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zorro\Documents\PERFILES 2019\2018 Definitivos\Departamentos\"/>
    </mc:Choice>
  </mc:AlternateContent>
  <xr:revisionPtr revIDLastSave="0" documentId="8_{10FE6BD6-418B-4145-91DF-7D39E71E9775}" xr6:coauthVersionLast="44" xr6:coauthVersionMax="44" xr10:uidLastSave="{00000000-0000-0000-0000-000000000000}"/>
  <workbookProtection workbookAlgorithmName="SHA-512" workbookHashValue="NeHG+wnfEIhCj0pAXDtWQsUj6KK1bAq2XjiawA+5GFDaQXEaSeTzSTxArBgnEQtHRPHdVqWZyoTHk3FFvX4iyQ==" workbookSaltValue="N30UH9SUMpleAHkQ0IFx9Q==" workbookSpinCount="100000" lockStructure="1"/>
  <bookViews>
    <workbookView xWindow="-120" yWindow="-120" windowWidth="29040" windowHeight="15990" xr2:uid="{00000000-000D-0000-FFFF-FFFF00000000}"/>
  </bookViews>
  <sheets>
    <sheet name="ESTADISTICAS" sheetId="1" r:id="rId1"/>
    <sheet name="IES_DEPTO" sheetId="2" r:id="rId2"/>
    <sheet name="MUNICIPIOS" sheetId="3" r:id="rId3"/>
    <sheet name="TASA_COBERTURA_MUNICIPIOS" sheetId="6" r:id="rId4"/>
    <sheet name="TTI_MUNICIPIOS" sheetId="7" r:id="rId5"/>
    <sheet name="Hoja3" sheetId="4" state="hidden" r:id="rId6"/>
    <sheet name="Hoja4" sheetId="5" state="hidden" r:id="rId7"/>
    <sheet name="Hoja5" sheetId="8" state="hidden" r:id="rId8"/>
    <sheet name="Hoja6" sheetId="9" state="hidden" r:id="rId9"/>
  </sheets>
  <externalReferences>
    <externalReference r:id="rId10"/>
  </externalReferences>
  <definedNames>
    <definedName name="_xlnm.Print_Area" localSheetId="0">ESTADISTICAS!$A$1:$K$117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8" l="1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2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715" i="8"/>
  <c r="M716" i="8"/>
  <c r="M717" i="8"/>
  <c r="M718" i="8"/>
  <c r="M719" i="8"/>
  <c r="M720" i="8"/>
  <c r="M721" i="8"/>
  <c r="M722" i="8"/>
  <c r="M723" i="8"/>
  <c r="M724" i="8"/>
  <c r="M725" i="8"/>
  <c r="M726" i="8"/>
  <c r="M727" i="8"/>
  <c r="M728" i="8"/>
  <c r="M729" i="8"/>
  <c r="M730" i="8"/>
  <c r="M731" i="8"/>
  <c r="M732" i="8"/>
  <c r="M733" i="8"/>
  <c r="M734" i="8"/>
  <c r="M735" i="8"/>
  <c r="M736" i="8"/>
  <c r="M737" i="8"/>
  <c r="M738" i="8"/>
  <c r="M739" i="8"/>
  <c r="M740" i="8"/>
  <c r="M741" i="8"/>
  <c r="M742" i="8"/>
  <c r="M743" i="8"/>
  <c r="M744" i="8"/>
  <c r="M745" i="8"/>
  <c r="M746" i="8"/>
  <c r="M747" i="8"/>
  <c r="M748" i="8"/>
  <c r="M749" i="8"/>
  <c r="M750" i="8"/>
  <c r="M751" i="8"/>
  <c r="M752" i="8"/>
  <c r="M753" i="8"/>
  <c r="M754" i="8"/>
  <c r="M755" i="8"/>
  <c r="M756" i="8"/>
  <c r="M757" i="8"/>
  <c r="M758" i="8"/>
  <c r="M759" i="8"/>
  <c r="M760" i="8"/>
  <c r="M761" i="8"/>
  <c r="M762" i="8"/>
  <c r="M763" i="8"/>
  <c r="M764" i="8"/>
  <c r="M765" i="8"/>
  <c r="M766" i="8"/>
  <c r="M767" i="8"/>
  <c r="M768" i="8"/>
  <c r="M769" i="8"/>
  <c r="M770" i="8"/>
  <c r="M771" i="8"/>
  <c r="M772" i="8"/>
  <c r="M773" i="8"/>
  <c r="M774" i="8"/>
  <c r="M775" i="8"/>
  <c r="M776" i="8"/>
  <c r="M777" i="8"/>
  <c r="M778" i="8"/>
  <c r="M779" i="8"/>
  <c r="M780" i="8"/>
  <c r="M781" i="8"/>
  <c r="M782" i="8"/>
  <c r="M783" i="8"/>
  <c r="M784" i="8"/>
  <c r="M785" i="8"/>
  <c r="M786" i="8"/>
  <c r="M787" i="8"/>
  <c r="M788" i="8"/>
  <c r="M789" i="8"/>
  <c r="M790" i="8"/>
  <c r="M791" i="8"/>
  <c r="M792" i="8"/>
  <c r="M793" i="8"/>
  <c r="M794" i="8"/>
  <c r="M795" i="8"/>
  <c r="M796" i="8"/>
  <c r="M797" i="8"/>
  <c r="M798" i="8"/>
  <c r="M799" i="8"/>
  <c r="M800" i="8"/>
  <c r="M801" i="8"/>
  <c r="M802" i="8"/>
  <c r="M803" i="8"/>
  <c r="M804" i="8"/>
  <c r="M805" i="8"/>
  <c r="M806" i="8"/>
  <c r="M807" i="8"/>
  <c r="M808" i="8"/>
  <c r="M809" i="8"/>
  <c r="M810" i="8"/>
  <c r="M811" i="8"/>
  <c r="M812" i="8"/>
  <c r="M813" i="8"/>
  <c r="M814" i="8"/>
  <c r="M815" i="8"/>
  <c r="M816" i="8"/>
  <c r="M817" i="8"/>
  <c r="M818" i="8"/>
  <c r="M819" i="8"/>
  <c r="M820" i="8"/>
  <c r="M821" i="8"/>
  <c r="M822" i="8"/>
  <c r="M823" i="8"/>
  <c r="M824" i="8"/>
  <c r="M825" i="8"/>
  <c r="M826" i="8"/>
  <c r="M827" i="8"/>
  <c r="M828" i="8"/>
  <c r="M829" i="8"/>
  <c r="M830" i="8"/>
  <c r="M831" i="8"/>
  <c r="M832" i="8"/>
  <c r="M833" i="8"/>
  <c r="M834" i="8"/>
  <c r="M835" i="8"/>
  <c r="M836" i="8"/>
  <c r="M837" i="8"/>
  <c r="M838" i="8"/>
  <c r="M839" i="8"/>
  <c r="M840" i="8"/>
  <c r="M841" i="8"/>
  <c r="M842" i="8"/>
  <c r="M843" i="8"/>
  <c r="M844" i="8"/>
  <c r="M845" i="8"/>
  <c r="M846" i="8"/>
  <c r="M847" i="8"/>
  <c r="M848" i="8"/>
  <c r="M849" i="8"/>
  <c r="M850" i="8"/>
  <c r="M851" i="8"/>
  <c r="M852" i="8"/>
  <c r="M853" i="8"/>
  <c r="M854" i="8"/>
  <c r="M855" i="8"/>
  <c r="M856" i="8"/>
  <c r="M857" i="8"/>
  <c r="M858" i="8"/>
  <c r="M859" i="8"/>
  <c r="M860" i="8"/>
  <c r="M861" i="8"/>
  <c r="M862" i="8"/>
  <c r="M863" i="8"/>
  <c r="M864" i="8"/>
  <c r="M865" i="8"/>
  <c r="M866" i="8"/>
  <c r="M867" i="8"/>
  <c r="M868" i="8"/>
  <c r="M869" i="8"/>
  <c r="M870" i="8"/>
  <c r="M871" i="8"/>
  <c r="M872" i="8"/>
  <c r="M873" i="8"/>
  <c r="M874" i="8"/>
  <c r="M875" i="8"/>
  <c r="M876" i="8"/>
  <c r="M877" i="8"/>
  <c r="M878" i="8"/>
  <c r="M879" i="8"/>
  <c r="M880" i="8"/>
  <c r="M881" i="8"/>
  <c r="M882" i="8"/>
  <c r="M883" i="8"/>
  <c r="M884" i="8"/>
  <c r="M885" i="8"/>
  <c r="M886" i="8"/>
  <c r="M887" i="8"/>
  <c r="M888" i="8"/>
  <c r="M889" i="8"/>
  <c r="M890" i="8"/>
  <c r="M891" i="8"/>
  <c r="M892" i="8"/>
  <c r="M893" i="8"/>
  <c r="M894" i="8"/>
  <c r="M895" i="8"/>
  <c r="M896" i="8"/>
  <c r="M897" i="8"/>
  <c r="M898" i="8"/>
  <c r="M899" i="8"/>
  <c r="M900" i="8"/>
  <c r="M901" i="8"/>
  <c r="M902" i="8"/>
  <c r="M903" i="8"/>
  <c r="M904" i="8"/>
  <c r="M905" i="8"/>
  <c r="M906" i="8"/>
  <c r="M907" i="8"/>
  <c r="M908" i="8"/>
  <c r="M909" i="8"/>
  <c r="M910" i="8"/>
  <c r="M911" i="8"/>
  <c r="M912" i="8"/>
  <c r="M913" i="8"/>
  <c r="M914" i="8"/>
  <c r="M915" i="8"/>
  <c r="M916" i="8"/>
  <c r="M917" i="8"/>
  <c r="M918" i="8"/>
  <c r="M919" i="8"/>
  <c r="M920" i="8"/>
  <c r="M921" i="8"/>
  <c r="M922" i="8"/>
  <c r="M923" i="8"/>
  <c r="M924" i="8"/>
  <c r="M925" i="8"/>
  <c r="M926" i="8"/>
  <c r="M927" i="8"/>
  <c r="M928" i="8"/>
  <c r="M929" i="8"/>
  <c r="M930" i="8"/>
  <c r="M931" i="8"/>
  <c r="M932" i="8"/>
  <c r="M933" i="8"/>
  <c r="M934" i="8"/>
  <c r="M935" i="8"/>
  <c r="M936" i="8"/>
  <c r="M937" i="8"/>
  <c r="M938" i="8"/>
  <c r="M939" i="8"/>
  <c r="M940" i="8"/>
  <c r="M941" i="8"/>
  <c r="M942" i="8"/>
  <c r="M943" i="8"/>
  <c r="M944" i="8"/>
  <c r="M945" i="8"/>
  <c r="M946" i="8"/>
  <c r="M947" i="8"/>
  <c r="M948" i="8"/>
  <c r="M949" i="8"/>
  <c r="M950" i="8"/>
  <c r="M951" i="8"/>
  <c r="M952" i="8"/>
  <c r="M953" i="8"/>
  <c r="M954" i="8"/>
  <c r="M955" i="8"/>
  <c r="M956" i="8"/>
  <c r="M957" i="8"/>
  <c r="M958" i="8"/>
  <c r="M959" i="8"/>
  <c r="M960" i="8"/>
  <c r="M961" i="8"/>
  <c r="M962" i="8"/>
  <c r="M963" i="8"/>
  <c r="M964" i="8"/>
  <c r="M965" i="8"/>
  <c r="M966" i="8"/>
  <c r="M967" i="8"/>
  <c r="M968" i="8"/>
  <c r="M969" i="8"/>
  <c r="M970" i="8"/>
  <c r="M971" i="8"/>
  <c r="M972" i="8"/>
  <c r="M973" i="8"/>
  <c r="M974" i="8"/>
  <c r="M975" i="8"/>
  <c r="M976" i="8"/>
  <c r="M977" i="8"/>
  <c r="M978" i="8"/>
  <c r="M979" i="8"/>
  <c r="M980" i="8"/>
  <c r="M981" i="8"/>
  <c r="M982" i="8"/>
  <c r="M983" i="8"/>
  <c r="M984" i="8"/>
  <c r="M985" i="8"/>
  <c r="M986" i="8"/>
  <c r="M987" i="8"/>
  <c r="M988" i="8"/>
  <c r="M989" i="8"/>
  <c r="M990" i="8"/>
  <c r="M991" i="8"/>
  <c r="M992" i="8"/>
  <c r="M993" i="8"/>
  <c r="M994" i="8"/>
  <c r="M995" i="8"/>
  <c r="M996" i="8"/>
  <c r="M997" i="8"/>
  <c r="M998" i="8"/>
  <c r="M999" i="8"/>
  <c r="M1000" i="8"/>
  <c r="M1001" i="8"/>
  <c r="M1002" i="8"/>
  <c r="M1003" i="8"/>
  <c r="M1004" i="8"/>
  <c r="M1005" i="8"/>
  <c r="M1006" i="8"/>
  <c r="M1007" i="8"/>
  <c r="M1008" i="8"/>
  <c r="M1009" i="8"/>
  <c r="M1010" i="8"/>
  <c r="M1011" i="8"/>
  <c r="M1012" i="8"/>
  <c r="M1013" i="8"/>
  <c r="M1014" i="8"/>
  <c r="M1015" i="8"/>
  <c r="M1016" i="8"/>
  <c r="M1017" i="8"/>
  <c r="M1018" i="8"/>
  <c r="M1019" i="8"/>
  <c r="M1020" i="8"/>
  <c r="M1021" i="8"/>
  <c r="M1022" i="8"/>
  <c r="M1023" i="8"/>
  <c r="M1024" i="8"/>
  <c r="M1025" i="8"/>
  <c r="M1026" i="8"/>
  <c r="M1027" i="8"/>
  <c r="M1028" i="8"/>
  <c r="M1029" i="8"/>
  <c r="M1030" i="8"/>
  <c r="M1031" i="8"/>
  <c r="M1032" i="8"/>
  <c r="M1033" i="8"/>
  <c r="M1034" i="8"/>
  <c r="M1035" i="8"/>
  <c r="M1036" i="8"/>
  <c r="M1037" i="8"/>
  <c r="M1038" i="8"/>
  <c r="M1039" i="8"/>
  <c r="M1040" i="8"/>
  <c r="M1041" i="8"/>
  <c r="M1042" i="8"/>
  <c r="M1043" i="8"/>
  <c r="M1044" i="8"/>
  <c r="M1045" i="8"/>
  <c r="M1046" i="8"/>
  <c r="M1047" i="8"/>
  <c r="M1048" i="8"/>
  <c r="M1049" i="8"/>
  <c r="M1050" i="8"/>
  <c r="M1051" i="8"/>
  <c r="M1052" i="8"/>
  <c r="M1053" i="8"/>
  <c r="M1054" i="8"/>
  <c r="M1055" i="8"/>
  <c r="M1056" i="8"/>
  <c r="M1057" i="8"/>
  <c r="M1058" i="8"/>
  <c r="M1059" i="8"/>
  <c r="M1060" i="8"/>
  <c r="M1061" i="8"/>
  <c r="M1062" i="8"/>
  <c r="M1063" i="8"/>
  <c r="M1064" i="8"/>
  <c r="M1065" i="8"/>
  <c r="M1066" i="8"/>
  <c r="M1067" i="8"/>
  <c r="M1068" i="8"/>
  <c r="M1069" i="8"/>
  <c r="M1070" i="8"/>
  <c r="M1071" i="8"/>
  <c r="M1072" i="8"/>
  <c r="M1073" i="8"/>
  <c r="M1074" i="8"/>
  <c r="M1075" i="8"/>
  <c r="M1076" i="8"/>
  <c r="M1077" i="8"/>
  <c r="M1078" i="8"/>
  <c r="M1079" i="8"/>
  <c r="M1080" i="8"/>
  <c r="M1081" i="8"/>
  <c r="M1082" i="8"/>
  <c r="M1083" i="8"/>
  <c r="M1084" i="8"/>
  <c r="M1085" i="8"/>
  <c r="M1086" i="8"/>
  <c r="M1087" i="8"/>
  <c r="M1088" i="8"/>
  <c r="M1089" i="8"/>
  <c r="M1090" i="8"/>
  <c r="M1091" i="8"/>
  <c r="M1092" i="8"/>
  <c r="M1093" i="8"/>
  <c r="M1094" i="8"/>
  <c r="M1095" i="8"/>
  <c r="M1096" i="8"/>
  <c r="M1097" i="8"/>
  <c r="M1098" i="8"/>
  <c r="M1099" i="8"/>
  <c r="M1100" i="8"/>
  <c r="M1101" i="8"/>
  <c r="M1102" i="8"/>
  <c r="M1103" i="8"/>
  <c r="M1104" i="8"/>
  <c r="M1105" i="8"/>
  <c r="M1106" i="8"/>
  <c r="M1107" i="8"/>
  <c r="M1108" i="8"/>
  <c r="M1109" i="8"/>
  <c r="M1110" i="8"/>
  <c r="M1111" i="8"/>
  <c r="M1112" i="8"/>
  <c r="M1113" i="8"/>
  <c r="M1114" i="8"/>
  <c r="M1115" i="8"/>
  <c r="M1116" i="8"/>
  <c r="M1117" i="8"/>
  <c r="M1118" i="8"/>
  <c r="M1119" i="8"/>
  <c r="M1120" i="8"/>
  <c r="M1121" i="8"/>
  <c r="M1122" i="8"/>
  <c r="M1123" i="8"/>
  <c r="M1124" i="8"/>
  <c r="M3" i="8"/>
  <c r="K26" i="1" l="1"/>
  <c r="G20" i="1" l="1"/>
  <c r="A1117" i="8" l="1"/>
  <c r="A1118" i="8"/>
  <c r="A1119" i="8"/>
  <c r="A1120" i="8"/>
  <c r="A1121" i="8"/>
  <c r="A1122" i="8"/>
  <c r="A1123" i="8"/>
  <c r="A1124" i="8"/>
  <c r="A4" i="9" l="1"/>
  <c r="A5" i="9"/>
  <c r="A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3" i="9"/>
  <c r="B4" i="9"/>
  <c r="B5" i="9"/>
  <c r="B6" i="9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53" i="9"/>
  <c r="B54" i="9"/>
  <c r="B55" i="9"/>
  <c r="B56" i="9"/>
  <c r="B57" i="9"/>
  <c r="B58" i="9"/>
  <c r="B59" i="9"/>
  <c r="B60" i="9"/>
  <c r="B61" i="9"/>
  <c r="B62" i="9"/>
  <c r="B63" i="9"/>
  <c r="B64" i="9"/>
  <c r="B65" i="9"/>
  <c r="B66" i="9"/>
  <c r="B67" i="9"/>
  <c r="B68" i="9"/>
  <c r="B69" i="9"/>
  <c r="B70" i="9"/>
  <c r="B71" i="9"/>
  <c r="B72" i="9"/>
  <c r="B73" i="9"/>
  <c r="B74" i="9"/>
  <c r="B75" i="9"/>
  <c r="B76" i="9"/>
  <c r="B77" i="9"/>
  <c r="B78" i="9"/>
  <c r="B79" i="9"/>
  <c r="B80" i="9"/>
  <c r="B81" i="9"/>
  <c r="B82" i="9"/>
  <c r="B83" i="9"/>
  <c r="B84" i="9"/>
  <c r="B85" i="9"/>
  <c r="B86" i="9"/>
  <c r="B87" i="9"/>
  <c r="B88" i="9"/>
  <c r="B89" i="9"/>
  <c r="B90" i="9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B107" i="9"/>
  <c r="B108" i="9"/>
  <c r="B109" i="9"/>
  <c r="B110" i="9"/>
  <c r="B111" i="9"/>
  <c r="B112" i="9"/>
  <c r="B113" i="9"/>
  <c r="B114" i="9"/>
  <c r="B115" i="9"/>
  <c r="B116" i="9"/>
  <c r="B117" i="9"/>
  <c r="B118" i="9"/>
  <c r="B119" i="9"/>
  <c r="B120" i="9"/>
  <c r="B121" i="9"/>
  <c r="B122" i="9"/>
  <c r="B123" i="9"/>
  <c r="B124" i="9"/>
  <c r="B125" i="9"/>
  <c r="B126" i="9"/>
  <c r="B127" i="9"/>
  <c r="B128" i="9"/>
  <c r="B129" i="9"/>
  <c r="B130" i="9"/>
  <c r="B131" i="9"/>
  <c r="B132" i="9"/>
  <c r="B133" i="9"/>
  <c r="B134" i="9"/>
  <c r="B135" i="9"/>
  <c r="B136" i="9"/>
  <c r="B137" i="9"/>
  <c r="B138" i="9"/>
  <c r="B139" i="9"/>
  <c r="B140" i="9"/>
  <c r="B141" i="9"/>
  <c r="B142" i="9"/>
  <c r="B143" i="9"/>
  <c r="B144" i="9"/>
  <c r="B145" i="9"/>
  <c r="B146" i="9"/>
  <c r="B147" i="9"/>
  <c r="B148" i="9"/>
  <c r="B149" i="9"/>
  <c r="B150" i="9"/>
  <c r="B151" i="9"/>
  <c r="B152" i="9"/>
  <c r="B153" i="9"/>
  <c r="B154" i="9"/>
  <c r="B155" i="9"/>
  <c r="B156" i="9"/>
  <c r="B157" i="9"/>
  <c r="B158" i="9"/>
  <c r="B159" i="9"/>
  <c r="B160" i="9"/>
  <c r="B161" i="9"/>
  <c r="B162" i="9"/>
  <c r="B163" i="9"/>
  <c r="B164" i="9"/>
  <c r="B165" i="9"/>
  <c r="B166" i="9"/>
  <c r="B167" i="9"/>
  <c r="B168" i="9"/>
  <c r="B169" i="9"/>
  <c r="B170" i="9"/>
  <c r="B171" i="9"/>
  <c r="B172" i="9"/>
  <c r="B173" i="9"/>
  <c r="B174" i="9"/>
  <c r="B175" i="9"/>
  <c r="B176" i="9"/>
  <c r="B177" i="9"/>
  <c r="B178" i="9"/>
  <c r="B179" i="9"/>
  <c r="B180" i="9"/>
  <c r="B181" i="9"/>
  <c r="B182" i="9"/>
  <c r="B183" i="9"/>
  <c r="B184" i="9"/>
  <c r="B185" i="9"/>
  <c r="B186" i="9"/>
  <c r="B187" i="9"/>
  <c r="B188" i="9"/>
  <c r="B189" i="9"/>
  <c r="B190" i="9"/>
  <c r="B191" i="9"/>
  <c r="B192" i="9"/>
  <c r="B193" i="9"/>
  <c r="B194" i="9"/>
  <c r="B195" i="9"/>
  <c r="B196" i="9"/>
  <c r="B197" i="9"/>
  <c r="B198" i="9"/>
  <c r="B199" i="9"/>
  <c r="B200" i="9"/>
  <c r="B201" i="9"/>
  <c r="B202" i="9"/>
  <c r="B203" i="9"/>
  <c r="B204" i="9"/>
  <c r="B205" i="9"/>
  <c r="B206" i="9"/>
  <c r="B207" i="9"/>
  <c r="B208" i="9"/>
  <c r="B209" i="9"/>
  <c r="B210" i="9"/>
  <c r="B211" i="9"/>
  <c r="B212" i="9"/>
  <c r="B213" i="9"/>
  <c r="B214" i="9"/>
  <c r="B215" i="9"/>
  <c r="B216" i="9"/>
  <c r="B217" i="9"/>
  <c r="B218" i="9"/>
  <c r="B219" i="9"/>
  <c r="B220" i="9"/>
  <c r="B221" i="9"/>
  <c r="B222" i="9"/>
  <c r="B223" i="9"/>
  <c r="B224" i="9"/>
  <c r="B225" i="9"/>
  <c r="B226" i="9"/>
  <c r="B227" i="9"/>
  <c r="B228" i="9"/>
  <c r="B229" i="9"/>
  <c r="B230" i="9"/>
  <c r="B231" i="9"/>
  <c r="B232" i="9"/>
  <c r="B233" i="9"/>
  <c r="B234" i="9"/>
  <c r="B235" i="9"/>
  <c r="B236" i="9"/>
  <c r="B237" i="9"/>
  <c r="B238" i="9"/>
  <c r="B239" i="9"/>
  <c r="B240" i="9"/>
  <c r="B241" i="9"/>
  <c r="B242" i="9"/>
  <c r="B243" i="9"/>
  <c r="B244" i="9"/>
  <c r="B245" i="9"/>
  <c r="B246" i="9"/>
  <c r="B247" i="9"/>
  <c r="B248" i="9"/>
  <c r="B249" i="9"/>
  <c r="B250" i="9"/>
  <c r="B251" i="9"/>
  <c r="B252" i="9"/>
  <c r="B253" i="9"/>
  <c r="B254" i="9"/>
  <c r="B255" i="9"/>
  <c r="B256" i="9"/>
  <c r="B257" i="9"/>
  <c r="B258" i="9"/>
  <c r="B259" i="9"/>
  <c r="B260" i="9"/>
  <c r="B261" i="9"/>
  <c r="B262" i="9"/>
  <c r="B263" i="9"/>
  <c r="B264" i="9"/>
  <c r="B265" i="9"/>
  <c r="B266" i="9"/>
  <c r="B267" i="9"/>
  <c r="B268" i="9"/>
  <c r="B269" i="9"/>
  <c r="B270" i="9"/>
  <c r="B271" i="9"/>
  <c r="B272" i="9"/>
  <c r="B273" i="9"/>
  <c r="B274" i="9"/>
  <c r="B275" i="9"/>
  <c r="B276" i="9"/>
  <c r="B277" i="9"/>
  <c r="B278" i="9"/>
  <c r="B279" i="9"/>
  <c r="B280" i="9"/>
  <c r="B281" i="9"/>
  <c r="B282" i="9"/>
  <c r="B283" i="9"/>
  <c r="B284" i="9"/>
  <c r="B285" i="9"/>
  <c r="B286" i="9"/>
  <c r="B287" i="9"/>
  <c r="B288" i="9"/>
  <c r="B289" i="9"/>
  <c r="B290" i="9"/>
  <c r="B291" i="9"/>
  <c r="B292" i="9"/>
  <c r="B293" i="9"/>
  <c r="B294" i="9"/>
  <c r="B295" i="9"/>
  <c r="B296" i="9"/>
  <c r="B297" i="9"/>
  <c r="B298" i="9"/>
  <c r="B299" i="9"/>
  <c r="B300" i="9"/>
  <c r="B301" i="9"/>
  <c r="B302" i="9"/>
  <c r="B303" i="9"/>
  <c r="B304" i="9"/>
  <c r="B305" i="9"/>
  <c r="B306" i="9"/>
  <c r="B307" i="9"/>
  <c r="B308" i="9"/>
  <c r="B309" i="9"/>
  <c r="B310" i="9"/>
  <c r="B311" i="9"/>
  <c r="B312" i="9"/>
  <c r="B313" i="9"/>
  <c r="B314" i="9"/>
  <c r="B315" i="9"/>
  <c r="B316" i="9"/>
  <c r="B317" i="9"/>
  <c r="B318" i="9"/>
  <c r="B319" i="9"/>
  <c r="B320" i="9"/>
  <c r="B321" i="9"/>
  <c r="B322" i="9"/>
  <c r="B323" i="9"/>
  <c r="B324" i="9"/>
  <c r="B325" i="9"/>
  <c r="B326" i="9"/>
  <c r="B327" i="9"/>
  <c r="B328" i="9"/>
  <c r="B329" i="9"/>
  <c r="B330" i="9"/>
  <c r="B331" i="9"/>
  <c r="B332" i="9"/>
  <c r="B333" i="9"/>
  <c r="B334" i="9"/>
  <c r="B335" i="9"/>
  <c r="B336" i="9"/>
  <c r="B337" i="9"/>
  <c r="B338" i="9"/>
  <c r="B339" i="9"/>
  <c r="B340" i="9"/>
  <c r="B341" i="9"/>
  <c r="B342" i="9"/>
  <c r="B343" i="9"/>
  <c r="B344" i="9"/>
  <c r="B345" i="9"/>
  <c r="B346" i="9"/>
  <c r="B347" i="9"/>
  <c r="B348" i="9"/>
  <c r="B349" i="9"/>
  <c r="B350" i="9"/>
  <c r="B351" i="9"/>
  <c r="B352" i="9"/>
  <c r="B353" i="9"/>
  <c r="B354" i="9"/>
  <c r="B355" i="9"/>
  <c r="B356" i="9"/>
  <c r="B357" i="9"/>
  <c r="B358" i="9"/>
  <c r="B359" i="9"/>
  <c r="B360" i="9"/>
  <c r="B361" i="9"/>
  <c r="B362" i="9"/>
  <c r="B363" i="9"/>
  <c r="B364" i="9"/>
  <c r="B365" i="9"/>
  <c r="B366" i="9"/>
  <c r="B367" i="9"/>
  <c r="B368" i="9"/>
  <c r="B369" i="9"/>
  <c r="B370" i="9"/>
  <c r="B371" i="9"/>
  <c r="B372" i="9"/>
  <c r="B373" i="9"/>
  <c r="B374" i="9"/>
  <c r="B375" i="9"/>
  <c r="B376" i="9"/>
  <c r="B377" i="9"/>
  <c r="B378" i="9"/>
  <c r="B379" i="9"/>
  <c r="B380" i="9"/>
  <c r="B381" i="9"/>
  <c r="B382" i="9"/>
  <c r="B383" i="9"/>
  <c r="B384" i="9"/>
  <c r="B385" i="9"/>
  <c r="B386" i="9"/>
  <c r="B387" i="9"/>
  <c r="B388" i="9"/>
  <c r="B389" i="9"/>
  <c r="B390" i="9"/>
  <c r="B391" i="9"/>
  <c r="B392" i="9"/>
  <c r="B393" i="9"/>
  <c r="B394" i="9"/>
  <c r="B395" i="9"/>
  <c r="B396" i="9"/>
  <c r="B397" i="9"/>
  <c r="B398" i="9"/>
  <c r="B399" i="9"/>
  <c r="B400" i="9"/>
  <c r="B401" i="9"/>
  <c r="B402" i="9"/>
  <c r="B403" i="9"/>
  <c r="B404" i="9"/>
  <c r="B405" i="9"/>
  <c r="B406" i="9"/>
  <c r="B407" i="9"/>
  <c r="B408" i="9"/>
  <c r="B409" i="9"/>
  <c r="B410" i="9"/>
  <c r="B411" i="9"/>
  <c r="B412" i="9"/>
  <c r="B413" i="9"/>
  <c r="B414" i="9"/>
  <c r="B415" i="9"/>
  <c r="B416" i="9"/>
  <c r="B417" i="9"/>
  <c r="B418" i="9"/>
  <c r="B419" i="9"/>
  <c r="B420" i="9"/>
  <c r="B421" i="9"/>
  <c r="B422" i="9"/>
  <c r="B423" i="9"/>
  <c r="B424" i="9"/>
  <c r="B425" i="9"/>
  <c r="B426" i="9"/>
  <c r="B427" i="9"/>
  <c r="B428" i="9"/>
  <c r="B429" i="9"/>
  <c r="B430" i="9"/>
  <c r="B431" i="9"/>
  <c r="B432" i="9"/>
  <c r="B433" i="9"/>
  <c r="B434" i="9"/>
  <c r="B435" i="9"/>
  <c r="B436" i="9"/>
  <c r="B437" i="9"/>
  <c r="B438" i="9"/>
  <c r="B439" i="9"/>
  <c r="B440" i="9"/>
  <c r="B441" i="9"/>
  <c r="B442" i="9"/>
  <c r="B443" i="9"/>
  <c r="B444" i="9"/>
  <c r="B445" i="9"/>
  <c r="B446" i="9"/>
  <c r="B447" i="9"/>
  <c r="B448" i="9"/>
  <c r="B449" i="9"/>
  <c r="B450" i="9"/>
  <c r="B451" i="9"/>
  <c r="B452" i="9"/>
  <c r="B453" i="9"/>
  <c r="B454" i="9"/>
  <c r="B455" i="9"/>
  <c r="B456" i="9"/>
  <c r="B457" i="9"/>
  <c r="B458" i="9"/>
  <c r="B459" i="9"/>
  <c r="B460" i="9"/>
  <c r="B461" i="9"/>
  <c r="B462" i="9"/>
  <c r="B463" i="9"/>
  <c r="B464" i="9"/>
  <c r="B465" i="9"/>
  <c r="B466" i="9"/>
  <c r="B467" i="9"/>
  <c r="B468" i="9"/>
  <c r="B469" i="9"/>
  <c r="B470" i="9"/>
  <c r="B471" i="9"/>
  <c r="B472" i="9"/>
  <c r="B473" i="9"/>
  <c r="B474" i="9"/>
  <c r="B475" i="9"/>
  <c r="B476" i="9"/>
  <c r="B477" i="9"/>
  <c r="B478" i="9"/>
  <c r="B479" i="9"/>
  <c r="B480" i="9"/>
  <c r="B481" i="9"/>
  <c r="B482" i="9"/>
  <c r="B483" i="9"/>
  <c r="B484" i="9"/>
  <c r="B485" i="9"/>
  <c r="B486" i="9"/>
  <c r="B487" i="9"/>
  <c r="B488" i="9"/>
  <c r="B489" i="9"/>
  <c r="B490" i="9"/>
  <c r="B491" i="9"/>
  <c r="B492" i="9"/>
  <c r="B493" i="9"/>
  <c r="B494" i="9"/>
  <c r="B495" i="9"/>
  <c r="B496" i="9"/>
  <c r="B497" i="9"/>
  <c r="B498" i="9"/>
  <c r="B499" i="9"/>
  <c r="B500" i="9"/>
  <c r="B501" i="9"/>
  <c r="B502" i="9"/>
  <c r="B503" i="9"/>
  <c r="B504" i="9"/>
  <c r="B505" i="9"/>
  <c r="B506" i="9"/>
  <c r="B507" i="9"/>
  <c r="B508" i="9"/>
  <c r="B509" i="9"/>
  <c r="B510" i="9"/>
  <c r="B511" i="9"/>
  <c r="B512" i="9"/>
  <c r="B513" i="9"/>
  <c r="B514" i="9"/>
  <c r="B515" i="9"/>
  <c r="B516" i="9"/>
  <c r="B517" i="9"/>
  <c r="B518" i="9"/>
  <c r="B519" i="9"/>
  <c r="B520" i="9"/>
  <c r="B521" i="9"/>
  <c r="B522" i="9"/>
  <c r="B523" i="9"/>
  <c r="B524" i="9"/>
  <c r="B525" i="9"/>
  <c r="B526" i="9"/>
  <c r="B527" i="9"/>
  <c r="B528" i="9"/>
  <c r="B529" i="9"/>
  <c r="B530" i="9"/>
  <c r="B531" i="9"/>
  <c r="B532" i="9"/>
  <c r="B533" i="9"/>
  <c r="B534" i="9"/>
  <c r="B535" i="9"/>
  <c r="B536" i="9"/>
  <c r="B537" i="9"/>
  <c r="B538" i="9"/>
  <c r="B539" i="9"/>
  <c r="B540" i="9"/>
  <c r="B541" i="9"/>
  <c r="B542" i="9"/>
  <c r="B543" i="9"/>
  <c r="B544" i="9"/>
  <c r="B545" i="9"/>
  <c r="B546" i="9"/>
  <c r="B547" i="9"/>
  <c r="B548" i="9"/>
  <c r="B549" i="9"/>
  <c r="B550" i="9"/>
  <c r="B551" i="9"/>
  <c r="B552" i="9"/>
  <c r="B553" i="9"/>
  <c r="B554" i="9"/>
  <c r="B555" i="9"/>
  <c r="B556" i="9"/>
  <c r="B557" i="9"/>
  <c r="B558" i="9"/>
  <c r="B559" i="9"/>
  <c r="B560" i="9"/>
  <c r="B561" i="9"/>
  <c r="B562" i="9"/>
  <c r="B563" i="9"/>
  <c r="B564" i="9"/>
  <c r="B565" i="9"/>
  <c r="B566" i="9"/>
  <c r="B567" i="9"/>
  <c r="B568" i="9"/>
  <c r="B569" i="9"/>
  <c r="B570" i="9"/>
  <c r="B571" i="9"/>
  <c r="B572" i="9"/>
  <c r="B573" i="9"/>
  <c r="B574" i="9"/>
  <c r="B575" i="9"/>
  <c r="B576" i="9"/>
  <c r="B577" i="9"/>
  <c r="B578" i="9"/>
  <c r="B579" i="9"/>
  <c r="B580" i="9"/>
  <c r="B581" i="9"/>
  <c r="B582" i="9"/>
  <c r="B583" i="9"/>
  <c r="B584" i="9"/>
  <c r="B585" i="9"/>
  <c r="B586" i="9"/>
  <c r="B587" i="9"/>
  <c r="B588" i="9"/>
  <c r="B589" i="9"/>
  <c r="B590" i="9"/>
  <c r="B591" i="9"/>
  <c r="B592" i="9"/>
  <c r="B593" i="9"/>
  <c r="B594" i="9"/>
  <c r="B595" i="9"/>
  <c r="B596" i="9"/>
  <c r="B597" i="9"/>
  <c r="B598" i="9"/>
  <c r="B599" i="9"/>
  <c r="B600" i="9"/>
  <c r="B601" i="9"/>
  <c r="B602" i="9"/>
  <c r="B603" i="9"/>
  <c r="B604" i="9"/>
  <c r="B605" i="9"/>
  <c r="B606" i="9"/>
  <c r="B607" i="9"/>
  <c r="B608" i="9"/>
  <c r="B609" i="9"/>
  <c r="B610" i="9"/>
  <c r="B611" i="9"/>
  <c r="B612" i="9"/>
  <c r="B613" i="9"/>
  <c r="B614" i="9"/>
  <c r="B615" i="9"/>
  <c r="B616" i="9"/>
  <c r="B617" i="9"/>
  <c r="B618" i="9"/>
  <c r="B619" i="9"/>
  <c r="B620" i="9"/>
  <c r="B621" i="9"/>
  <c r="B622" i="9"/>
  <c r="B623" i="9"/>
  <c r="B624" i="9"/>
  <c r="B625" i="9"/>
  <c r="B626" i="9"/>
  <c r="B627" i="9"/>
  <c r="B628" i="9"/>
  <c r="B629" i="9"/>
  <c r="B630" i="9"/>
  <c r="B631" i="9"/>
  <c r="B632" i="9"/>
  <c r="B633" i="9"/>
  <c r="B634" i="9"/>
  <c r="B635" i="9"/>
  <c r="B636" i="9"/>
  <c r="B637" i="9"/>
  <c r="B638" i="9"/>
  <c r="B639" i="9"/>
  <c r="B640" i="9"/>
  <c r="B641" i="9"/>
  <c r="B642" i="9"/>
  <c r="B643" i="9"/>
  <c r="B644" i="9"/>
  <c r="B645" i="9"/>
  <c r="B646" i="9"/>
  <c r="B647" i="9"/>
  <c r="B648" i="9"/>
  <c r="B649" i="9"/>
  <c r="B650" i="9"/>
  <c r="B651" i="9"/>
  <c r="B652" i="9"/>
  <c r="B653" i="9"/>
  <c r="B654" i="9"/>
  <c r="B655" i="9"/>
  <c r="B656" i="9"/>
  <c r="B657" i="9"/>
  <c r="B658" i="9"/>
  <c r="B659" i="9"/>
  <c r="B660" i="9"/>
  <c r="B661" i="9"/>
  <c r="B662" i="9"/>
  <c r="B663" i="9"/>
  <c r="B664" i="9"/>
  <c r="B665" i="9"/>
  <c r="B666" i="9"/>
  <c r="B667" i="9"/>
  <c r="B668" i="9"/>
  <c r="B669" i="9"/>
  <c r="B670" i="9"/>
  <c r="B671" i="9"/>
  <c r="B672" i="9"/>
  <c r="B673" i="9"/>
  <c r="B674" i="9"/>
  <c r="B675" i="9"/>
  <c r="B676" i="9"/>
  <c r="B677" i="9"/>
  <c r="B678" i="9"/>
  <c r="B679" i="9"/>
  <c r="B680" i="9"/>
  <c r="B681" i="9"/>
  <c r="B682" i="9"/>
  <c r="B683" i="9"/>
  <c r="B684" i="9"/>
  <c r="B685" i="9"/>
  <c r="B686" i="9"/>
  <c r="B687" i="9"/>
  <c r="B688" i="9"/>
  <c r="B689" i="9"/>
  <c r="B690" i="9"/>
  <c r="B691" i="9"/>
  <c r="B692" i="9"/>
  <c r="B693" i="9"/>
  <c r="B694" i="9"/>
  <c r="B695" i="9"/>
  <c r="B696" i="9"/>
  <c r="B697" i="9"/>
  <c r="B698" i="9"/>
  <c r="B699" i="9"/>
  <c r="B700" i="9"/>
  <c r="B701" i="9"/>
  <c r="B702" i="9"/>
  <c r="B703" i="9"/>
  <c r="B704" i="9"/>
  <c r="B705" i="9"/>
  <c r="B706" i="9"/>
  <c r="B707" i="9"/>
  <c r="B708" i="9"/>
  <c r="B709" i="9"/>
  <c r="B710" i="9"/>
  <c r="B711" i="9"/>
  <c r="B712" i="9"/>
  <c r="B713" i="9"/>
  <c r="B714" i="9"/>
  <c r="B715" i="9"/>
  <c r="B716" i="9"/>
  <c r="B717" i="9"/>
  <c r="B718" i="9"/>
  <c r="B719" i="9"/>
  <c r="B720" i="9"/>
  <c r="B721" i="9"/>
  <c r="B722" i="9"/>
  <c r="B723" i="9"/>
  <c r="B724" i="9"/>
  <c r="B725" i="9"/>
  <c r="B726" i="9"/>
  <c r="B727" i="9"/>
  <c r="B728" i="9"/>
  <c r="B729" i="9"/>
  <c r="B730" i="9"/>
  <c r="B731" i="9"/>
  <c r="B732" i="9"/>
  <c r="B733" i="9"/>
  <c r="B734" i="9"/>
  <c r="B735" i="9"/>
  <c r="B736" i="9"/>
  <c r="B737" i="9"/>
  <c r="B738" i="9"/>
  <c r="B739" i="9"/>
  <c r="B740" i="9"/>
  <c r="B741" i="9"/>
  <c r="B742" i="9"/>
  <c r="B743" i="9"/>
  <c r="B744" i="9"/>
  <c r="B745" i="9"/>
  <c r="B746" i="9"/>
  <c r="B747" i="9"/>
  <c r="B748" i="9"/>
  <c r="B749" i="9"/>
  <c r="B750" i="9"/>
  <c r="B751" i="9"/>
  <c r="B752" i="9"/>
  <c r="B753" i="9"/>
  <c r="B754" i="9"/>
  <c r="B755" i="9"/>
  <c r="B756" i="9"/>
  <c r="B757" i="9"/>
  <c r="B758" i="9"/>
  <c r="B759" i="9"/>
  <c r="B760" i="9"/>
  <c r="B761" i="9"/>
  <c r="B762" i="9"/>
  <c r="B763" i="9"/>
  <c r="B764" i="9"/>
  <c r="B765" i="9"/>
  <c r="B766" i="9"/>
  <c r="B767" i="9"/>
  <c r="B768" i="9"/>
  <c r="B769" i="9"/>
  <c r="B770" i="9"/>
  <c r="B771" i="9"/>
  <c r="B772" i="9"/>
  <c r="B773" i="9"/>
  <c r="B774" i="9"/>
  <c r="B775" i="9"/>
  <c r="B776" i="9"/>
  <c r="B777" i="9"/>
  <c r="B778" i="9"/>
  <c r="B779" i="9"/>
  <c r="B780" i="9"/>
  <c r="B781" i="9"/>
  <c r="B782" i="9"/>
  <c r="B783" i="9"/>
  <c r="B784" i="9"/>
  <c r="B785" i="9"/>
  <c r="B786" i="9"/>
  <c r="B787" i="9"/>
  <c r="B788" i="9"/>
  <c r="B789" i="9"/>
  <c r="B790" i="9"/>
  <c r="B791" i="9"/>
  <c r="B792" i="9"/>
  <c r="B793" i="9"/>
  <c r="B794" i="9"/>
  <c r="B795" i="9"/>
  <c r="B796" i="9"/>
  <c r="B797" i="9"/>
  <c r="B798" i="9"/>
  <c r="B799" i="9"/>
  <c r="B800" i="9"/>
  <c r="B801" i="9"/>
  <c r="B802" i="9"/>
  <c r="B803" i="9"/>
  <c r="B804" i="9"/>
  <c r="B805" i="9"/>
  <c r="B806" i="9"/>
  <c r="B807" i="9"/>
  <c r="B808" i="9"/>
  <c r="B809" i="9"/>
  <c r="B810" i="9"/>
  <c r="B811" i="9"/>
  <c r="B812" i="9"/>
  <c r="B813" i="9"/>
  <c r="B814" i="9"/>
  <c r="B815" i="9"/>
  <c r="B816" i="9"/>
  <c r="B817" i="9"/>
  <c r="B818" i="9"/>
  <c r="B819" i="9"/>
  <c r="B820" i="9"/>
  <c r="B821" i="9"/>
  <c r="B822" i="9"/>
  <c r="B823" i="9"/>
  <c r="B824" i="9"/>
  <c r="B825" i="9"/>
  <c r="B826" i="9"/>
  <c r="B827" i="9"/>
  <c r="B828" i="9"/>
  <c r="B829" i="9"/>
  <c r="B830" i="9"/>
  <c r="B831" i="9"/>
  <c r="B832" i="9"/>
  <c r="B833" i="9"/>
  <c r="B834" i="9"/>
  <c r="B835" i="9"/>
  <c r="B836" i="9"/>
  <c r="B837" i="9"/>
  <c r="B838" i="9"/>
  <c r="B839" i="9"/>
  <c r="B840" i="9"/>
  <c r="B841" i="9"/>
  <c r="B842" i="9"/>
  <c r="B843" i="9"/>
  <c r="B844" i="9"/>
  <c r="B845" i="9"/>
  <c r="B846" i="9"/>
  <c r="B847" i="9"/>
  <c r="B848" i="9"/>
  <c r="B849" i="9"/>
  <c r="B850" i="9"/>
  <c r="B851" i="9"/>
  <c r="B852" i="9"/>
  <c r="B853" i="9"/>
  <c r="B854" i="9"/>
  <c r="B855" i="9"/>
  <c r="B856" i="9"/>
  <c r="B857" i="9"/>
  <c r="B858" i="9"/>
  <c r="B859" i="9"/>
  <c r="B860" i="9"/>
  <c r="B861" i="9"/>
  <c r="B862" i="9"/>
  <c r="B863" i="9"/>
  <c r="B864" i="9"/>
  <c r="B865" i="9"/>
  <c r="B866" i="9"/>
  <c r="B867" i="9"/>
  <c r="B868" i="9"/>
  <c r="B869" i="9"/>
  <c r="B870" i="9"/>
  <c r="B871" i="9"/>
  <c r="B872" i="9"/>
  <c r="B873" i="9"/>
  <c r="B874" i="9"/>
  <c r="B875" i="9"/>
  <c r="B876" i="9"/>
  <c r="B877" i="9"/>
  <c r="B878" i="9"/>
  <c r="B879" i="9"/>
  <c r="B880" i="9"/>
  <c r="B881" i="9"/>
  <c r="B882" i="9"/>
  <c r="B883" i="9"/>
  <c r="B884" i="9"/>
  <c r="B885" i="9"/>
  <c r="B886" i="9"/>
  <c r="B887" i="9"/>
  <c r="B888" i="9"/>
  <c r="B889" i="9"/>
  <c r="B890" i="9"/>
  <c r="B891" i="9"/>
  <c r="B892" i="9"/>
  <c r="B893" i="9"/>
  <c r="B894" i="9"/>
  <c r="B895" i="9"/>
  <c r="B896" i="9"/>
  <c r="B897" i="9"/>
  <c r="B898" i="9"/>
  <c r="B899" i="9"/>
  <c r="B900" i="9"/>
  <c r="B901" i="9"/>
  <c r="B902" i="9"/>
  <c r="B903" i="9"/>
  <c r="B904" i="9"/>
  <c r="B905" i="9"/>
  <c r="B906" i="9"/>
  <c r="B907" i="9"/>
  <c r="B908" i="9"/>
  <c r="B909" i="9"/>
  <c r="B910" i="9"/>
  <c r="B911" i="9"/>
  <c r="B912" i="9"/>
  <c r="B913" i="9"/>
  <c r="B914" i="9"/>
  <c r="B915" i="9"/>
  <c r="B916" i="9"/>
  <c r="B917" i="9"/>
  <c r="B918" i="9"/>
  <c r="B919" i="9"/>
  <c r="B920" i="9"/>
  <c r="B921" i="9"/>
  <c r="B922" i="9"/>
  <c r="B923" i="9"/>
  <c r="B924" i="9"/>
  <c r="B925" i="9"/>
  <c r="B926" i="9"/>
  <c r="B927" i="9"/>
  <c r="B928" i="9"/>
  <c r="B929" i="9"/>
  <c r="B930" i="9"/>
  <c r="B931" i="9"/>
  <c r="B932" i="9"/>
  <c r="B933" i="9"/>
  <c r="B934" i="9"/>
  <c r="B935" i="9"/>
  <c r="B936" i="9"/>
  <c r="B937" i="9"/>
  <c r="B938" i="9"/>
  <c r="B939" i="9"/>
  <c r="B940" i="9"/>
  <c r="B941" i="9"/>
  <c r="B942" i="9"/>
  <c r="B943" i="9"/>
  <c r="B944" i="9"/>
  <c r="B945" i="9"/>
  <c r="B946" i="9"/>
  <c r="B947" i="9"/>
  <c r="B948" i="9"/>
  <c r="B949" i="9"/>
  <c r="B950" i="9"/>
  <c r="B951" i="9"/>
  <c r="B952" i="9"/>
  <c r="B953" i="9"/>
  <c r="B954" i="9"/>
  <c r="B955" i="9"/>
  <c r="B956" i="9"/>
  <c r="B957" i="9"/>
  <c r="B958" i="9"/>
  <c r="B959" i="9"/>
  <c r="B960" i="9"/>
  <c r="B961" i="9"/>
  <c r="B962" i="9"/>
  <c r="B963" i="9"/>
  <c r="B964" i="9"/>
  <c r="B965" i="9"/>
  <c r="B966" i="9"/>
  <c r="B967" i="9"/>
  <c r="B968" i="9"/>
  <c r="B969" i="9"/>
  <c r="B970" i="9"/>
  <c r="B971" i="9"/>
  <c r="B972" i="9"/>
  <c r="B973" i="9"/>
  <c r="B974" i="9"/>
  <c r="B975" i="9"/>
  <c r="B976" i="9"/>
  <c r="B977" i="9"/>
  <c r="B978" i="9"/>
  <c r="B979" i="9"/>
  <c r="B980" i="9"/>
  <c r="B981" i="9"/>
  <c r="B982" i="9"/>
  <c r="B983" i="9"/>
  <c r="B984" i="9"/>
  <c r="B985" i="9"/>
  <c r="B986" i="9"/>
  <c r="B987" i="9"/>
  <c r="B988" i="9"/>
  <c r="B989" i="9"/>
  <c r="B990" i="9"/>
  <c r="B991" i="9"/>
  <c r="B992" i="9"/>
  <c r="B993" i="9"/>
  <c r="B994" i="9"/>
  <c r="B995" i="9"/>
  <c r="B996" i="9"/>
  <c r="B997" i="9"/>
  <c r="B998" i="9"/>
  <c r="B999" i="9"/>
  <c r="B1000" i="9"/>
  <c r="B1001" i="9"/>
  <c r="B1002" i="9"/>
  <c r="B1003" i="9"/>
  <c r="B1004" i="9"/>
  <c r="B1005" i="9"/>
  <c r="B1006" i="9"/>
  <c r="B1007" i="9"/>
  <c r="B1008" i="9"/>
  <c r="B1009" i="9"/>
  <c r="B1010" i="9"/>
  <c r="B1011" i="9"/>
  <c r="B1012" i="9"/>
  <c r="B1013" i="9"/>
  <c r="B1014" i="9"/>
  <c r="B1015" i="9"/>
  <c r="B1016" i="9"/>
  <c r="B1017" i="9"/>
  <c r="B1018" i="9"/>
  <c r="B1019" i="9"/>
  <c r="B1020" i="9"/>
  <c r="B1021" i="9"/>
  <c r="B1022" i="9"/>
  <c r="B1023" i="9"/>
  <c r="B1024" i="9"/>
  <c r="B1025" i="9"/>
  <c r="B1026" i="9"/>
  <c r="B1027" i="9"/>
  <c r="B1028" i="9"/>
  <c r="B1029" i="9"/>
  <c r="B1030" i="9"/>
  <c r="B1031" i="9"/>
  <c r="B1032" i="9"/>
  <c r="B1033" i="9"/>
  <c r="B1034" i="9"/>
  <c r="B1035" i="9"/>
  <c r="B1036" i="9"/>
  <c r="B1037" i="9"/>
  <c r="B1038" i="9"/>
  <c r="B1039" i="9"/>
  <c r="B1040" i="9"/>
  <c r="B1041" i="9"/>
  <c r="B1042" i="9"/>
  <c r="B1043" i="9"/>
  <c r="B1044" i="9"/>
  <c r="B1045" i="9"/>
  <c r="B1046" i="9"/>
  <c r="B1047" i="9"/>
  <c r="B1048" i="9"/>
  <c r="B1049" i="9"/>
  <c r="B1050" i="9"/>
  <c r="B1051" i="9"/>
  <c r="B1052" i="9"/>
  <c r="B1053" i="9"/>
  <c r="B1054" i="9"/>
  <c r="B1055" i="9"/>
  <c r="B1056" i="9"/>
  <c r="B1057" i="9"/>
  <c r="B1058" i="9"/>
  <c r="B1059" i="9"/>
  <c r="B1060" i="9"/>
  <c r="B1061" i="9"/>
  <c r="B1062" i="9"/>
  <c r="B1063" i="9"/>
  <c r="B1064" i="9"/>
  <c r="B1065" i="9"/>
  <c r="B1066" i="9"/>
  <c r="B1067" i="9"/>
  <c r="B1068" i="9"/>
  <c r="B1069" i="9"/>
  <c r="B1070" i="9"/>
  <c r="B1071" i="9"/>
  <c r="B1072" i="9"/>
  <c r="B1073" i="9"/>
  <c r="B1074" i="9"/>
  <c r="B1075" i="9"/>
  <c r="B1076" i="9"/>
  <c r="B1077" i="9"/>
  <c r="B1078" i="9"/>
  <c r="B1079" i="9"/>
  <c r="B1080" i="9"/>
  <c r="B1081" i="9"/>
  <c r="B1082" i="9"/>
  <c r="B1083" i="9"/>
  <c r="B1084" i="9"/>
  <c r="B1085" i="9"/>
  <c r="B1086" i="9"/>
  <c r="B1087" i="9"/>
  <c r="B1088" i="9"/>
  <c r="B1089" i="9"/>
  <c r="B1090" i="9"/>
  <c r="B1091" i="9"/>
  <c r="B1092" i="9"/>
  <c r="B1093" i="9"/>
  <c r="B1094" i="9"/>
  <c r="B1095" i="9"/>
  <c r="B1096" i="9"/>
  <c r="B1097" i="9"/>
  <c r="B1098" i="9"/>
  <c r="B1099" i="9"/>
  <c r="B1100" i="9"/>
  <c r="B1101" i="9"/>
  <c r="B1102" i="9"/>
  <c r="B1103" i="9"/>
  <c r="B1104" i="9"/>
  <c r="B1105" i="9"/>
  <c r="B1106" i="9"/>
  <c r="B1107" i="9"/>
  <c r="B1108" i="9"/>
  <c r="B1109" i="9"/>
  <c r="B1110" i="9"/>
  <c r="B1111" i="9"/>
  <c r="B1112" i="9"/>
  <c r="B1113" i="9"/>
  <c r="B1114" i="9"/>
  <c r="B1115" i="9"/>
  <c r="B1116" i="9"/>
  <c r="B1117" i="9"/>
  <c r="B1118" i="9"/>
  <c r="B1119" i="9"/>
  <c r="B1120" i="9"/>
  <c r="B1121" i="9"/>
  <c r="B1122" i="9"/>
  <c r="B1123" i="9"/>
  <c r="B1124" i="9"/>
  <c r="B3" i="9"/>
  <c r="A6" i="4"/>
  <c r="A5" i="4"/>
  <c r="A4" i="4"/>
  <c r="A3" i="4"/>
  <c r="H12" i="7" l="1"/>
  <c r="F14" i="7"/>
  <c r="K15" i="7"/>
  <c r="E17" i="7"/>
  <c r="J18" i="7"/>
  <c r="D20" i="7"/>
  <c r="I21" i="7"/>
  <c r="C23" i="7"/>
  <c r="H24" i="7"/>
  <c r="B26" i="7"/>
  <c r="G27" i="7"/>
  <c r="L28" i="7"/>
  <c r="F30" i="7"/>
  <c r="K31" i="7"/>
  <c r="E33" i="7"/>
  <c r="J34" i="7"/>
  <c r="D36" i="7"/>
  <c r="I37" i="7"/>
  <c r="C39" i="7"/>
  <c r="H40" i="7"/>
  <c r="B42" i="7"/>
  <c r="G43" i="7"/>
  <c r="L44" i="7"/>
  <c r="F46" i="7"/>
  <c r="K47" i="7"/>
  <c r="E49" i="7"/>
  <c r="J50" i="7"/>
  <c r="D52" i="7"/>
  <c r="I53" i="7"/>
  <c r="C55" i="7"/>
  <c r="H56" i="7"/>
  <c r="B58" i="7"/>
  <c r="G59" i="7"/>
  <c r="L60" i="7"/>
  <c r="F62" i="7"/>
  <c r="K63" i="7"/>
  <c r="E65" i="7"/>
  <c r="J66" i="7"/>
  <c r="D68" i="7"/>
  <c r="I69" i="7"/>
  <c r="C71" i="7"/>
  <c r="H72" i="7"/>
  <c r="B74" i="7"/>
  <c r="G75" i="7"/>
  <c r="L76" i="7"/>
  <c r="F78" i="7"/>
  <c r="K79" i="7"/>
  <c r="E81" i="7"/>
  <c r="J82" i="7"/>
  <c r="D84" i="7"/>
  <c r="I85" i="7"/>
  <c r="C87" i="7"/>
  <c r="H88" i="7"/>
  <c r="B90" i="7"/>
  <c r="G91" i="7"/>
  <c r="L92" i="7"/>
  <c r="F94" i="7"/>
  <c r="K95" i="7"/>
  <c r="E97" i="7"/>
  <c r="J98" i="7"/>
  <c r="D100" i="7"/>
  <c r="I101" i="7"/>
  <c r="C103" i="7"/>
  <c r="H104" i="7"/>
  <c r="B106" i="7"/>
  <c r="G107" i="7"/>
  <c r="L108" i="7"/>
  <c r="F110" i="7"/>
  <c r="K111" i="7"/>
  <c r="E113" i="7"/>
  <c r="J114" i="7"/>
  <c r="D116" i="7"/>
  <c r="I117" i="7"/>
  <c r="C119" i="7"/>
  <c r="H120" i="7"/>
  <c r="B122" i="7"/>
  <c r="G123" i="7"/>
  <c r="L124" i="7"/>
  <c r="B13" i="7"/>
  <c r="G14" i="7"/>
  <c r="L15" i="7"/>
  <c r="F17" i="7"/>
  <c r="K18" i="7"/>
  <c r="E20" i="7"/>
  <c r="J21" i="7"/>
  <c r="D23" i="7"/>
  <c r="I24" i="7"/>
  <c r="C26" i="7"/>
  <c r="H27" i="7"/>
  <c r="B29" i="7"/>
  <c r="G30" i="7"/>
  <c r="L31" i="7"/>
  <c r="F33" i="7"/>
  <c r="K34" i="7"/>
  <c r="E36" i="7"/>
  <c r="J37" i="7"/>
  <c r="D39" i="7"/>
  <c r="I40" i="7"/>
  <c r="C42" i="7"/>
  <c r="H43" i="7"/>
  <c r="B45" i="7"/>
  <c r="G46" i="7"/>
  <c r="L47" i="7"/>
  <c r="F49" i="7"/>
  <c r="K50" i="7"/>
  <c r="E52" i="7"/>
  <c r="J53" i="7"/>
  <c r="D55" i="7"/>
  <c r="I56" i="7"/>
  <c r="C58" i="7"/>
  <c r="H59" i="7"/>
  <c r="B61" i="7"/>
  <c r="G62" i="7"/>
  <c r="L63" i="7"/>
  <c r="F65" i="7"/>
  <c r="K66" i="7"/>
  <c r="E68" i="7"/>
  <c r="J69" i="7"/>
  <c r="D71" i="7"/>
  <c r="I72" i="7"/>
  <c r="C74" i="7"/>
  <c r="H75" i="7"/>
  <c r="B77" i="7"/>
  <c r="G78" i="7"/>
  <c r="L79" i="7"/>
  <c r="F81" i="7"/>
  <c r="K82" i="7"/>
  <c r="E84" i="7"/>
  <c r="J85" i="7"/>
  <c r="D87" i="7"/>
  <c r="I88" i="7"/>
  <c r="C90" i="7"/>
  <c r="H91" i="7"/>
  <c r="B93" i="7"/>
  <c r="G94" i="7"/>
  <c r="L95" i="7"/>
  <c r="F97" i="7"/>
  <c r="K98" i="7"/>
  <c r="E100" i="7"/>
  <c r="J101" i="7"/>
  <c r="D103" i="7"/>
  <c r="I104" i="7"/>
  <c r="C106" i="7"/>
  <c r="H107" i="7"/>
  <c r="B109" i="7"/>
  <c r="C13" i="7"/>
  <c r="H14" i="7"/>
  <c r="B16" i="7"/>
  <c r="G17" i="7"/>
  <c r="L18" i="7"/>
  <c r="F20" i="7"/>
  <c r="K21" i="7"/>
  <c r="E23" i="7"/>
  <c r="J24" i="7"/>
  <c r="D26" i="7"/>
  <c r="I27" i="7"/>
  <c r="C29" i="7"/>
  <c r="H30" i="7"/>
  <c r="B32" i="7"/>
  <c r="G33" i="7"/>
  <c r="L34" i="7"/>
  <c r="F36" i="7"/>
  <c r="K37" i="7"/>
  <c r="E39" i="7"/>
  <c r="J40" i="7"/>
  <c r="D42" i="7"/>
  <c r="I43" i="7"/>
  <c r="C45" i="7"/>
  <c r="H46" i="7"/>
  <c r="B48" i="7"/>
  <c r="G49" i="7"/>
  <c r="L50" i="7"/>
  <c r="F52" i="7"/>
  <c r="K53" i="7"/>
  <c r="E55" i="7"/>
  <c r="J56" i="7"/>
  <c r="D58" i="7"/>
  <c r="I59" i="7"/>
  <c r="C61" i="7"/>
  <c r="H62" i="7"/>
  <c r="B64" i="7"/>
  <c r="G65" i="7"/>
  <c r="L66" i="7"/>
  <c r="F68" i="7"/>
  <c r="K69" i="7"/>
  <c r="E71" i="7"/>
  <c r="J72" i="7"/>
  <c r="D74" i="7"/>
  <c r="I75" i="7"/>
  <c r="C77" i="7"/>
  <c r="H78" i="7"/>
  <c r="B80" i="7"/>
  <c r="G81" i="7"/>
  <c r="L82" i="7"/>
  <c r="F84" i="7"/>
  <c r="K85" i="7"/>
  <c r="E87" i="7"/>
  <c r="J88" i="7"/>
  <c r="D90" i="7"/>
  <c r="I91" i="7"/>
  <c r="C93" i="7"/>
  <c r="H94" i="7"/>
  <c r="B96" i="7"/>
  <c r="G97" i="7"/>
  <c r="L98" i="7"/>
  <c r="F100" i="7"/>
  <c r="K101" i="7"/>
  <c r="E103" i="7"/>
  <c r="J104" i="7"/>
  <c r="D106" i="7"/>
  <c r="I107" i="7"/>
  <c r="C109" i="7"/>
  <c r="H110" i="7"/>
  <c r="B112" i="7"/>
  <c r="G113" i="7"/>
  <c r="L114" i="7"/>
  <c r="F116" i="7"/>
  <c r="K117" i="7"/>
  <c r="E119" i="7"/>
  <c r="J120" i="7"/>
  <c r="D122" i="7"/>
  <c r="I123" i="7"/>
  <c r="C125" i="7"/>
  <c r="H126" i="7"/>
  <c r="B128" i="7"/>
  <c r="G129" i="7"/>
  <c r="L130" i="7"/>
  <c r="D13" i="7"/>
  <c r="I14" i="7"/>
  <c r="C16" i="7"/>
  <c r="H17" i="7"/>
  <c r="B19" i="7"/>
  <c r="G20" i="7"/>
  <c r="L21" i="7"/>
  <c r="F23" i="7"/>
  <c r="K24" i="7"/>
  <c r="E26" i="7"/>
  <c r="J27" i="7"/>
  <c r="D29" i="7"/>
  <c r="I30" i="7"/>
  <c r="C32" i="7"/>
  <c r="H33" i="7"/>
  <c r="B35" i="7"/>
  <c r="G36" i="7"/>
  <c r="L37" i="7"/>
  <c r="F39" i="7"/>
  <c r="K40" i="7"/>
  <c r="E42" i="7"/>
  <c r="J43" i="7"/>
  <c r="D45" i="7"/>
  <c r="I46" i="7"/>
  <c r="C48" i="7"/>
  <c r="H49" i="7"/>
  <c r="B51" i="7"/>
  <c r="G52" i="7"/>
  <c r="L53" i="7"/>
  <c r="F55" i="7"/>
  <c r="K56" i="7"/>
  <c r="E58" i="7"/>
  <c r="J59" i="7"/>
  <c r="D61" i="7"/>
  <c r="I62" i="7"/>
  <c r="C64" i="7"/>
  <c r="H65" i="7"/>
  <c r="B67" i="7"/>
  <c r="G68" i="7"/>
  <c r="L69" i="7"/>
  <c r="F71" i="7"/>
  <c r="K72" i="7"/>
  <c r="E74" i="7"/>
  <c r="J75" i="7"/>
  <c r="D77" i="7"/>
  <c r="I78" i="7"/>
  <c r="C80" i="7"/>
  <c r="H81" i="7"/>
  <c r="B83" i="7"/>
  <c r="G84" i="7"/>
  <c r="L85" i="7"/>
  <c r="F87" i="7"/>
  <c r="K88" i="7"/>
  <c r="E90" i="7"/>
  <c r="J91" i="7"/>
  <c r="D93" i="7"/>
  <c r="E13" i="7"/>
  <c r="J14" i="7"/>
  <c r="D16" i="7"/>
  <c r="I17" i="7"/>
  <c r="C19" i="7"/>
  <c r="H20" i="7"/>
  <c r="B22" i="7"/>
  <c r="G23" i="7"/>
  <c r="L24" i="7"/>
  <c r="F26" i="7"/>
  <c r="K27" i="7"/>
  <c r="E29" i="7"/>
  <c r="J30" i="7"/>
  <c r="D32" i="7"/>
  <c r="I33" i="7"/>
  <c r="C35" i="7"/>
  <c r="H36" i="7"/>
  <c r="B38" i="7"/>
  <c r="G39" i="7"/>
  <c r="L40" i="7"/>
  <c r="F42" i="7"/>
  <c r="K43" i="7"/>
  <c r="E45" i="7"/>
  <c r="J46" i="7"/>
  <c r="D48" i="7"/>
  <c r="I49" i="7"/>
  <c r="C51" i="7"/>
  <c r="H52" i="7"/>
  <c r="B54" i="7"/>
  <c r="G55" i="7"/>
  <c r="L56" i="7"/>
  <c r="F58" i="7"/>
  <c r="K59" i="7"/>
  <c r="E61" i="7"/>
  <c r="J62" i="7"/>
  <c r="D64" i="7"/>
  <c r="I65" i="7"/>
  <c r="C67" i="7"/>
  <c r="H68" i="7"/>
  <c r="B70" i="7"/>
  <c r="G71" i="7"/>
  <c r="L72" i="7"/>
  <c r="F74" i="7"/>
  <c r="K75" i="7"/>
  <c r="E77" i="7"/>
  <c r="J78" i="7"/>
  <c r="D80" i="7"/>
  <c r="I81" i="7"/>
  <c r="C83" i="7"/>
  <c r="H84" i="7"/>
  <c r="B86" i="7"/>
  <c r="G87" i="7"/>
  <c r="L88" i="7"/>
  <c r="F90" i="7"/>
  <c r="K91" i="7"/>
  <c r="E93" i="7"/>
  <c r="J94" i="7"/>
  <c r="D96" i="7"/>
  <c r="I97" i="7"/>
  <c r="C99" i="7"/>
  <c r="H100" i="7"/>
  <c r="B102" i="7"/>
  <c r="G103" i="7"/>
  <c r="L104" i="7"/>
  <c r="F106" i="7"/>
  <c r="K107" i="7"/>
  <c r="E109" i="7"/>
  <c r="J110" i="7"/>
  <c r="D112" i="7"/>
  <c r="I113" i="7"/>
  <c r="C115" i="7"/>
  <c r="H116" i="7"/>
  <c r="B118" i="7"/>
  <c r="G119" i="7"/>
  <c r="L120" i="7"/>
  <c r="F122" i="7"/>
  <c r="K123" i="7"/>
  <c r="E125" i="7"/>
  <c r="J126" i="7"/>
  <c r="F13" i="7"/>
  <c r="K14" i="7"/>
  <c r="E16" i="7"/>
  <c r="J17" i="7"/>
  <c r="D19" i="7"/>
  <c r="I20" i="7"/>
  <c r="C22" i="7"/>
  <c r="H23" i="7"/>
  <c r="B25" i="7"/>
  <c r="G26" i="7"/>
  <c r="L27" i="7"/>
  <c r="F29" i="7"/>
  <c r="K30" i="7"/>
  <c r="E32" i="7"/>
  <c r="J33" i="7"/>
  <c r="D35" i="7"/>
  <c r="I36" i="7"/>
  <c r="C38" i="7"/>
  <c r="H39" i="7"/>
  <c r="B41" i="7"/>
  <c r="G42" i="7"/>
  <c r="L43" i="7"/>
  <c r="F45" i="7"/>
  <c r="K46" i="7"/>
  <c r="E48" i="7"/>
  <c r="J49" i="7"/>
  <c r="D51" i="7"/>
  <c r="I52" i="7"/>
  <c r="C54" i="7"/>
  <c r="H55" i="7"/>
  <c r="B57" i="7"/>
  <c r="G58" i="7"/>
  <c r="L59" i="7"/>
  <c r="F61" i="7"/>
  <c r="K62" i="7"/>
  <c r="E64" i="7"/>
  <c r="J65" i="7"/>
  <c r="D67" i="7"/>
  <c r="I68" i="7"/>
  <c r="C70" i="7"/>
  <c r="H71" i="7"/>
  <c r="B73" i="7"/>
  <c r="G74" i="7"/>
  <c r="L75" i="7"/>
  <c r="F77" i="7"/>
  <c r="K78" i="7"/>
  <c r="E80" i="7"/>
  <c r="J81" i="7"/>
  <c r="D83" i="7"/>
  <c r="I84" i="7"/>
  <c r="C86" i="7"/>
  <c r="H87" i="7"/>
  <c r="B89" i="7"/>
  <c r="G90" i="7"/>
  <c r="L91" i="7"/>
  <c r="F93" i="7"/>
  <c r="K94" i="7"/>
  <c r="E96" i="7"/>
  <c r="J97" i="7"/>
  <c r="D99" i="7"/>
  <c r="I100" i="7"/>
  <c r="C102" i="7"/>
  <c r="H103" i="7"/>
  <c r="G13" i="7"/>
  <c r="L14" i="7"/>
  <c r="F16" i="7"/>
  <c r="K17" i="7"/>
  <c r="E19" i="7"/>
  <c r="J20" i="7"/>
  <c r="D22" i="7"/>
  <c r="I23" i="7"/>
  <c r="C25" i="7"/>
  <c r="H26" i="7"/>
  <c r="B28" i="7"/>
  <c r="G29" i="7"/>
  <c r="L30" i="7"/>
  <c r="F32" i="7"/>
  <c r="K33" i="7"/>
  <c r="E35" i="7"/>
  <c r="J36" i="7"/>
  <c r="D38" i="7"/>
  <c r="I39" i="7"/>
  <c r="C41" i="7"/>
  <c r="H42" i="7"/>
  <c r="B44" i="7"/>
  <c r="G45" i="7"/>
  <c r="L46" i="7"/>
  <c r="F48" i="7"/>
  <c r="K49" i="7"/>
  <c r="E51" i="7"/>
  <c r="J52" i="7"/>
  <c r="D54" i="7"/>
  <c r="I55" i="7"/>
  <c r="C57" i="7"/>
  <c r="H58" i="7"/>
  <c r="B60" i="7"/>
  <c r="G61" i="7"/>
  <c r="L62" i="7"/>
  <c r="F64" i="7"/>
  <c r="K65" i="7"/>
  <c r="E67" i="7"/>
  <c r="J68" i="7"/>
  <c r="D70" i="7"/>
  <c r="I71" i="7"/>
  <c r="C73" i="7"/>
  <c r="H74" i="7"/>
  <c r="B76" i="7"/>
  <c r="G77" i="7"/>
  <c r="L78" i="7"/>
  <c r="F80" i="7"/>
  <c r="K81" i="7"/>
  <c r="E83" i="7"/>
  <c r="J84" i="7"/>
  <c r="D86" i="7"/>
  <c r="I87" i="7"/>
  <c r="C89" i="7"/>
  <c r="H90" i="7"/>
  <c r="B92" i="7"/>
  <c r="G93" i="7"/>
  <c r="L94" i="7"/>
  <c r="F96" i="7"/>
  <c r="K97" i="7"/>
  <c r="E99" i="7"/>
  <c r="J100" i="7"/>
  <c r="D102" i="7"/>
  <c r="I103" i="7"/>
  <c r="C105" i="7"/>
  <c r="H106" i="7"/>
  <c r="B108" i="7"/>
  <c r="G109" i="7"/>
  <c r="L110" i="7"/>
  <c r="F112" i="7"/>
  <c r="K113" i="7"/>
  <c r="E115" i="7"/>
  <c r="J116" i="7"/>
  <c r="D118" i="7"/>
  <c r="I119" i="7"/>
  <c r="C121" i="7"/>
  <c r="H122" i="7"/>
  <c r="B124" i="7"/>
  <c r="G125" i="7"/>
  <c r="L126" i="7"/>
  <c r="F128" i="7"/>
  <c r="H13" i="7"/>
  <c r="B15" i="7"/>
  <c r="G16" i="7"/>
  <c r="L17" i="7"/>
  <c r="F19" i="7"/>
  <c r="K20" i="7"/>
  <c r="E22" i="7"/>
  <c r="J23" i="7"/>
  <c r="D25" i="7"/>
  <c r="I26" i="7"/>
  <c r="C28" i="7"/>
  <c r="H29" i="7"/>
  <c r="B31" i="7"/>
  <c r="G32" i="7"/>
  <c r="L33" i="7"/>
  <c r="F35" i="7"/>
  <c r="K36" i="7"/>
  <c r="E38" i="7"/>
  <c r="J39" i="7"/>
  <c r="D41" i="7"/>
  <c r="I42" i="7"/>
  <c r="C44" i="7"/>
  <c r="H45" i="7"/>
  <c r="B47" i="7"/>
  <c r="G48" i="7"/>
  <c r="L49" i="7"/>
  <c r="F51" i="7"/>
  <c r="K52" i="7"/>
  <c r="E54" i="7"/>
  <c r="J55" i="7"/>
  <c r="D57" i="7"/>
  <c r="I58" i="7"/>
  <c r="C60" i="7"/>
  <c r="H61" i="7"/>
  <c r="B63" i="7"/>
  <c r="G64" i="7"/>
  <c r="L65" i="7"/>
  <c r="F67" i="7"/>
  <c r="K68" i="7"/>
  <c r="E70" i="7"/>
  <c r="J71" i="7"/>
  <c r="D73" i="7"/>
  <c r="I74" i="7"/>
  <c r="C76" i="7"/>
  <c r="H77" i="7"/>
  <c r="B79" i="7"/>
  <c r="G80" i="7"/>
  <c r="L81" i="7"/>
  <c r="F83" i="7"/>
  <c r="K84" i="7"/>
  <c r="E86" i="7"/>
  <c r="J87" i="7"/>
  <c r="D89" i="7"/>
  <c r="I90" i="7"/>
  <c r="C92" i="7"/>
  <c r="H93" i="7"/>
  <c r="B95" i="7"/>
  <c r="G96" i="7"/>
  <c r="L97" i="7"/>
  <c r="F99" i="7"/>
  <c r="K100" i="7"/>
  <c r="E102" i="7"/>
  <c r="J103" i="7"/>
  <c r="I13" i="7"/>
  <c r="C15" i="7"/>
  <c r="H16" i="7"/>
  <c r="B18" i="7"/>
  <c r="G19" i="7"/>
  <c r="L20" i="7"/>
  <c r="F22" i="7"/>
  <c r="K23" i="7"/>
  <c r="E25" i="7"/>
  <c r="J26" i="7"/>
  <c r="D28" i="7"/>
  <c r="I29" i="7"/>
  <c r="C31" i="7"/>
  <c r="H32" i="7"/>
  <c r="B34" i="7"/>
  <c r="G35" i="7"/>
  <c r="L36" i="7"/>
  <c r="F38" i="7"/>
  <c r="K39" i="7"/>
  <c r="E41" i="7"/>
  <c r="J42" i="7"/>
  <c r="D44" i="7"/>
  <c r="I45" i="7"/>
  <c r="C47" i="7"/>
  <c r="H48" i="7"/>
  <c r="B50" i="7"/>
  <c r="G51" i="7"/>
  <c r="L52" i="7"/>
  <c r="F54" i="7"/>
  <c r="K55" i="7"/>
  <c r="E57" i="7"/>
  <c r="J58" i="7"/>
  <c r="D60" i="7"/>
  <c r="I61" i="7"/>
  <c r="C63" i="7"/>
  <c r="H64" i="7"/>
  <c r="B66" i="7"/>
  <c r="G67" i="7"/>
  <c r="L68" i="7"/>
  <c r="F70" i="7"/>
  <c r="K71" i="7"/>
  <c r="E73" i="7"/>
  <c r="J74" i="7"/>
  <c r="D76" i="7"/>
  <c r="I77" i="7"/>
  <c r="C79" i="7"/>
  <c r="H80" i="7"/>
  <c r="B82" i="7"/>
  <c r="G83" i="7"/>
  <c r="L84" i="7"/>
  <c r="F86" i="7"/>
  <c r="K87" i="7"/>
  <c r="E89" i="7"/>
  <c r="J90" i="7"/>
  <c r="D92" i="7"/>
  <c r="I93" i="7"/>
  <c r="C95" i="7"/>
  <c r="H96" i="7"/>
  <c r="B98" i="7"/>
  <c r="G99" i="7"/>
  <c r="L100" i="7"/>
  <c r="F102" i="7"/>
  <c r="K103" i="7"/>
  <c r="E105" i="7"/>
  <c r="J106" i="7"/>
  <c r="D108" i="7"/>
  <c r="I109" i="7"/>
  <c r="C111" i="7"/>
  <c r="H112" i="7"/>
  <c r="B114" i="7"/>
  <c r="G115" i="7"/>
  <c r="L116" i="7"/>
  <c r="F118" i="7"/>
  <c r="K119" i="7"/>
  <c r="E121" i="7"/>
  <c r="J13" i="7"/>
  <c r="D15" i="7"/>
  <c r="I16" i="7"/>
  <c r="C18" i="7"/>
  <c r="H19" i="7"/>
  <c r="B21" i="7"/>
  <c r="G22" i="7"/>
  <c r="L23" i="7"/>
  <c r="F25" i="7"/>
  <c r="K26" i="7"/>
  <c r="E28" i="7"/>
  <c r="J29" i="7"/>
  <c r="D31" i="7"/>
  <c r="I32" i="7"/>
  <c r="C34" i="7"/>
  <c r="H35" i="7"/>
  <c r="B37" i="7"/>
  <c r="G38" i="7"/>
  <c r="L39" i="7"/>
  <c r="F41" i="7"/>
  <c r="K42" i="7"/>
  <c r="E44" i="7"/>
  <c r="J45" i="7"/>
  <c r="D47" i="7"/>
  <c r="I48" i="7"/>
  <c r="C50" i="7"/>
  <c r="H51" i="7"/>
  <c r="B53" i="7"/>
  <c r="G54" i="7"/>
  <c r="L55" i="7"/>
  <c r="F57" i="7"/>
  <c r="K58" i="7"/>
  <c r="E60" i="7"/>
  <c r="J61" i="7"/>
  <c r="D63" i="7"/>
  <c r="I64" i="7"/>
  <c r="C66" i="7"/>
  <c r="H67" i="7"/>
  <c r="B69" i="7"/>
  <c r="G70" i="7"/>
  <c r="L71" i="7"/>
  <c r="F73" i="7"/>
  <c r="K74" i="7"/>
  <c r="E76" i="7"/>
  <c r="J77" i="7"/>
  <c r="D79" i="7"/>
  <c r="I80" i="7"/>
  <c r="C82" i="7"/>
  <c r="H83" i="7"/>
  <c r="B85" i="7"/>
  <c r="G86" i="7"/>
  <c r="L87" i="7"/>
  <c r="F89" i="7"/>
  <c r="K90" i="7"/>
  <c r="E92" i="7"/>
  <c r="J93" i="7"/>
  <c r="D95" i="7"/>
  <c r="I96" i="7"/>
  <c r="C98" i="7"/>
  <c r="H99" i="7"/>
  <c r="B101" i="7"/>
  <c r="G102" i="7"/>
  <c r="L103" i="7"/>
  <c r="F105" i="7"/>
  <c r="K106" i="7"/>
  <c r="E108" i="7"/>
  <c r="J109" i="7"/>
  <c r="D111" i="7"/>
  <c r="I112" i="7"/>
  <c r="C114" i="7"/>
  <c r="H115" i="7"/>
  <c r="K13" i="7"/>
  <c r="E15" i="7"/>
  <c r="J16" i="7"/>
  <c r="D18" i="7"/>
  <c r="I19" i="7"/>
  <c r="C21" i="7"/>
  <c r="H22" i="7"/>
  <c r="B24" i="7"/>
  <c r="G25" i="7"/>
  <c r="L26" i="7"/>
  <c r="F28" i="7"/>
  <c r="K29" i="7"/>
  <c r="E31" i="7"/>
  <c r="J32" i="7"/>
  <c r="D34" i="7"/>
  <c r="I35" i="7"/>
  <c r="C37" i="7"/>
  <c r="H38" i="7"/>
  <c r="B40" i="7"/>
  <c r="G41" i="7"/>
  <c r="L42" i="7"/>
  <c r="F44" i="7"/>
  <c r="K45" i="7"/>
  <c r="E47" i="7"/>
  <c r="J48" i="7"/>
  <c r="D50" i="7"/>
  <c r="I51" i="7"/>
  <c r="C53" i="7"/>
  <c r="H54" i="7"/>
  <c r="B56" i="7"/>
  <c r="G57" i="7"/>
  <c r="L58" i="7"/>
  <c r="F60" i="7"/>
  <c r="K61" i="7"/>
  <c r="E63" i="7"/>
  <c r="J64" i="7"/>
  <c r="D66" i="7"/>
  <c r="I67" i="7"/>
  <c r="C69" i="7"/>
  <c r="H70" i="7"/>
  <c r="B72" i="7"/>
  <c r="G73" i="7"/>
  <c r="L74" i="7"/>
  <c r="F76" i="7"/>
  <c r="K77" i="7"/>
  <c r="E79" i="7"/>
  <c r="J80" i="7"/>
  <c r="D82" i="7"/>
  <c r="I83" i="7"/>
  <c r="C85" i="7"/>
  <c r="H86" i="7"/>
  <c r="B88" i="7"/>
  <c r="G89" i="7"/>
  <c r="L90" i="7"/>
  <c r="F92" i="7"/>
  <c r="K93" i="7"/>
  <c r="E95" i="7"/>
  <c r="J96" i="7"/>
  <c r="D98" i="7"/>
  <c r="I99" i="7"/>
  <c r="C101" i="7"/>
  <c r="H102" i="7"/>
  <c r="B104" i="7"/>
  <c r="G105" i="7"/>
  <c r="L106" i="7"/>
  <c r="F108" i="7"/>
  <c r="K109" i="7"/>
  <c r="E111" i="7"/>
  <c r="J112" i="7"/>
  <c r="D114" i="7"/>
  <c r="I115" i="7"/>
  <c r="C117" i="7"/>
  <c r="H118" i="7"/>
  <c r="B120" i="7"/>
  <c r="G121" i="7"/>
  <c r="L13" i="7"/>
  <c r="F15" i="7"/>
  <c r="K16" i="7"/>
  <c r="E18" i="7"/>
  <c r="J19" i="7"/>
  <c r="D21" i="7"/>
  <c r="I22" i="7"/>
  <c r="C24" i="7"/>
  <c r="H25" i="7"/>
  <c r="B27" i="7"/>
  <c r="G28" i="7"/>
  <c r="L29" i="7"/>
  <c r="F31" i="7"/>
  <c r="K32" i="7"/>
  <c r="E34" i="7"/>
  <c r="J35" i="7"/>
  <c r="D37" i="7"/>
  <c r="I38" i="7"/>
  <c r="C40" i="7"/>
  <c r="H41" i="7"/>
  <c r="B43" i="7"/>
  <c r="G44" i="7"/>
  <c r="L45" i="7"/>
  <c r="F47" i="7"/>
  <c r="K48" i="7"/>
  <c r="E50" i="7"/>
  <c r="J51" i="7"/>
  <c r="D53" i="7"/>
  <c r="I54" i="7"/>
  <c r="C56" i="7"/>
  <c r="H57" i="7"/>
  <c r="B59" i="7"/>
  <c r="G60" i="7"/>
  <c r="L61" i="7"/>
  <c r="F63" i="7"/>
  <c r="K64" i="7"/>
  <c r="E66" i="7"/>
  <c r="J67" i="7"/>
  <c r="D69" i="7"/>
  <c r="I70" i="7"/>
  <c r="C72" i="7"/>
  <c r="H73" i="7"/>
  <c r="B75" i="7"/>
  <c r="G76" i="7"/>
  <c r="L77" i="7"/>
  <c r="F79" i="7"/>
  <c r="K80" i="7"/>
  <c r="E82" i="7"/>
  <c r="J83" i="7"/>
  <c r="D85" i="7"/>
  <c r="I86" i="7"/>
  <c r="C88" i="7"/>
  <c r="H89" i="7"/>
  <c r="B91" i="7"/>
  <c r="G92" i="7"/>
  <c r="L93" i="7"/>
  <c r="F95" i="7"/>
  <c r="K96" i="7"/>
  <c r="E98" i="7"/>
  <c r="J99" i="7"/>
  <c r="D101" i="7"/>
  <c r="I102" i="7"/>
  <c r="C104" i="7"/>
  <c r="H105" i="7"/>
  <c r="B107" i="7"/>
  <c r="G108" i="7"/>
  <c r="L109" i="7"/>
  <c r="F111" i="7"/>
  <c r="K112" i="7"/>
  <c r="E114" i="7"/>
  <c r="J115" i="7"/>
  <c r="D117" i="7"/>
  <c r="I118" i="7"/>
  <c r="C120" i="7"/>
  <c r="H121" i="7"/>
  <c r="B123" i="7"/>
  <c r="G124" i="7"/>
  <c r="L125" i="7"/>
  <c r="F127" i="7"/>
  <c r="B14" i="7"/>
  <c r="G15" i="7"/>
  <c r="L16" i="7"/>
  <c r="F18" i="7"/>
  <c r="K19" i="7"/>
  <c r="E21" i="7"/>
  <c r="J22" i="7"/>
  <c r="D24" i="7"/>
  <c r="I25" i="7"/>
  <c r="C27" i="7"/>
  <c r="H28" i="7"/>
  <c r="B30" i="7"/>
  <c r="G31" i="7"/>
  <c r="L32" i="7"/>
  <c r="F34" i="7"/>
  <c r="K35" i="7"/>
  <c r="E37" i="7"/>
  <c r="J38" i="7"/>
  <c r="D40" i="7"/>
  <c r="I41" i="7"/>
  <c r="C43" i="7"/>
  <c r="H44" i="7"/>
  <c r="B46" i="7"/>
  <c r="G47" i="7"/>
  <c r="L48" i="7"/>
  <c r="F50" i="7"/>
  <c r="K51" i="7"/>
  <c r="E53" i="7"/>
  <c r="J54" i="7"/>
  <c r="D56" i="7"/>
  <c r="I57" i="7"/>
  <c r="C59" i="7"/>
  <c r="H60" i="7"/>
  <c r="B62" i="7"/>
  <c r="G63" i="7"/>
  <c r="L64" i="7"/>
  <c r="F66" i="7"/>
  <c r="K67" i="7"/>
  <c r="E69" i="7"/>
  <c r="J70" i="7"/>
  <c r="D72" i="7"/>
  <c r="I73" i="7"/>
  <c r="C75" i="7"/>
  <c r="H76" i="7"/>
  <c r="B78" i="7"/>
  <c r="G79" i="7"/>
  <c r="L80" i="7"/>
  <c r="F82" i="7"/>
  <c r="K83" i="7"/>
  <c r="E85" i="7"/>
  <c r="J86" i="7"/>
  <c r="D88" i="7"/>
  <c r="I89" i="7"/>
  <c r="C91" i="7"/>
  <c r="H92" i="7"/>
  <c r="B94" i="7"/>
  <c r="G95" i="7"/>
  <c r="L96" i="7"/>
  <c r="F98" i="7"/>
  <c r="K99" i="7"/>
  <c r="E101" i="7"/>
  <c r="J102" i="7"/>
  <c r="D104" i="7"/>
  <c r="I105" i="7"/>
  <c r="C107" i="7"/>
  <c r="H108" i="7"/>
  <c r="B110" i="7"/>
  <c r="G111" i="7"/>
  <c r="L112" i="7"/>
  <c r="F114" i="7"/>
  <c r="K115" i="7"/>
  <c r="E117" i="7"/>
  <c r="J118" i="7"/>
  <c r="D120" i="7"/>
  <c r="I121" i="7"/>
  <c r="C123" i="7"/>
  <c r="H124" i="7"/>
  <c r="B126" i="7"/>
  <c r="G127" i="7"/>
  <c r="C14" i="7"/>
  <c r="H15" i="7"/>
  <c r="B17" i="7"/>
  <c r="G18" i="7"/>
  <c r="L19" i="7"/>
  <c r="F21" i="7"/>
  <c r="K22" i="7"/>
  <c r="E24" i="7"/>
  <c r="J25" i="7"/>
  <c r="D27" i="7"/>
  <c r="I28" i="7"/>
  <c r="C30" i="7"/>
  <c r="H31" i="7"/>
  <c r="B33" i="7"/>
  <c r="G34" i="7"/>
  <c r="L35" i="7"/>
  <c r="F37" i="7"/>
  <c r="K38" i="7"/>
  <c r="E40" i="7"/>
  <c r="J41" i="7"/>
  <c r="D43" i="7"/>
  <c r="I44" i="7"/>
  <c r="C46" i="7"/>
  <c r="H47" i="7"/>
  <c r="B49" i="7"/>
  <c r="G50" i="7"/>
  <c r="L51" i="7"/>
  <c r="F53" i="7"/>
  <c r="K54" i="7"/>
  <c r="E56" i="7"/>
  <c r="J57" i="7"/>
  <c r="D59" i="7"/>
  <c r="I60" i="7"/>
  <c r="C62" i="7"/>
  <c r="H63" i="7"/>
  <c r="B65" i="7"/>
  <c r="G66" i="7"/>
  <c r="L67" i="7"/>
  <c r="F69" i="7"/>
  <c r="K70" i="7"/>
  <c r="E72" i="7"/>
  <c r="J73" i="7"/>
  <c r="D75" i="7"/>
  <c r="I76" i="7"/>
  <c r="C78" i="7"/>
  <c r="H79" i="7"/>
  <c r="B81" i="7"/>
  <c r="G82" i="7"/>
  <c r="L83" i="7"/>
  <c r="F85" i="7"/>
  <c r="K86" i="7"/>
  <c r="E88" i="7"/>
  <c r="J89" i="7"/>
  <c r="D91" i="7"/>
  <c r="I92" i="7"/>
  <c r="C94" i="7"/>
  <c r="H95" i="7"/>
  <c r="B97" i="7"/>
  <c r="G98" i="7"/>
  <c r="L99" i="7"/>
  <c r="F101" i="7"/>
  <c r="K102" i="7"/>
  <c r="E104" i="7"/>
  <c r="J105" i="7"/>
  <c r="D107" i="7"/>
  <c r="I108" i="7"/>
  <c r="C110" i="7"/>
  <c r="H111" i="7"/>
  <c r="B113" i="7"/>
  <c r="G114" i="7"/>
  <c r="L115" i="7"/>
  <c r="F117" i="7"/>
  <c r="K118" i="7"/>
  <c r="E120" i="7"/>
  <c r="J121" i="7"/>
  <c r="D123" i="7"/>
  <c r="I124" i="7"/>
  <c r="C126" i="7"/>
  <c r="D14" i="7"/>
  <c r="I15" i="7"/>
  <c r="C17" i="7"/>
  <c r="H18" i="7"/>
  <c r="B20" i="7"/>
  <c r="G21" i="7"/>
  <c r="L22" i="7"/>
  <c r="F24" i="7"/>
  <c r="K25" i="7"/>
  <c r="E27" i="7"/>
  <c r="J28" i="7"/>
  <c r="D30" i="7"/>
  <c r="I31" i="7"/>
  <c r="C33" i="7"/>
  <c r="H34" i="7"/>
  <c r="B36" i="7"/>
  <c r="G37" i="7"/>
  <c r="L38" i="7"/>
  <c r="F40" i="7"/>
  <c r="K41" i="7"/>
  <c r="E43" i="7"/>
  <c r="J44" i="7"/>
  <c r="D46" i="7"/>
  <c r="I47" i="7"/>
  <c r="C49" i="7"/>
  <c r="H50" i="7"/>
  <c r="B52" i="7"/>
  <c r="G53" i="7"/>
  <c r="L54" i="7"/>
  <c r="F56" i="7"/>
  <c r="K57" i="7"/>
  <c r="E59" i="7"/>
  <c r="J60" i="7"/>
  <c r="D62" i="7"/>
  <c r="I63" i="7"/>
  <c r="C65" i="7"/>
  <c r="H66" i="7"/>
  <c r="B68" i="7"/>
  <c r="G69" i="7"/>
  <c r="L70" i="7"/>
  <c r="F72" i="7"/>
  <c r="K73" i="7"/>
  <c r="E75" i="7"/>
  <c r="J76" i="7"/>
  <c r="D78" i="7"/>
  <c r="I79" i="7"/>
  <c r="C81" i="7"/>
  <c r="H82" i="7"/>
  <c r="B84" i="7"/>
  <c r="G85" i="7"/>
  <c r="L86" i="7"/>
  <c r="F88" i="7"/>
  <c r="K89" i="7"/>
  <c r="E91" i="7"/>
  <c r="J92" i="7"/>
  <c r="D94" i="7"/>
  <c r="I95" i="7"/>
  <c r="C97" i="7"/>
  <c r="H98" i="7"/>
  <c r="B100" i="7"/>
  <c r="G101" i="7"/>
  <c r="L102" i="7"/>
  <c r="F104" i="7"/>
  <c r="K105" i="7"/>
  <c r="E107" i="7"/>
  <c r="J108" i="7"/>
  <c r="D110" i="7"/>
  <c r="I111" i="7"/>
  <c r="C113" i="7"/>
  <c r="H114" i="7"/>
  <c r="B116" i="7"/>
  <c r="G117" i="7"/>
  <c r="L118" i="7"/>
  <c r="F120" i="7"/>
  <c r="K121" i="7"/>
  <c r="E123" i="7"/>
  <c r="J124" i="7"/>
  <c r="D126" i="7"/>
  <c r="I127" i="7"/>
  <c r="C129" i="7"/>
  <c r="H130" i="7"/>
  <c r="B132" i="7"/>
  <c r="G133" i="7"/>
  <c r="L134" i="7"/>
  <c r="F136" i="7"/>
  <c r="E14" i="7"/>
  <c r="H37" i="7"/>
  <c r="K60" i="7"/>
  <c r="C84" i="7"/>
  <c r="G100" i="7"/>
  <c r="C108" i="7"/>
  <c r="F113" i="7"/>
  <c r="J117" i="7"/>
  <c r="F121" i="7"/>
  <c r="F124" i="7"/>
  <c r="D127" i="7"/>
  <c r="D129" i="7"/>
  <c r="K130" i="7"/>
  <c r="G132" i="7"/>
  <c r="B134" i="7"/>
  <c r="H135" i="7"/>
  <c r="C137" i="7"/>
  <c r="H138" i="7"/>
  <c r="B140" i="7"/>
  <c r="G141" i="7"/>
  <c r="L138" i="7"/>
  <c r="B139" i="7"/>
  <c r="J12" i="7"/>
  <c r="G12" i="7"/>
  <c r="D135" i="7"/>
  <c r="C127" i="7"/>
  <c r="G138" i="7"/>
  <c r="J15" i="7"/>
  <c r="B39" i="7"/>
  <c r="E62" i="7"/>
  <c r="H85" i="7"/>
  <c r="H101" i="7"/>
  <c r="K108" i="7"/>
  <c r="H113" i="7"/>
  <c r="L117" i="7"/>
  <c r="L121" i="7"/>
  <c r="K124" i="7"/>
  <c r="E127" i="7"/>
  <c r="E129" i="7"/>
  <c r="B131" i="7"/>
  <c r="H132" i="7"/>
  <c r="C134" i="7"/>
  <c r="I135" i="7"/>
  <c r="D137" i="7"/>
  <c r="I138" i="7"/>
  <c r="C140" i="7"/>
  <c r="H141" i="7"/>
  <c r="F140" i="7"/>
  <c r="C139" i="7"/>
  <c r="K140" i="7"/>
  <c r="C138" i="7"/>
  <c r="J139" i="7"/>
  <c r="D113" i="7"/>
  <c r="D17" i="7"/>
  <c r="G40" i="7"/>
  <c r="J63" i="7"/>
  <c r="B87" i="7"/>
  <c r="L101" i="7"/>
  <c r="D109" i="7"/>
  <c r="J113" i="7"/>
  <c r="C118" i="7"/>
  <c r="C122" i="7"/>
  <c r="B125" i="7"/>
  <c r="H127" i="7"/>
  <c r="F129" i="7"/>
  <c r="C131" i="7"/>
  <c r="I132" i="7"/>
  <c r="D134" i="7"/>
  <c r="J135" i="7"/>
  <c r="E137" i="7"/>
  <c r="J138" i="7"/>
  <c r="D140" i="7"/>
  <c r="I141" i="7"/>
  <c r="K141" i="7"/>
  <c r="H137" i="7"/>
  <c r="H136" i="7"/>
  <c r="I139" i="7"/>
  <c r="E141" i="7"/>
  <c r="C100" i="7"/>
  <c r="I18" i="7"/>
  <c r="L41" i="7"/>
  <c r="D65" i="7"/>
  <c r="G88" i="7"/>
  <c r="B103" i="7"/>
  <c r="F109" i="7"/>
  <c r="L113" i="7"/>
  <c r="E118" i="7"/>
  <c r="E122" i="7"/>
  <c r="D125" i="7"/>
  <c r="J127" i="7"/>
  <c r="H129" i="7"/>
  <c r="D131" i="7"/>
  <c r="J132" i="7"/>
  <c r="E134" i="7"/>
  <c r="K135" i="7"/>
  <c r="F137" i="7"/>
  <c r="K138" i="7"/>
  <c r="E140" i="7"/>
  <c r="J141" i="7"/>
  <c r="L135" i="7"/>
  <c r="L12" i="7"/>
  <c r="K137" i="7"/>
  <c r="J136" i="7"/>
  <c r="I82" i="7"/>
  <c r="C20" i="7"/>
  <c r="F43" i="7"/>
  <c r="I66" i="7"/>
  <c r="L89" i="7"/>
  <c r="F103" i="7"/>
  <c r="H109" i="7"/>
  <c r="I114" i="7"/>
  <c r="G118" i="7"/>
  <c r="G122" i="7"/>
  <c r="F125" i="7"/>
  <c r="K127" i="7"/>
  <c r="I129" i="7"/>
  <c r="E131" i="7"/>
  <c r="K132" i="7"/>
  <c r="F134" i="7"/>
  <c r="G137" i="7"/>
  <c r="L141" i="7"/>
  <c r="I140" i="7"/>
  <c r="I12" i="7"/>
  <c r="H139" i="7"/>
  <c r="K136" i="7"/>
  <c r="G135" i="7"/>
  <c r="F141" i="7"/>
  <c r="H21" i="7"/>
  <c r="K44" i="7"/>
  <c r="C68" i="7"/>
  <c r="F91" i="7"/>
  <c r="G104" i="7"/>
  <c r="E110" i="7"/>
  <c r="K114" i="7"/>
  <c r="B119" i="7"/>
  <c r="I122" i="7"/>
  <c r="H125" i="7"/>
  <c r="L127" i="7"/>
  <c r="J129" i="7"/>
  <c r="F131" i="7"/>
  <c r="L132" i="7"/>
  <c r="G134" i="7"/>
  <c r="B136" i="7"/>
  <c r="G140" i="7"/>
  <c r="J140" i="7"/>
  <c r="I136" i="7"/>
  <c r="F138" i="7"/>
  <c r="F132" i="7"/>
  <c r="B137" i="7"/>
  <c r="B23" i="7"/>
  <c r="E46" i="7"/>
  <c r="H69" i="7"/>
  <c r="K92" i="7"/>
  <c r="K104" i="7"/>
  <c r="G110" i="7"/>
  <c r="B115" i="7"/>
  <c r="D119" i="7"/>
  <c r="J122" i="7"/>
  <c r="I125" i="7"/>
  <c r="C128" i="7"/>
  <c r="K129" i="7"/>
  <c r="G131" i="7"/>
  <c r="B133" i="7"/>
  <c r="H134" i="7"/>
  <c r="C136" i="7"/>
  <c r="I137" i="7"/>
  <c r="H140" i="7"/>
  <c r="F133" i="7"/>
  <c r="E138" i="7"/>
  <c r="L133" i="7"/>
  <c r="G24" i="7"/>
  <c r="J47" i="7"/>
  <c r="B71" i="7"/>
  <c r="E94" i="7"/>
  <c r="B105" i="7"/>
  <c r="I110" i="7"/>
  <c r="D115" i="7"/>
  <c r="F119" i="7"/>
  <c r="K122" i="7"/>
  <c r="J125" i="7"/>
  <c r="D128" i="7"/>
  <c r="L129" i="7"/>
  <c r="H131" i="7"/>
  <c r="C133" i="7"/>
  <c r="I134" i="7"/>
  <c r="D136" i="7"/>
  <c r="J137" i="7"/>
  <c r="D139" i="7"/>
  <c r="K12" i="7"/>
  <c r="L140" i="7"/>
  <c r="D138" i="7"/>
  <c r="C12" i="7"/>
  <c r="H117" i="7"/>
  <c r="L25" i="7"/>
  <c r="D49" i="7"/>
  <c r="G72" i="7"/>
  <c r="I94" i="7"/>
  <c r="D105" i="7"/>
  <c r="K110" i="7"/>
  <c r="F115" i="7"/>
  <c r="H119" i="7"/>
  <c r="L122" i="7"/>
  <c r="K125" i="7"/>
  <c r="E128" i="7"/>
  <c r="B130" i="7"/>
  <c r="I131" i="7"/>
  <c r="D133" i="7"/>
  <c r="J134" i="7"/>
  <c r="E136" i="7"/>
  <c r="E139" i="7"/>
  <c r="F12" i="7"/>
  <c r="E135" i="7"/>
  <c r="E124" i="7"/>
  <c r="L139" i="7"/>
  <c r="F27" i="7"/>
  <c r="I50" i="7"/>
  <c r="L73" i="7"/>
  <c r="J95" i="7"/>
  <c r="L105" i="7"/>
  <c r="B111" i="7"/>
  <c r="C116" i="7"/>
  <c r="J119" i="7"/>
  <c r="F123" i="7"/>
  <c r="E126" i="7"/>
  <c r="G128" i="7"/>
  <c r="C130" i="7"/>
  <c r="J131" i="7"/>
  <c r="E133" i="7"/>
  <c r="K134" i="7"/>
  <c r="G136" i="7"/>
  <c r="L137" i="7"/>
  <c r="F139" i="7"/>
  <c r="B138" i="7"/>
  <c r="E12" i="7"/>
  <c r="K139" i="7"/>
  <c r="D121" i="7"/>
  <c r="B12" i="7"/>
  <c r="K28" i="7"/>
  <c r="C52" i="7"/>
  <c r="F75" i="7"/>
  <c r="C96" i="7"/>
  <c r="E106" i="7"/>
  <c r="J111" i="7"/>
  <c r="E116" i="7"/>
  <c r="L119" i="7"/>
  <c r="H123" i="7"/>
  <c r="F126" i="7"/>
  <c r="H128" i="7"/>
  <c r="D130" i="7"/>
  <c r="K131" i="7"/>
  <c r="B135" i="7"/>
  <c r="G139" i="7"/>
  <c r="D12" i="7"/>
  <c r="L107" i="7"/>
  <c r="E30" i="7"/>
  <c r="H53" i="7"/>
  <c r="K76" i="7"/>
  <c r="D97" i="7"/>
  <c r="G106" i="7"/>
  <c r="L111" i="7"/>
  <c r="G116" i="7"/>
  <c r="G120" i="7"/>
  <c r="J123" i="7"/>
  <c r="G126" i="7"/>
  <c r="I128" i="7"/>
  <c r="E130" i="7"/>
  <c r="L131" i="7"/>
  <c r="H133" i="7"/>
  <c r="C135" i="7"/>
  <c r="B141" i="7"/>
  <c r="D141" i="7"/>
  <c r="C36" i="7"/>
  <c r="J31" i="7"/>
  <c r="B55" i="7"/>
  <c r="E78" i="7"/>
  <c r="H97" i="7"/>
  <c r="I106" i="7"/>
  <c r="C112" i="7"/>
  <c r="I116" i="7"/>
  <c r="I120" i="7"/>
  <c r="L123" i="7"/>
  <c r="I126" i="7"/>
  <c r="J128" i="7"/>
  <c r="F130" i="7"/>
  <c r="C132" i="7"/>
  <c r="I133" i="7"/>
  <c r="C141" i="7"/>
  <c r="F59" i="7"/>
  <c r="D33" i="7"/>
  <c r="G56" i="7"/>
  <c r="J79" i="7"/>
  <c r="I98" i="7"/>
  <c r="F107" i="7"/>
  <c r="E112" i="7"/>
  <c r="K116" i="7"/>
  <c r="K120" i="7"/>
  <c r="C124" i="7"/>
  <c r="K126" i="7"/>
  <c r="K128" i="7"/>
  <c r="G130" i="7"/>
  <c r="D132" i="7"/>
  <c r="J133" i="7"/>
  <c r="B129" i="7"/>
  <c r="I34" i="7"/>
  <c r="L57" i="7"/>
  <c r="D81" i="7"/>
  <c r="B99" i="7"/>
  <c r="J107" i="7"/>
  <c r="G112" i="7"/>
  <c r="B117" i="7"/>
  <c r="B121" i="7"/>
  <c r="D124" i="7"/>
  <c r="B127" i="7"/>
  <c r="L128" i="7"/>
  <c r="I130" i="7"/>
  <c r="E132" i="7"/>
  <c r="K133" i="7"/>
  <c r="F135" i="7"/>
  <c r="L136" i="7"/>
  <c r="J130" i="7"/>
  <c r="A995" i="8"/>
  <c r="A1097" i="8"/>
  <c r="A1013" i="8"/>
  <c r="A644" i="8"/>
  <c r="A118" i="8"/>
  <c r="A20" i="8"/>
  <c r="A1095" i="8"/>
  <c r="A806" i="8"/>
  <c r="A630" i="8"/>
  <c r="A1116" i="8"/>
  <c r="A1100" i="8"/>
  <c r="A1081" i="8"/>
  <c r="A1065" i="8"/>
  <c r="A1049" i="8"/>
  <c r="A1033" i="8"/>
  <c r="A1014" i="8"/>
  <c r="A996" i="8"/>
  <c r="A972" i="8"/>
  <c r="A901" i="8"/>
  <c r="A820" i="8"/>
  <c r="A726" i="8"/>
  <c r="A645" i="8"/>
  <c r="A564" i="8"/>
  <c r="A470" i="8"/>
  <c r="A389" i="8"/>
  <c r="A308" i="8"/>
  <c r="A214" i="8"/>
  <c r="A133" i="8"/>
  <c r="A52" i="8"/>
  <c r="A549" i="8"/>
  <c r="A1113" i="8"/>
  <c r="A1094" i="8"/>
  <c r="A1078" i="8"/>
  <c r="A1062" i="8"/>
  <c r="A1046" i="8"/>
  <c r="A1029" i="8"/>
  <c r="A1011" i="8"/>
  <c r="A992" i="8"/>
  <c r="A965" i="8"/>
  <c r="A885" i="8"/>
  <c r="A804" i="8"/>
  <c r="A710" i="8"/>
  <c r="A629" i="8"/>
  <c r="A548" i="8"/>
  <c r="A454" i="8"/>
  <c r="A373" i="8"/>
  <c r="A292" i="8"/>
  <c r="A198" i="8"/>
  <c r="A117" i="8"/>
  <c r="A36" i="8"/>
  <c r="A1064" i="8"/>
  <c r="A388" i="8"/>
  <c r="A1063" i="8"/>
  <c r="A468" i="8"/>
  <c r="A1112" i="8"/>
  <c r="A1093" i="8"/>
  <c r="A1077" i="8"/>
  <c r="A1061" i="8"/>
  <c r="A1045" i="8"/>
  <c r="A1028" i="8"/>
  <c r="A1010" i="8"/>
  <c r="A990" i="8"/>
  <c r="A964" i="8"/>
  <c r="A884" i="8"/>
  <c r="A790" i="8"/>
  <c r="A709" i="8"/>
  <c r="A628" i="8"/>
  <c r="A534" i="8"/>
  <c r="A453" i="8"/>
  <c r="A372" i="8"/>
  <c r="A278" i="8"/>
  <c r="A197" i="8"/>
  <c r="A116" i="8"/>
  <c r="A22" i="8"/>
  <c r="A970" i="8"/>
  <c r="A805" i="8"/>
  <c r="A1111" i="8"/>
  <c r="A1092" i="8"/>
  <c r="A1076" i="8"/>
  <c r="A1060" i="8"/>
  <c r="A1044" i="8"/>
  <c r="A1027" i="8"/>
  <c r="A1009" i="8"/>
  <c r="A989" i="8"/>
  <c r="A957" i="8"/>
  <c r="A870" i="8"/>
  <c r="A789" i="8"/>
  <c r="A708" i="8"/>
  <c r="A614" i="8"/>
  <c r="A533" i="8"/>
  <c r="A452" i="8"/>
  <c r="A358" i="8"/>
  <c r="A277" i="8"/>
  <c r="A196" i="8"/>
  <c r="A102" i="8"/>
  <c r="A21" i="8"/>
  <c r="A1099" i="8"/>
  <c r="A469" i="8"/>
  <c r="A993" i="8"/>
  <c r="A1110" i="8"/>
  <c r="A1091" i="8"/>
  <c r="A1075" i="8"/>
  <c r="A1059" i="8"/>
  <c r="A1043" i="8"/>
  <c r="A1026" i="8"/>
  <c r="A1008" i="8"/>
  <c r="A988" i="8"/>
  <c r="A950" i="8"/>
  <c r="A869" i="8"/>
  <c r="A788" i="8"/>
  <c r="A694" i="8"/>
  <c r="A613" i="8"/>
  <c r="A532" i="8"/>
  <c r="A438" i="8"/>
  <c r="A357" i="8"/>
  <c r="A276" i="8"/>
  <c r="A182" i="8"/>
  <c r="A101" i="8"/>
  <c r="A550" i="8"/>
  <c r="A1030" i="8"/>
  <c r="A37" i="8"/>
  <c r="A1096" i="8"/>
  <c r="A7" i="8"/>
  <c r="A23" i="8"/>
  <c r="A39" i="8"/>
  <c r="A55" i="8"/>
  <c r="A71" i="8"/>
  <c r="A87" i="8"/>
  <c r="A103" i="8"/>
  <c r="A119" i="8"/>
  <c r="A135" i="8"/>
  <c r="A151" i="8"/>
  <c r="A167" i="8"/>
  <c r="A183" i="8"/>
  <c r="A199" i="8"/>
  <c r="A215" i="8"/>
  <c r="A231" i="8"/>
  <c r="A247" i="8"/>
  <c r="A263" i="8"/>
  <c r="A279" i="8"/>
  <c r="A295" i="8"/>
  <c r="A311" i="8"/>
  <c r="A327" i="8"/>
  <c r="A343" i="8"/>
  <c r="A359" i="8"/>
  <c r="A375" i="8"/>
  <c r="A391" i="8"/>
  <c r="A407" i="8"/>
  <c r="A423" i="8"/>
  <c r="A439" i="8"/>
  <c r="A455" i="8"/>
  <c r="A471" i="8"/>
  <c r="A487" i="8"/>
  <c r="A503" i="8"/>
  <c r="A519" i="8"/>
  <c r="A535" i="8"/>
  <c r="A551" i="8"/>
  <c r="A567" i="8"/>
  <c r="A583" i="8"/>
  <c r="A599" i="8"/>
  <c r="A615" i="8"/>
  <c r="A631" i="8"/>
  <c r="A647" i="8"/>
  <c r="A663" i="8"/>
  <c r="A679" i="8"/>
  <c r="A695" i="8"/>
  <c r="A711" i="8"/>
  <c r="A727" i="8"/>
  <c r="A743" i="8"/>
  <c r="A759" i="8"/>
  <c r="A775" i="8"/>
  <c r="A791" i="8"/>
  <c r="A807" i="8"/>
  <c r="A823" i="8"/>
  <c r="A839" i="8"/>
  <c r="A855" i="8"/>
  <c r="A871" i="8"/>
  <c r="A887" i="8"/>
  <c r="A903" i="8"/>
  <c r="A919" i="8"/>
  <c r="A935" i="8"/>
  <c r="A951" i="8"/>
  <c r="A967" i="8"/>
  <c r="A983" i="8"/>
  <c r="A999" i="8"/>
  <c r="A1015" i="8"/>
  <c r="A1031" i="8"/>
  <c r="A8" i="8"/>
  <c r="A24" i="8"/>
  <c r="A40" i="8"/>
  <c r="A56" i="8"/>
  <c r="A72" i="8"/>
  <c r="A88" i="8"/>
  <c r="A104" i="8"/>
  <c r="A120" i="8"/>
  <c r="A136" i="8"/>
  <c r="A152" i="8"/>
  <c r="A168" i="8"/>
  <c r="A184" i="8"/>
  <c r="A200" i="8"/>
  <c r="A216" i="8"/>
  <c r="A232" i="8"/>
  <c r="A248" i="8"/>
  <c r="A264" i="8"/>
  <c r="A280" i="8"/>
  <c r="A296" i="8"/>
  <c r="A312" i="8"/>
  <c r="A328" i="8"/>
  <c r="A344" i="8"/>
  <c r="A360" i="8"/>
  <c r="A376" i="8"/>
  <c r="A392" i="8"/>
  <c r="A408" i="8"/>
  <c r="A424" i="8"/>
  <c r="A440" i="8"/>
  <c r="A456" i="8"/>
  <c r="A472" i="8"/>
  <c r="A488" i="8"/>
  <c r="A504" i="8"/>
  <c r="A520" i="8"/>
  <c r="A536" i="8"/>
  <c r="A552" i="8"/>
  <c r="A568" i="8"/>
  <c r="A584" i="8"/>
  <c r="A600" i="8"/>
  <c r="A616" i="8"/>
  <c r="A632" i="8"/>
  <c r="A648" i="8"/>
  <c r="A664" i="8"/>
  <c r="A680" i="8"/>
  <c r="A696" i="8"/>
  <c r="A712" i="8"/>
  <c r="A728" i="8"/>
  <c r="A744" i="8"/>
  <c r="A760" i="8"/>
  <c r="A776" i="8"/>
  <c r="A792" i="8"/>
  <c r="A808" i="8"/>
  <c r="A824" i="8"/>
  <c r="A840" i="8"/>
  <c r="A856" i="8"/>
  <c r="A872" i="8"/>
  <c r="A888" i="8"/>
  <c r="A904" i="8"/>
  <c r="A920" i="8"/>
  <c r="A936" i="8"/>
  <c r="A952" i="8"/>
  <c r="A968" i="8"/>
  <c r="A9" i="8"/>
  <c r="A25" i="8"/>
  <c r="A41" i="8"/>
  <c r="A57" i="8"/>
  <c r="A73" i="8"/>
  <c r="A89" i="8"/>
  <c r="A105" i="8"/>
  <c r="A121" i="8"/>
  <c r="A137" i="8"/>
  <c r="A153" i="8"/>
  <c r="A169" i="8"/>
  <c r="A185" i="8"/>
  <c r="A201" i="8"/>
  <c r="A217" i="8"/>
  <c r="A233" i="8"/>
  <c r="A249" i="8"/>
  <c r="A265" i="8"/>
  <c r="A281" i="8"/>
  <c r="A297" i="8"/>
  <c r="A313" i="8"/>
  <c r="A329" i="8"/>
  <c r="A345" i="8"/>
  <c r="A361" i="8"/>
  <c r="A377" i="8"/>
  <c r="A393" i="8"/>
  <c r="A409" i="8"/>
  <c r="A425" i="8"/>
  <c r="A441" i="8"/>
  <c r="A457" i="8"/>
  <c r="A473" i="8"/>
  <c r="A489" i="8"/>
  <c r="A505" i="8"/>
  <c r="A521" i="8"/>
  <c r="A537" i="8"/>
  <c r="A553" i="8"/>
  <c r="A569" i="8"/>
  <c r="A585" i="8"/>
  <c r="A601" i="8"/>
  <c r="A617" i="8"/>
  <c r="A633" i="8"/>
  <c r="A649" i="8"/>
  <c r="A665" i="8"/>
  <c r="A681" i="8"/>
  <c r="A697" i="8"/>
  <c r="A713" i="8"/>
  <c r="A729" i="8"/>
  <c r="A745" i="8"/>
  <c r="A761" i="8"/>
  <c r="A777" i="8"/>
  <c r="A793" i="8"/>
  <c r="A809" i="8"/>
  <c r="A825" i="8"/>
  <c r="A841" i="8"/>
  <c r="A857" i="8"/>
  <c r="A873" i="8"/>
  <c r="A889" i="8"/>
  <c r="A905" i="8"/>
  <c r="A921" i="8"/>
  <c r="A937" i="8"/>
  <c r="A953" i="8"/>
  <c r="A969" i="8"/>
  <c r="A10" i="8"/>
  <c r="A26" i="8"/>
  <c r="A42" i="8"/>
  <c r="A58" i="8"/>
  <c r="A74" i="8"/>
  <c r="A90" i="8"/>
  <c r="A106" i="8"/>
  <c r="A122" i="8"/>
  <c r="A138" i="8"/>
  <c r="A154" i="8"/>
  <c r="A170" i="8"/>
  <c r="A186" i="8"/>
  <c r="A202" i="8"/>
  <c r="A218" i="8"/>
  <c r="A234" i="8"/>
  <c r="A250" i="8"/>
  <c r="A266" i="8"/>
  <c r="A282" i="8"/>
  <c r="A298" i="8"/>
  <c r="A314" i="8"/>
  <c r="A330" i="8"/>
  <c r="A346" i="8"/>
  <c r="A362" i="8"/>
  <c r="A378" i="8"/>
  <c r="A394" i="8"/>
  <c r="A410" i="8"/>
  <c r="A426" i="8"/>
  <c r="A442" i="8"/>
  <c r="A458" i="8"/>
  <c r="A474" i="8"/>
  <c r="A490" i="8"/>
  <c r="A506" i="8"/>
  <c r="A522" i="8"/>
  <c r="A538" i="8"/>
  <c r="A554" i="8"/>
  <c r="A570" i="8"/>
  <c r="A586" i="8"/>
  <c r="A602" i="8"/>
  <c r="A618" i="8"/>
  <c r="A634" i="8"/>
  <c r="A650" i="8"/>
  <c r="A666" i="8"/>
  <c r="A682" i="8"/>
  <c r="A698" i="8"/>
  <c r="A714" i="8"/>
  <c r="A730" i="8"/>
  <c r="A746" i="8"/>
  <c r="A762" i="8"/>
  <c r="A778" i="8"/>
  <c r="A794" i="8"/>
  <c r="A810" i="8"/>
  <c r="A826" i="8"/>
  <c r="A842" i="8"/>
  <c r="A858" i="8"/>
  <c r="A874" i="8"/>
  <c r="A890" i="8"/>
  <c r="A906" i="8"/>
  <c r="A922" i="8"/>
  <c r="A938" i="8"/>
  <c r="A954" i="8"/>
  <c r="A11" i="8"/>
  <c r="A27" i="8"/>
  <c r="A43" i="8"/>
  <c r="A59" i="8"/>
  <c r="A75" i="8"/>
  <c r="A91" i="8"/>
  <c r="A107" i="8"/>
  <c r="A123" i="8"/>
  <c r="A139" i="8"/>
  <c r="A155" i="8"/>
  <c r="A171" i="8"/>
  <c r="A187" i="8"/>
  <c r="A203" i="8"/>
  <c r="A219" i="8"/>
  <c r="A235" i="8"/>
  <c r="A251" i="8"/>
  <c r="A267" i="8"/>
  <c r="A283" i="8"/>
  <c r="A299" i="8"/>
  <c r="A315" i="8"/>
  <c r="A331" i="8"/>
  <c r="A347" i="8"/>
  <c r="A363" i="8"/>
  <c r="A379" i="8"/>
  <c r="A395" i="8"/>
  <c r="A411" i="8"/>
  <c r="A427" i="8"/>
  <c r="A443" i="8"/>
  <c r="A459" i="8"/>
  <c r="A475" i="8"/>
  <c r="A491" i="8"/>
  <c r="A507" i="8"/>
  <c r="A523" i="8"/>
  <c r="A539" i="8"/>
  <c r="A555" i="8"/>
  <c r="A571" i="8"/>
  <c r="A587" i="8"/>
  <c r="A603" i="8"/>
  <c r="A619" i="8"/>
  <c r="A635" i="8"/>
  <c r="A651" i="8"/>
  <c r="A667" i="8"/>
  <c r="A683" i="8"/>
  <c r="A699" i="8"/>
  <c r="A715" i="8"/>
  <c r="A731" i="8"/>
  <c r="A747" i="8"/>
  <c r="A763" i="8"/>
  <c r="A779" i="8"/>
  <c r="A795" i="8"/>
  <c r="A811" i="8"/>
  <c r="A827" i="8"/>
  <c r="A843" i="8"/>
  <c r="A859" i="8"/>
  <c r="A875" i="8"/>
  <c r="A891" i="8"/>
  <c r="A907" i="8"/>
  <c r="A923" i="8"/>
  <c r="A939" i="8"/>
  <c r="A955" i="8"/>
  <c r="A971" i="8"/>
  <c r="A987" i="8"/>
  <c r="A12" i="8"/>
  <c r="A28" i="8"/>
  <c r="A44" i="8"/>
  <c r="A60" i="8"/>
  <c r="A76" i="8"/>
  <c r="A92" i="8"/>
  <c r="A108" i="8"/>
  <c r="A124" i="8"/>
  <c r="A140" i="8"/>
  <c r="A156" i="8"/>
  <c r="A172" i="8"/>
  <c r="A188" i="8"/>
  <c r="A204" i="8"/>
  <c r="A220" i="8"/>
  <c r="A236" i="8"/>
  <c r="A252" i="8"/>
  <c r="A268" i="8"/>
  <c r="A284" i="8"/>
  <c r="A300" i="8"/>
  <c r="A316" i="8"/>
  <c r="A332" i="8"/>
  <c r="A348" i="8"/>
  <c r="A364" i="8"/>
  <c r="A380" i="8"/>
  <c r="A396" i="8"/>
  <c r="A412" i="8"/>
  <c r="A428" i="8"/>
  <c r="A444" i="8"/>
  <c r="A460" i="8"/>
  <c r="A476" i="8"/>
  <c r="A492" i="8"/>
  <c r="A508" i="8"/>
  <c r="A524" i="8"/>
  <c r="A540" i="8"/>
  <c r="A556" i="8"/>
  <c r="A572" i="8"/>
  <c r="A588" i="8"/>
  <c r="A604" i="8"/>
  <c r="A620" i="8"/>
  <c r="A636" i="8"/>
  <c r="A652" i="8"/>
  <c r="A668" i="8"/>
  <c r="A684" i="8"/>
  <c r="A700" i="8"/>
  <c r="A716" i="8"/>
  <c r="A732" i="8"/>
  <c r="A748" i="8"/>
  <c r="A764" i="8"/>
  <c r="A780" i="8"/>
  <c r="A796" i="8"/>
  <c r="A812" i="8"/>
  <c r="A828" i="8"/>
  <c r="A844" i="8"/>
  <c r="A860" i="8"/>
  <c r="A876" i="8"/>
  <c r="A892" i="8"/>
  <c r="A908" i="8"/>
  <c r="A924" i="8"/>
  <c r="A940" i="8"/>
  <c r="A956" i="8"/>
  <c r="A13" i="8"/>
  <c r="A29" i="8"/>
  <c r="A45" i="8"/>
  <c r="A61" i="8"/>
  <c r="A77" i="8"/>
  <c r="A93" i="8"/>
  <c r="A109" i="8"/>
  <c r="A125" i="8"/>
  <c r="A141" i="8"/>
  <c r="A157" i="8"/>
  <c r="A173" i="8"/>
  <c r="A189" i="8"/>
  <c r="A205" i="8"/>
  <c r="A221" i="8"/>
  <c r="A237" i="8"/>
  <c r="A253" i="8"/>
  <c r="A269" i="8"/>
  <c r="A285" i="8"/>
  <c r="A301" i="8"/>
  <c r="A317" i="8"/>
  <c r="A333" i="8"/>
  <c r="A349" i="8"/>
  <c r="A365" i="8"/>
  <c r="A381" i="8"/>
  <c r="A397" i="8"/>
  <c r="A413" i="8"/>
  <c r="A429" i="8"/>
  <c r="A445" i="8"/>
  <c r="A461" i="8"/>
  <c r="A477" i="8"/>
  <c r="A493" i="8"/>
  <c r="A509" i="8"/>
  <c r="A525" i="8"/>
  <c r="A541" i="8"/>
  <c r="A557" i="8"/>
  <c r="A573" i="8"/>
  <c r="A589" i="8"/>
  <c r="A605" i="8"/>
  <c r="A621" i="8"/>
  <c r="A637" i="8"/>
  <c r="A653" i="8"/>
  <c r="A669" i="8"/>
  <c r="A685" i="8"/>
  <c r="A701" i="8"/>
  <c r="A717" i="8"/>
  <c r="A733" i="8"/>
  <c r="A749" i="8"/>
  <c r="A765" i="8"/>
  <c r="A781" i="8"/>
  <c r="A797" i="8"/>
  <c r="A813" i="8"/>
  <c r="A829" i="8"/>
  <c r="A845" i="8"/>
  <c r="A861" i="8"/>
  <c r="A877" i="8"/>
  <c r="A893" i="8"/>
  <c r="A909" i="8"/>
  <c r="A925" i="8"/>
  <c r="A941" i="8"/>
  <c r="A14" i="8"/>
  <c r="A30" i="8"/>
  <c r="A46" i="8"/>
  <c r="A62" i="8"/>
  <c r="A78" i="8"/>
  <c r="A94" i="8"/>
  <c r="A110" i="8"/>
  <c r="A126" i="8"/>
  <c r="A142" i="8"/>
  <c r="A158" i="8"/>
  <c r="A174" i="8"/>
  <c r="A190" i="8"/>
  <c r="A206" i="8"/>
  <c r="A222" i="8"/>
  <c r="A238" i="8"/>
  <c r="A254" i="8"/>
  <c r="A270" i="8"/>
  <c r="A286" i="8"/>
  <c r="A302" i="8"/>
  <c r="A318" i="8"/>
  <c r="A334" i="8"/>
  <c r="A350" i="8"/>
  <c r="A366" i="8"/>
  <c r="A382" i="8"/>
  <c r="A398" i="8"/>
  <c r="A414" i="8"/>
  <c r="A430" i="8"/>
  <c r="A446" i="8"/>
  <c r="A462" i="8"/>
  <c r="A478" i="8"/>
  <c r="A494" i="8"/>
  <c r="A510" i="8"/>
  <c r="A526" i="8"/>
  <c r="A542" i="8"/>
  <c r="A558" i="8"/>
  <c r="A574" i="8"/>
  <c r="A590" i="8"/>
  <c r="A606" i="8"/>
  <c r="A622" i="8"/>
  <c r="A638" i="8"/>
  <c r="A654" i="8"/>
  <c r="A670" i="8"/>
  <c r="A686" i="8"/>
  <c r="A702" i="8"/>
  <c r="A718" i="8"/>
  <c r="A734" i="8"/>
  <c r="A750" i="8"/>
  <c r="A766" i="8"/>
  <c r="A782" i="8"/>
  <c r="A798" i="8"/>
  <c r="A814" i="8"/>
  <c r="A830" i="8"/>
  <c r="A846" i="8"/>
  <c r="A862" i="8"/>
  <c r="A878" i="8"/>
  <c r="A894" i="8"/>
  <c r="A910" i="8"/>
  <c r="A926" i="8"/>
  <c r="A942" i="8"/>
  <c r="A958" i="8"/>
  <c r="A15" i="8"/>
  <c r="A31" i="8"/>
  <c r="A47" i="8"/>
  <c r="A63" i="8"/>
  <c r="A79" i="8"/>
  <c r="A95" i="8"/>
  <c r="A111" i="8"/>
  <c r="A127" i="8"/>
  <c r="A143" i="8"/>
  <c r="A159" i="8"/>
  <c r="A175" i="8"/>
  <c r="A191" i="8"/>
  <c r="A207" i="8"/>
  <c r="A223" i="8"/>
  <c r="A239" i="8"/>
  <c r="A255" i="8"/>
  <c r="A271" i="8"/>
  <c r="A287" i="8"/>
  <c r="A303" i="8"/>
  <c r="A319" i="8"/>
  <c r="A335" i="8"/>
  <c r="A351" i="8"/>
  <c r="A367" i="8"/>
  <c r="A383" i="8"/>
  <c r="A399" i="8"/>
  <c r="A415" i="8"/>
  <c r="A431" i="8"/>
  <c r="A447" i="8"/>
  <c r="A463" i="8"/>
  <c r="A479" i="8"/>
  <c r="A495" i="8"/>
  <c r="A511" i="8"/>
  <c r="A527" i="8"/>
  <c r="A543" i="8"/>
  <c r="A559" i="8"/>
  <c r="A575" i="8"/>
  <c r="A591" i="8"/>
  <c r="A607" i="8"/>
  <c r="A623" i="8"/>
  <c r="A639" i="8"/>
  <c r="A655" i="8"/>
  <c r="A671" i="8"/>
  <c r="A687" i="8"/>
  <c r="A703" i="8"/>
  <c r="A719" i="8"/>
  <c r="A735" i="8"/>
  <c r="A751" i="8"/>
  <c r="A767" i="8"/>
  <c r="A783" i="8"/>
  <c r="A799" i="8"/>
  <c r="A815" i="8"/>
  <c r="A831" i="8"/>
  <c r="A847" i="8"/>
  <c r="A863" i="8"/>
  <c r="A879" i="8"/>
  <c r="A895" i="8"/>
  <c r="A911" i="8"/>
  <c r="A927" i="8"/>
  <c r="A943" i="8"/>
  <c r="A959" i="8"/>
  <c r="A975" i="8"/>
  <c r="A991" i="8"/>
  <c r="A1007" i="8"/>
  <c r="A1023" i="8"/>
  <c r="A16" i="8"/>
  <c r="A32" i="8"/>
  <c r="A48" i="8"/>
  <c r="A64" i="8"/>
  <c r="A80" i="8"/>
  <c r="A96" i="8"/>
  <c r="A112" i="8"/>
  <c r="A128" i="8"/>
  <c r="A144" i="8"/>
  <c r="A160" i="8"/>
  <c r="A176" i="8"/>
  <c r="A192" i="8"/>
  <c r="A208" i="8"/>
  <c r="A224" i="8"/>
  <c r="A240" i="8"/>
  <c r="A256" i="8"/>
  <c r="A272" i="8"/>
  <c r="A288" i="8"/>
  <c r="A304" i="8"/>
  <c r="A320" i="8"/>
  <c r="A336" i="8"/>
  <c r="A352" i="8"/>
  <c r="A368" i="8"/>
  <c r="A384" i="8"/>
  <c r="A400" i="8"/>
  <c r="A416" i="8"/>
  <c r="A432" i="8"/>
  <c r="A448" i="8"/>
  <c r="A464" i="8"/>
  <c r="A480" i="8"/>
  <c r="A496" i="8"/>
  <c r="A512" i="8"/>
  <c r="A528" i="8"/>
  <c r="A544" i="8"/>
  <c r="A560" i="8"/>
  <c r="A576" i="8"/>
  <c r="A592" i="8"/>
  <c r="A608" i="8"/>
  <c r="A624" i="8"/>
  <c r="A640" i="8"/>
  <c r="A656" i="8"/>
  <c r="A672" i="8"/>
  <c r="A688" i="8"/>
  <c r="A704" i="8"/>
  <c r="A720" i="8"/>
  <c r="A736" i="8"/>
  <c r="A752" i="8"/>
  <c r="A768" i="8"/>
  <c r="A784" i="8"/>
  <c r="A800" i="8"/>
  <c r="A816" i="8"/>
  <c r="A832" i="8"/>
  <c r="A848" i="8"/>
  <c r="A864" i="8"/>
  <c r="A880" i="8"/>
  <c r="A896" i="8"/>
  <c r="A912" i="8"/>
  <c r="A928" i="8"/>
  <c r="A944" i="8"/>
  <c r="A960" i="8"/>
  <c r="A976" i="8"/>
  <c r="A17" i="8"/>
  <c r="A33" i="8"/>
  <c r="A49" i="8"/>
  <c r="A65" i="8"/>
  <c r="A81" i="8"/>
  <c r="A97" i="8"/>
  <c r="A113" i="8"/>
  <c r="A129" i="8"/>
  <c r="A145" i="8"/>
  <c r="A161" i="8"/>
  <c r="A177" i="8"/>
  <c r="A193" i="8"/>
  <c r="A209" i="8"/>
  <c r="A225" i="8"/>
  <c r="A241" i="8"/>
  <c r="A257" i="8"/>
  <c r="A273" i="8"/>
  <c r="A289" i="8"/>
  <c r="A305" i="8"/>
  <c r="A321" i="8"/>
  <c r="A337" i="8"/>
  <c r="A353" i="8"/>
  <c r="A369" i="8"/>
  <c r="A385" i="8"/>
  <c r="A401" i="8"/>
  <c r="A417" i="8"/>
  <c r="A433" i="8"/>
  <c r="A449" i="8"/>
  <c r="A465" i="8"/>
  <c r="A481" i="8"/>
  <c r="A497" i="8"/>
  <c r="A513" i="8"/>
  <c r="A529" i="8"/>
  <c r="A545" i="8"/>
  <c r="A561" i="8"/>
  <c r="A577" i="8"/>
  <c r="A593" i="8"/>
  <c r="A609" i="8"/>
  <c r="A625" i="8"/>
  <c r="A641" i="8"/>
  <c r="A657" i="8"/>
  <c r="A673" i="8"/>
  <c r="A689" i="8"/>
  <c r="A705" i="8"/>
  <c r="A721" i="8"/>
  <c r="A737" i="8"/>
  <c r="A753" i="8"/>
  <c r="A769" i="8"/>
  <c r="A785" i="8"/>
  <c r="A801" i="8"/>
  <c r="A817" i="8"/>
  <c r="A833" i="8"/>
  <c r="A849" i="8"/>
  <c r="A865" i="8"/>
  <c r="A881" i="8"/>
  <c r="A897" i="8"/>
  <c r="A913" i="8"/>
  <c r="A929" i="8"/>
  <c r="A945" i="8"/>
  <c r="A961" i="8"/>
  <c r="A18" i="8"/>
  <c r="A34" i="8"/>
  <c r="A50" i="8"/>
  <c r="A66" i="8"/>
  <c r="A82" i="8"/>
  <c r="A98" i="8"/>
  <c r="A114" i="8"/>
  <c r="A130" i="8"/>
  <c r="A146" i="8"/>
  <c r="A162" i="8"/>
  <c r="A178" i="8"/>
  <c r="A194" i="8"/>
  <c r="A210" i="8"/>
  <c r="A226" i="8"/>
  <c r="A242" i="8"/>
  <c r="A258" i="8"/>
  <c r="A274" i="8"/>
  <c r="A290" i="8"/>
  <c r="A306" i="8"/>
  <c r="A322" i="8"/>
  <c r="A338" i="8"/>
  <c r="A354" i="8"/>
  <c r="A370" i="8"/>
  <c r="A386" i="8"/>
  <c r="A402" i="8"/>
  <c r="A418" i="8"/>
  <c r="A434" i="8"/>
  <c r="A450" i="8"/>
  <c r="A466" i="8"/>
  <c r="A482" i="8"/>
  <c r="A498" i="8"/>
  <c r="A514" i="8"/>
  <c r="A530" i="8"/>
  <c r="A546" i="8"/>
  <c r="A562" i="8"/>
  <c r="A578" i="8"/>
  <c r="A594" i="8"/>
  <c r="A610" i="8"/>
  <c r="A626" i="8"/>
  <c r="A642" i="8"/>
  <c r="A658" i="8"/>
  <c r="A674" i="8"/>
  <c r="A690" i="8"/>
  <c r="A706" i="8"/>
  <c r="A722" i="8"/>
  <c r="A738" i="8"/>
  <c r="A754" i="8"/>
  <c r="A770" i="8"/>
  <c r="A786" i="8"/>
  <c r="A802" i="8"/>
  <c r="A818" i="8"/>
  <c r="A834" i="8"/>
  <c r="A850" i="8"/>
  <c r="A866" i="8"/>
  <c r="A882" i="8"/>
  <c r="A898" i="8"/>
  <c r="A914" i="8"/>
  <c r="A930" i="8"/>
  <c r="A946" i="8"/>
  <c r="A962" i="8"/>
  <c r="A978" i="8"/>
  <c r="A994" i="8"/>
  <c r="A19" i="8"/>
  <c r="A35" i="8"/>
  <c r="A51" i="8"/>
  <c r="A67" i="8"/>
  <c r="A83" i="8"/>
  <c r="A99" i="8"/>
  <c r="A115" i="8"/>
  <c r="A131" i="8"/>
  <c r="A147" i="8"/>
  <c r="A163" i="8"/>
  <c r="A179" i="8"/>
  <c r="A195" i="8"/>
  <c r="A211" i="8"/>
  <c r="A227" i="8"/>
  <c r="A243" i="8"/>
  <c r="A259" i="8"/>
  <c r="A275" i="8"/>
  <c r="A291" i="8"/>
  <c r="A307" i="8"/>
  <c r="A323" i="8"/>
  <c r="A339" i="8"/>
  <c r="A355" i="8"/>
  <c r="A371" i="8"/>
  <c r="A387" i="8"/>
  <c r="A403" i="8"/>
  <c r="A419" i="8"/>
  <c r="A435" i="8"/>
  <c r="A451" i="8"/>
  <c r="A467" i="8"/>
  <c r="A483" i="8"/>
  <c r="A499" i="8"/>
  <c r="A515" i="8"/>
  <c r="A531" i="8"/>
  <c r="A547" i="8"/>
  <c r="A563" i="8"/>
  <c r="A579" i="8"/>
  <c r="A595" i="8"/>
  <c r="A611" i="8"/>
  <c r="A627" i="8"/>
  <c r="A643" i="8"/>
  <c r="A659" i="8"/>
  <c r="A675" i="8"/>
  <c r="A691" i="8"/>
  <c r="A707" i="8"/>
  <c r="A723" i="8"/>
  <c r="A739" i="8"/>
  <c r="A755" i="8"/>
  <c r="A771" i="8"/>
  <c r="A787" i="8"/>
  <c r="A803" i="8"/>
  <c r="A819" i="8"/>
  <c r="A835" i="8"/>
  <c r="A851" i="8"/>
  <c r="A867" i="8"/>
  <c r="A883" i="8"/>
  <c r="A899" i="8"/>
  <c r="A915" i="8"/>
  <c r="A931" i="8"/>
  <c r="A947" i="8"/>
  <c r="A963" i="8"/>
  <c r="A979" i="8"/>
  <c r="A1109" i="8"/>
  <c r="A1090" i="8"/>
  <c r="A1074" i="8"/>
  <c r="A1058" i="8"/>
  <c r="A1042" i="8"/>
  <c r="A1025" i="8"/>
  <c r="A1006" i="8"/>
  <c r="A986" i="8"/>
  <c r="A949" i="8"/>
  <c r="A868" i="8"/>
  <c r="A774" i="8"/>
  <c r="A693" i="8"/>
  <c r="A612" i="8"/>
  <c r="A518" i="8"/>
  <c r="A437" i="8"/>
  <c r="A356" i="8"/>
  <c r="A262" i="8"/>
  <c r="A181" i="8"/>
  <c r="A100" i="8"/>
  <c r="A6" i="8"/>
  <c r="A725" i="8"/>
  <c r="A724" i="8"/>
  <c r="A1108" i="8"/>
  <c r="A1089" i="8"/>
  <c r="A1073" i="8"/>
  <c r="A1057" i="8"/>
  <c r="A1041" i="8"/>
  <c r="A1024" i="8"/>
  <c r="A1005" i="8"/>
  <c r="A985" i="8"/>
  <c r="A948" i="8"/>
  <c r="A854" i="8"/>
  <c r="A773" i="8"/>
  <c r="A692" i="8"/>
  <c r="A598" i="8"/>
  <c r="A517" i="8"/>
  <c r="A436" i="8"/>
  <c r="A342" i="8"/>
  <c r="A261" i="8"/>
  <c r="A180" i="8"/>
  <c r="A86" i="8"/>
  <c r="A5" i="8"/>
  <c r="A966" i="8"/>
  <c r="A1107" i="8"/>
  <c r="A1088" i="8"/>
  <c r="A1072" i="8"/>
  <c r="A1056" i="8"/>
  <c r="A1040" i="8"/>
  <c r="A1022" i="8"/>
  <c r="A1004" i="8"/>
  <c r="A984" i="8"/>
  <c r="A934" i="8"/>
  <c r="A853" i="8"/>
  <c r="A772" i="8"/>
  <c r="A678" i="8"/>
  <c r="A597" i="8"/>
  <c r="A516" i="8"/>
  <c r="A422" i="8"/>
  <c r="A341" i="8"/>
  <c r="A260" i="8"/>
  <c r="A166" i="8"/>
  <c r="A85" i="8"/>
  <c r="A4" i="8"/>
  <c r="A1048" i="8"/>
  <c r="A132" i="8"/>
  <c r="A1114" i="8"/>
  <c r="A212" i="8"/>
  <c r="A1106" i="8"/>
  <c r="A1087" i="8"/>
  <c r="A1071" i="8"/>
  <c r="A1055" i="8"/>
  <c r="A1039" i="8"/>
  <c r="A1021" i="8"/>
  <c r="A1003" i="8"/>
  <c r="A982" i="8"/>
  <c r="A933" i="8"/>
  <c r="A852" i="8"/>
  <c r="A758" i="8"/>
  <c r="A677" i="8"/>
  <c r="A596" i="8"/>
  <c r="A502" i="8"/>
  <c r="A421" i="8"/>
  <c r="A340" i="8"/>
  <c r="A246" i="8"/>
  <c r="A165" i="8"/>
  <c r="A84" i="8"/>
  <c r="A1080" i="8"/>
  <c r="A38" i="8"/>
  <c r="A1047" i="8"/>
  <c r="A293" i="8"/>
  <c r="A1105" i="8"/>
  <c r="A1086" i="8"/>
  <c r="A1070" i="8"/>
  <c r="A1054" i="8"/>
  <c r="A1038" i="8"/>
  <c r="A1020" i="8"/>
  <c r="A1002" i="8"/>
  <c r="A981" i="8"/>
  <c r="A932" i="8"/>
  <c r="A838" i="8"/>
  <c r="A757" i="8"/>
  <c r="A676" i="8"/>
  <c r="A582" i="8"/>
  <c r="A501" i="8"/>
  <c r="A420" i="8"/>
  <c r="A326" i="8"/>
  <c r="A245" i="8"/>
  <c r="A164" i="8"/>
  <c r="A70" i="8"/>
  <c r="A900" i="8"/>
  <c r="A1079" i="8"/>
  <c r="A1104" i="8"/>
  <c r="A1085" i="8"/>
  <c r="A1069" i="8"/>
  <c r="A1053" i="8"/>
  <c r="A1037" i="8"/>
  <c r="A1019" i="8"/>
  <c r="A1001" i="8"/>
  <c r="A980" i="8"/>
  <c r="A918" i="8"/>
  <c r="A837" i="8"/>
  <c r="A756" i="8"/>
  <c r="A662" i="8"/>
  <c r="A581" i="8"/>
  <c r="A500" i="8"/>
  <c r="A406" i="8"/>
  <c r="A325" i="8"/>
  <c r="A244" i="8"/>
  <c r="A150" i="8"/>
  <c r="A69" i="8"/>
  <c r="A1032" i="8"/>
  <c r="A213" i="8"/>
  <c r="A1098" i="8"/>
  <c r="A374" i="8"/>
  <c r="A1103" i="8"/>
  <c r="A1084" i="8"/>
  <c r="A1068" i="8"/>
  <c r="A1052" i="8"/>
  <c r="A1036" i="8"/>
  <c r="A1018" i="8"/>
  <c r="A1000" i="8"/>
  <c r="A977" i="8"/>
  <c r="A917" i="8"/>
  <c r="A836" i="8"/>
  <c r="A742" i="8"/>
  <c r="A661" i="8"/>
  <c r="A580" i="8"/>
  <c r="A486" i="8"/>
  <c r="A405" i="8"/>
  <c r="A324" i="8"/>
  <c r="A230" i="8"/>
  <c r="A149" i="8"/>
  <c r="A68" i="8"/>
  <c r="A1115" i="8"/>
  <c r="A294" i="8"/>
  <c r="A886" i="8"/>
  <c r="A1102" i="8"/>
  <c r="A1083" i="8"/>
  <c r="A1067" i="8"/>
  <c r="A1051" i="8"/>
  <c r="A1035" i="8"/>
  <c r="A1017" i="8"/>
  <c r="A998" i="8"/>
  <c r="A974" i="8"/>
  <c r="A916" i="8"/>
  <c r="A822" i="8"/>
  <c r="A741" i="8"/>
  <c r="A660" i="8"/>
  <c r="A566" i="8"/>
  <c r="A485" i="8"/>
  <c r="A404" i="8"/>
  <c r="A310" i="8"/>
  <c r="A229" i="8"/>
  <c r="A148" i="8"/>
  <c r="A54" i="8"/>
  <c r="A1012" i="8"/>
  <c r="A3" i="8"/>
  <c r="A1101" i="8"/>
  <c r="A1082" i="8"/>
  <c r="A1066" i="8"/>
  <c r="A1050" i="8"/>
  <c r="A1034" i="8"/>
  <c r="A1016" i="8"/>
  <c r="A997" i="8"/>
  <c r="A973" i="8"/>
  <c r="A902" i="8"/>
  <c r="A821" i="8"/>
  <c r="A740" i="8"/>
  <c r="A646" i="8"/>
  <c r="A565" i="8"/>
  <c r="A484" i="8"/>
  <c r="A390" i="8"/>
  <c r="A309" i="8"/>
  <c r="A228" i="8"/>
  <c r="A134" i="8"/>
  <c r="A53" i="8"/>
  <c r="B6" i="7"/>
  <c r="B6" i="6"/>
  <c r="B13" i="6" l="1"/>
  <c r="G14" i="6"/>
  <c r="L15" i="6"/>
  <c r="F17" i="6"/>
  <c r="K18" i="6"/>
  <c r="E20" i="6"/>
  <c r="J21" i="6"/>
  <c r="D23" i="6"/>
  <c r="I24" i="6"/>
  <c r="C26" i="6"/>
  <c r="H27" i="6"/>
  <c r="B29" i="6"/>
  <c r="G30" i="6"/>
  <c r="L31" i="6"/>
  <c r="F33" i="6"/>
  <c r="K34" i="6"/>
  <c r="E36" i="6"/>
  <c r="J37" i="6"/>
  <c r="D39" i="6"/>
  <c r="I40" i="6"/>
  <c r="C42" i="6"/>
  <c r="H43" i="6"/>
  <c r="B45" i="6"/>
  <c r="G46" i="6"/>
  <c r="L47" i="6"/>
  <c r="F49" i="6"/>
  <c r="K50" i="6"/>
  <c r="E52" i="6"/>
  <c r="J53" i="6"/>
  <c r="D55" i="6"/>
  <c r="I56" i="6"/>
  <c r="C58" i="6"/>
  <c r="H59" i="6"/>
  <c r="B61" i="6"/>
  <c r="G62" i="6"/>
  <c r="L63" i="6"/>
  <c r="F65" i="6"/>
  <c r="K66" i="6"/>
  <c r="E68" i="6"/>
  <c r="J69" i="6"/>
  <c r="D71" i="6"/>
  <c r="I72" i="6"/>
  <c r="C74" i="6"/>
  <c r="H75" i="6"/>
  <c r="B77" i="6"/>
  <c r="G78" i="6"/>
  <c r="L79" i="6"/>
  <c r="F81" i="6"/>
  <c r="K82" i="6"/>
  <c r="E84" i="6"/>
  <c r="J85" i="6"/>
  <c r="D87" i="6"/>
  <c r="I88" i="6"/>
  <c r="C90" i="6"/>
  <c r="H91" i="6"/>
  <c r="B93" i="6"/>
  <c r="G94" i="6"/>
  <c r="L95" i="6"/>
  <c r="F97" i="6"/>
  <c r="K98" i="6"/>
  <c r="E100" i="6"/>
  <c r="J101" i="6"/>
  <c r="D103" i="6"/>
  <c r="I104" i="6"/>
  <c r="C106" i="6"/>
  <c r="H107" i="6"/>
  <c r="B109" i="6"/>
  <c r="G110" i="6"/>
  <c r="L111" i="6"/>
  <c r="F113" i="6"/>
  <c r="K114" i="6"/>
  <c r="E116" i="6"/>
  <c r="J117" i="6"/>
  <c r="D119" i="6"/>
  <c r="I120" i="6"/>
  <c r="C122" i="6"/>
  <c r="C13" i="6"/>
  <c r="D13" i="6"/>
  <c r="I14" i="6"/>
  <c r="C16" i="6"/>
  <c r="H17" i="6"/>
  <c r="B19" i="6"/>
  <c r="G20" i="6"/>
  <c r="L21" i="6"/>
  <c r="F23" i="6"/>
  <c r="K24" i="6"/>
  <c r="E26" i="6"/>
  <c r="J27" i="6"/>
  <c r="D29" i="6"/>
  <c r="I30" i="6"/>
  <c r="C32" i="6"/>
  <c r="H33" i="6"/>
  <c r="B35" i="6"/>
  <c r="G36" i="6"/>
  <c r="L37" i="6"/>
  <c r="F39" i="6"/>
  <c r="K40" i="6"/>
  <c r="E42" i="6"/>
  <c r="J43" i="6"/>
  <c r="D45" i="6"/>
  <c r="I46" i="6"/>
  <c r="C48" i="6"/>
  <c r="H49" i="6"/>
  <c r="B51" i="6"/>
  <c r="G52" i="6"/>
  <c r="L53" i="6"/>
  <c r="F55" i="6"/>
  <c r="K56" i="6"/>
  <c r="E58" i="6"/>
  <c r="J59" i="6"/>
  <c r="D61" i="6"/>
  <c r="I62" i="6"/>
  <c r="C64" i="6"/>
  <c r="H65" i="6"/>
  <c r="B67" i="6"/>
  <c r="G68" i="6"/>
  <c r="L69" i="6"/>
  <c r="E13" i="6"/>
  <c r="F13" i="6"/>
  <c r="K14" i="6"/>
  <c r="E16" i="6"/>
  <c r="J17" i="6"/>
  <c r="D19" i="6"/>
  <c r="I20" i="6"/>
  <c r="C22" i="6"/>
  <c r="H23" i="6"/>
  <c r="B25" i="6"/>
  <c r="G26" i="6"/>
  <c r="L27" i="6"/>
  <c r="F29" i="6"/>
  <c r="K30" i="6"/>
  <c r="E32" i="6"/>
  <c r="J33" i="6"/>
  <c r="D35" i="6"/>
  <c r="I36" i="6"/>
  <c r="C38" i="6"/>
  <c r="H39" i="6"/>
  <c r="B41" i="6"/>
  <c r="G42" i="6"/>
  <c r="L43" i="6"/>
  <c r="F45" i="6"/>
  <c r="K46" i="6"/>
  <c r="E48" i="6"/>
  <c r="J49" i="6"/>
  <c r="D51" i="6"/>
  <c r="I52" i="6"/>
  <c r="C54" i="6"/>
  <c r="H55" i="6"/>
  <c r="B57" i="6"/>
  <c r="G58" i="6"/>
  <c r="L59" i="6"/>
  <c r="F61" i="6"/>
  <c r="K62" i="6"/>
  <c r="E64" i="6"/>
  <c r="J65" i="6"/>
  <c r="D67" i="6"/>
  <c r="I68" i="6"/>
  <c r="C70" i="6"/>
  <c r="H71" i="6"/>
  <c r="B73" i="6"/>
  <c r="G74" i="6"/>
  <c r="L75" i="6"/>
  <c r="F77" i="6"/>
  <c r="K78" i="6"/>
  <c r="E80" i="6"/>
  <c r="J81" i="6"/>
  <c r="D83" i="6"/>
  <c r="I84" i="6"/>
  <c r="C86" i="6"/>
  <c r="H87" i="6"/>
  <c r="B89" i="6"/>
  <c r="G90" i="6"/>
  <c r="L91" i="6"/>
  <c r="F93" i="6"/>
  <c r="K94" i="6"/>
  <c r="E96" i="6"/>
  <c r="J97" i="6"/>
  <c r="D99" i="6"/>
  <c r="I100" i="6"/>
  <c r="C102" i="6"/>
  <c r="H103" i="6"/>
  <c r="B105" i="6"/>
  <c r="G106" i="6"/>
  <c r="L107" i="6"/>
  <c r="G13" i="6"/>
  <c r="L14" i="6"/>
  <c r="F16" i="6"/>
  <c r="K17" i="6"/>
  <c r="E19" i="6"/>
  <c r="J20" i="6"/>
  <c r="D22" i="6"/>
  <c r="I23" i="6"/>
  <c r="C25" i="6"/>
  <c r="H26" i="6"/>
  <c r="B28" i="6"/>
  <c r="G29" i="6"/>
  <c r="L30" i="6"/>
  <c r="F32" i="6"/>
  <c r="K33" i="6"/>
  <c r="E35" i="6"/>
  <c r="J36" i="6"/>
  <c r="D38" i="6"/>
  <c r="I39" i="6"/>
  <c r="C41" i="6"/>
  <c r="H42" i="6"/>
  <c r="B44" i="6"/>
  <c r="G45" i="6"/>
  <c r="L46" i="6"/>
  <c r="F48" i="6"/>
  <c r="K49" i="6"/>
  <c r="E51" i="6"/>
  <c r="J52" i="6"/>
  <c r="D54" i="6"/>
  <c r="I55" i="6"/>
  <c r="C57" i="6"/>
  <c r="H58" i="6"/>
  <c r="B60" i="6"/>
  <c r="G61" i="6"/>
  <c r="L62" i="6"/>
  <c r="F64" i="6"/>
  <c r="K65" i="6"/>
  <c r="E67" i="6"/>
  <c r="J68" i="6"/>
  <c r="D70" i="6"/>
  <c r="I71" i="6"/>
  <c r="C73" i="6"/>
  <c r="H74" i="6"/>
  <c r="B76" i="6"/>
  <c r="G77" i="6"/>
  <c r="L78" i="6"/>
  <c r="F80" i="6"/>
  <c r="K81" i="6"/>
  <c r="E83" i="6"/>
  <c r="J84" i="6"/>
  <c r="D86" i="6"/>
  <c r="I87" i="6"/>
  <c r="C89" i="6"/>
  <c r="H90" i="6"/>
  <c r="B92" i="6"/>
  <c r="H13" i="6"/>
  <c r="B15" i="6"/>
  <c r="G16" i="6"/>
  <c r="L17" i="6"/>
  <c r="F19" i="6"/>
  <c r="K20" i="6"/>
  <c r="E22" i="6"/>
  <c r="J23" i="6"/>
  <c r="D25" i="6"/>
  <c r="I26" i="6"/>
  <c r="C28" i="6"/>
  <c r="H29" i="6"/>
  <c r="B31" i="6"/>
  <c r="G32" i="6"/>
  <c r="L33" i="6"/>
  <c r="F35" i="6"/>
  <c r="K36" i="6"/>
  <c r="E38" i="6"/>
  <c r="J39" i="6"/>
  <c r="D41" i="6"/>
  <c r="I42" i="6"/>
  <c r="C44" i="6"/>
  <c r="H45" i="6"/>
  <c r="B47" i="6"/>
  <c r="G48" i="6"/>
  <c r="L49" i="6"/>
  <c r="F51" i="6"/>
  <c r="K52" i="6"/>
  <c r="E54" i="6"/>
  <c r="J55" i="6"/>
  <c r="D57" i="6"/>
  <c r="I58" i="6"/>
  <c r="C60" i="6"/>
  <c r="H61" i="6"/>
  <c r="B63" i="6"/>
  <c r="G64" i="6"/>
  <c r="L65" i="6"/>
  <c r="F67" i="6"/>
  <c r="K68" i="6"/>
  <c r="E70" i="6"/>
  <c r="J71" i="6"/>
  <c r="D73" i="6"/>
  <c r="I74" i="6"/>
  <c r="C76" i="6"/>
  <c r="H77" i="6"/>
  <c r="B79" i="6"/>
  <c r="G80" i="6"/>
  <c r="L81" i="6"/>
  <c r="F83" i="6"/>
  <c r="K84" i="6"/>
  <c r="E86" i="6"/>
  <c r="J87" i="6"/>
  <c r="D89" i="6"/>
  <c r="I90" i="6"/>
  <c r="C92" i="6"/>
  <c r="H93" i="6"/>
  <c r="B95" i="6"/>
  <c r="G96" i="6"/>
  <c r="L97" i="6"/>
  <c r="F99" i="6"/>
  <c r="K100" i="6"/>
  <c r="E102" i="6"/>
  <c r="J103" i="6"/>
  <c r="D105" i="6"/>
  <c r="I106" i="6"/>
  <c r="C108" i="6"/>
  <c r="H109" i="6"/>
  <c r="B111" i="6"/>
  <c r="G112" i="6"/>
  <c r="L113" i="6"/>
  <c r="F115" i="6"/>
  <c r="K116" i="6"/>
  <c r="E118" i="6"/>
  <c r="J119" i="6"/>
  <c r="D121" i="6"/>
  <c r="I122" i="6"/>
  <c r="C124" i="6"/>
  <c r="I13" i="6"/>
  <c r="C15" i="6"/>
  <c r="H16" i="6"/>
  <c r="B18" i="6"/>
  <c r="G19" i="6"/>
  <c r="L20" i="6"/>
  <c r="F22" i="6"/>
  <c r="K23" i="6"/>
  <c r="E25" i="6"/>
  <c r="J26" i="6"/>
  <c r="D28" i="6"/>
  <c r="I29" i="6"/>
  <c r="C31" i="6"/>
  <c r="H32" i="6"/>
  <c r="B34" i="6"/>
  <c r="G35" i="6"/>
  <c r="L36" i="6"/>
  <c r="F38" i="6"/>
  <c r="K39" i="6"/>
  <c r="E41" i="6"/>
  <c r="J42" i="6"/>
  <c r="D44" i="6"/>
  <c r="I45" i="6"/>
  <c r="C47" i="6"/>
  <c r="H48" i="6"/>
  <c r="B50" i="6"/>
  <c r="G51" i="6"/>
  <c r="L52" i="6"/>
  <c r="F54" i="6"/>
  <c r="K55" i="6"/>
  <c r="E57" i="6"/>
  <c r="J58" i="6"/>
  <c r="D60" i="6"/>
  <c r="I61" i="6"/>
  <c r="C63" i="6"/>
  <c r="H64" i="6"/>
  <c r="B66" i="6"/>
  <c r="G67" i="6"/>
  <c r="L68" i="6"/>
  <c r="F70" i="6"/>
  <c r="K71" i="6"/>
  <c r="E73" i="6"/>
  <c r="J74" i="6"/>
  <c r="D76" i="6"/>
  <c r="I77" i="6"/>
  <c r="C79" i="6"/>
  <c r="H80" i="6"/>
  <c r="B82" i="6"/>
  <c r="G83" i="6"/>
  <c r="L84" i="6"/>
  <c r="F86" i="6"/>
  <c r="K87" i="6"/>
  <c r="E89" i="6"/>
  <c r="J13" i="6"/>
  <c r="K13" i="6"/>
  <c r="E15" i="6"/>
  <c r="J16" i="6"/>
  <c r="D18" i="6"/>
  <c r="I19" i="6"/>
  <c r="C21" i="6"/>
  <c r="H22" i="6"/>
  <c r="B24" i="6"/>
  <c r="G25" i="6"/>
  <c r="L26" i="6"/>
  <c r="F28" i="6"/>
  <c r="K29" i="6"/>
  <c r="E31" i="6"/>
  <c r="J32" i="6"/>
  <c r="D34" i="6"/>
  <c r="I35" i="6"/>
  <c r="C37" i="6"/>
  <c r="H38" i="6"/>
  <c r="B40" i="6"/>
  <c r="G41" i="6"/>
  <c r="L42" i="6"/>
  <c r="F44" i="6"/>
  <c r="K45" i="6"/>
  <c r="E47" i="6"/>
  <c r="J48" i="6"/>
  <c r="D50" i="6"/>
  <c r="I51" i="6"/>
  <c r="C53" i="6"/>
  <c r="H54" i="6"/>
  <c r="B56" i="6"/>
  <c r="G57" i="6"/>
  <c r="L58" i="6"/>
  <c r="F60" i="6"/>
  <c r="K61" i="6"/>
  <c r="E63" i="6"/>
  <c r="J64" i="6"/>
  <c r="D66" i="6"/>
  <c r="I67" i="6"/>
  <c r="C69" i="6"/>
  <c r="H70" i="6"/>
  <c r="B72" i="6"/>
  <c r="G73" i="6"/>
  <c r="L74" i="6"/>
  <c r="F76" i="6"/>
  <c r="K77" i="6"/>
  <c r="E79" i="6"/>
  <c r="J80" i="6"/>
  <c r="D82" i="6"/>
  <c r="I83" i="6"/>
  <c r="L13" i="6"/>
  <c r="F15" i="6"/>
  <c r="K16" i="6"/>
  <c r="E18" i="6"/>
  <c r="J19" i="6"/>
  <c r="D21" i="6"/>
  <c r="I22" i="6"/>
  <c r="C24" i="6"/>
  <c r="H25" i="6"/>
  <c r="B27" i="6"/>
  <c r="G28" i="6"/>
  <c r="L29" i="6"/>
  <c r="F31" i="6"/>
  <c r="K32" i="6"/>
  <c r="E34" i="6"/>
  <c r="J35" i="6"/>
  <c r="D37" i="6"/>
  <c r="I38" i="6"/>
  <c r="C40" i="6"/>
  <c r="H41" i="6"/>
  <c r="B43" i="6"/>
  <c r="G44" i="6"/>
  <c r="L45" i="6"/>
  <c r="F47" i="6"/>
  <c r="K48" i="6"/>
  <c r="E50" i="6"/>
  <c r="J51" i="6"/>
  <c r="D53" i="6"/>
  <c r="I54" i="6"/>
  <c r="C56" i="6"/>
  <c r="H57" i="6"/>
  <c r="B59" i="6"/>
  <c r="G60" i="6"/>
  <c r="L61" i="6"/>
  <c r="F63" i="6"/>
  <c r="K64" i="6"/>
  <c r="E66" i="6"/>
  <c r="J67" i="6"/>
  <c r="D69" i="6"/>
  <c r="I70" i="6"/>
  <c r="C72" i="6"/>
  <c r="H73" i="6"/>
  <c r="B75" i="6"/>
  <c r="G76" i="6"/>
  <c r="L77" i="6"/>
  <c r="F79" i="6"/>
  <c r="K80" i="6"/>
  <c r="E82" i="6"/>
  <c r="J83" i="6"/>
  <c r="D85" i="6"/>
  <c r="I86" i="6"/>
  <c r="C88" i="6"/>
  <c r="H89" i="6"/>
  <c r="B91" i="6"/>
  <c r="G92" i="6"/>
  <c r="L93" i="6"/>
  <c r="F95" i="6"/>
  <c r="K96" i="6"/>
  <c r="E98" i="6"/>
  <c r="J99" i="6"/>
  <c r="D101" i="6"/>
  <c r="I102" i="6"/>
  <c r="C104" i="6"/>
  <c r="H105" i="6"/>
  <c r="B107" i="6"/>
  <c r="G108" i="6"/>
  <c r="L109" i="6"/>
  <c r="F111" i="6"/>
  <c r="K112" i="6"/>
  <c r="E114" i="6"/>
  <c r="J115" i="6"/>
  <c r="D117" i="6"/>
  <c r="I118" i="6"/>
  <c r="C120" i="6"/>
  <c r="H121" i="6"/>
  <c r="B123" i="6"/>
  <c r="G124" i="6"/>
  <c r="L125" i="6"/>
  <c r="F127" i="6"/>
  <c r="K128" i="6"/>
  <c r="E130" i="6"/>
  <c r="J131" i="6"/>
  <c r="D133" i="6"/>
  <c r="I134" i="6"/>
  <c r="C136" i="6"/>
  <c r="B14" i="6"/>
  <c r="G15" i="6"/>
  <c r="L16" i="6"/>
  <c r="F18" i="6"/>
  <c r="K19" i="6"/>
  <c r="E21" i="6"/>
  <c r="J22" i="6"/>
  <c r="D24" i="6"/>
  <c r="I25" i="6"/>
  <c r="C27" i="6"/>
  <c r="H28" i="6"/>
  <c r="B30" i="6"/>
  <c r="G31" i="6"/>
  <c r="L32" i="6"/>
  <c r="F34" i="6"/>
  <c r="K35" i="6"/>
  <c r="E37" i="6"/>
  <c r="J38" i="6"/>
  <c r="D40" i="6"/>
  <c r="I41" i="6"/>
  <c r="C43" i="6"/>
  <c r="H44" i="6"/>
  <c r="B46" i="6"/>
  <c r="G47" i="6"/>
  <c r="L48" i="6"/>
  <c r="F50" i="6"/>
  <c r="K51" i="6"/>
  <c r="E53" i="6"/>
  <c r="J54" i="6"/>
  <c r="D56" i="6"/>
  <c r="I57" i="6"/>
  <c r="C59" i="6"/>
  <c r="H60" i="6"/>
  <c r="C14" i="6"/>
  <c r="H15" i="6"/>
  <c r="B17" i="6"/>
  <c r="G18" i="6"/>
  <c r="L19" i="6"/>
  <c r="F21" i="6"/>
  <c r="K22" i="6"/>
  <c r="E24" i="6"/>
  <c r="J25" i="6"/>
  <c r="D27" i="6"/>
  <c r="I28" i="6"/>
  <c r="C30" i="6"/>
  <c r="H31" i="6"/>
  <c r="B33" i="6"/>
  <c r="G34" i="6"/>
  <c r="L35" i="6"/>
  <c r="F37" i="6"/>
  <c r="K38" i="6"/>
  <c r="E40" i="6"/>
  <c r="J41" i="6"/>
  <c r="D43" i="6"/>
  <c r="I44" i="6"/>
  <c r="C46" i="6"/>
  <c r="H47" i="6"/>
  <c r="B49" i="6"/>
  <c r="G50" i="6"/>
  <c r="L51" i="6"/>
  <c r="F53" i="6"/>
  <c r="K54" i="6"/>
  <c r="E56" i="6"/>
  <c r="J57" i="6"/>
  <c r="D59" i="6"/>
  <c r="I60" i="6"/>
  <c r="C62" i="6"/>
  <c r="H63" i="6"/>
  <c r="B65" i="6"/>
  <c r="G66" i="6"/>
  <c r="L67" i="6"/>
  <c r="F69" i="6"/>
  <c r="K70" i="6"/>
  <c r="E72" i="6"/>
  <c r="J73" i="6"/>
  <c r="D75" i="6"/>
  <c r="I76" i="6"/>
  <c r="C78" i="6"/>
  <c r="H79" i="6"/>
  <c r="B81" i="6"/>
  <c r="G82" i="6"/>
  <c r="L83" i="6"/>
  <c r="F85" i="6"/>
  <c r="K86" i="6"/>
  <c r="E88" i="6"/>
  <c r="J89" i="6"/>
  <c r="D91" i="6"/>
  <c r="I92" i="6"/>
  <c r="C94" i="6"/>
  <c r="H95" i="6"/>
  <c r="B97" i="6"/>
  <c r="G98" i="6"/>
  <c r="L99" i="6"/>
  <c r="F101" i="6"/>
  <c r="K102" i="6"/>
  <c r="E104" i="6"/>
  <c r="J105" i="6"/>
  <c r="D107" i="6"/>
  <c r="I108" i="6"/>
  <c r="D14" i="6"/>
  <c r="I15" i="6"/>
  <c r="C17" i="6"/>
  <c r="H18" i="6"/>
  <c r="B20" i="6"/>
  <c r="G21" i="6"/>
  <c r="E14" i="6"/>
  <c r="J15" i="6"/>
  <c r="D17" i="6"/>
  <c r="I18" i="6"/>
  <c r="C20" i="6"/>
  <c r="H21" i="6"/>
  <c r="B23" i="6"/>
  <c r="G24" i="6"/>
  <c r="L25" i="6"/>
  <c r="F27" i="6"/>
  <c r="K28" i="6"/>
  <c r="E30" i="6"/>
  <c r="J31" i="6"/>
  <c r="D33" i="6"/>
  <c r="I34" i="6"/>
  <c r="C36" i="6"/>
  <c r="H37" i="6"/>
  <c r="B39" i="6"/>
  <c r="F14" i="6"/>
  <c r="K15" i="6"/>
  <c r="E17" i="6"/>
  <c r="J18" i="6"/>
  <c r="D20" i="6"/>
  <c r="I21" i="6"/>
  <c r="C23" i="6"/>
  <c r="H24" i="6"/>
  <c r="B26" i="6"/>
  <c r="G27" i="6"/>
  <c r="L28" i="6"/>
  <c r="F30" i="6"/>
  <c r="K31" i="6"/>
  <c r="E33" i="6"/>
  <c r="J34" i="6"/>
  <c r="D36" i="6"/>
  <c r="I37" i="6"/>
  <c r="C39" i="6"/>
  <c r="H40" i="6"/>
  <c r="B42" i="6"/>
  <c r="G43" i="6"/>
  <c r="L44" i="6"/>
  <c r="F46" i="6"/>
  <c r="K47" i="6"/>
  <c r="E49" i="6"/>
  <c r="J50" i="6"/>
  <c r="D52" i="6"/>
  <c r="I53" i="6"/>
  <c r="C55" i="6"/>
  <c r="H56" i="6"/>
  <c r="B58" i="6"/>
  <c r="G59" i="6"/>
  <c r="L60" i="6"/>
  <c r="F62" i="6"/>
  <c r="K63" i="6"/>
  <c r="E65" i="6"/>
  <c r="J66" i="6"/>
  <c r="D68" i="6"/>
  <c r="I69" i="6"/>
  <c r="H14" i="6"/>
  <c r="B22" i="6"/>
  <c r="K27" i="6"/>
  <c r="I33" i="6"/>
  <c r="G39" i="6"/>
  <c r="E44" i="6"/>
  <c r="C49" i="6"/>
  <c r="H53" i="6"/>
  <c r="D58" i="6"/>
  <c r="H62" i="6"/>
  <c r="H66" i="6"/>
  <c r="G70" i="6"/>
  <c r="F73" i="6"/>
  <c r="E76" i="6"/>
  <c r="D79" i="6"/>
  <c r="C82" i="6"/>
  <c r="B85" i="6"/>
  <c r="F87" i="6"/>
  <c r="B90" i="6"/>
  <c r="F92" i="6"/>
  <c r="H94" i="6"/>
  <c r="I96" i="6"/>
  <c r="J98" i="6"/>
  <c r="L100" i="6"/>
  <c r="B103" i="6"/>
  <c r="C105" i="6"/>
  <c r="E107" i="6"/>
  <c r="E109" i="6"/>
  <c r="C111" i="6"/>
  <c r="L112" i="6"/>
  <c r="I114" i="6"/>
  <c r="G116" i="6"/>
  <c r="D118" i="6"/>
  <c r="B120" i="6"/>
  <c r="K121" i="6"/>
  <c r="H123" i="6"/>
  <c r="D125" i="6"/>
  <c r="J126" i="6"/>
  <c r="E128" i="6"/>
  <c r="K129" i="6"/>
  <c r="F131" i="6"/>
  <c r="L132" i="6"/>
  <c r="G134" i="6"/>
  <c r="B136" i="6"/>
  <c r="H137" i="6"/>
  <c r="B139" i="6"/>
  <c r="G140" i="6"/>
  <c r="L141" i="6"/>
  <c r="C139" i="6"/>
  <c r="L12" i="6"/>
  <c r="I140" i="6"/>
  <c r="E133" i="6"/>
  <c r="E139" i="6"/>
  <c r="H12" i="6"/>
  <c r="K139" i="6"/>
  <c r="C12" i="6"/>
  <c r="D140" i="6"/>
  <c r="L57" i="6"/>
  <c r="E92" i="6"/>
  <c r="G123" i="6"/>
  <c r="J14" i="6"/>
  <c r="G22" i="6"/>
  <c r="E28" i="6"/>
  <c r="C34" i="6"/>
  <c r="L39" i="6"/>
  <c r="J44" i="6"/>
  <c r="D49" i="6"/>
  <c r="K53" i="6"/>
  <c r="F58" i="6"/>
  <c r="J62" i="6"/>
  <c r="I66" i="6"/>
  <c r="J70" i="6"/>
  <c r="I73" i="6"/>
  <c r="H76" i="6"/>
  <c r="G79" i="6"/>
  <c r="F82" i="6"/>
  <c r="C85" i="6"/>
  <c r="G87" i="6"/>
  <c r="D90" i="6"/>
  <c r="H92" i="6"/>
  <c r="I94" i="6"/>
  <c r="J96" i="6"/>
  <c r="L98" i="6"/>
  <c r="B101" i="6"/>
  <c r="C103" i="6"/>
  <c r="E105" i="6"/>
  <c r="F107" i="6"/>
  <c r="F109" i="6"/>
  <c r="D111" i="6"/>
  <c r="B113" i="6"/>
  <c r="J114" i="6"/>
  <c r="H116" i="6"/>
  <c r="F118" i="6"/>
  <c r="D120" i="6"/>
  <c r="L121" i="6"/>
  <c r="I123" i="6"/>
  <c r="E125" i="6"/>
  <c r="K126" i="6"/>
  <c r="F128" i="6"/>
  <c r="L129" i="6"/>
  <c r="G131" i="6"/>
  <c r="B133" i="6"/>
  <c r="H134" i="6"/>
  <c r="D136" i="6"/>
  <c r="I137" i="6"/>
  <c r="H140" i="6"/>
  <c r="D139" i="6"/>
  <c r="K134" i="6"/>
  <c r="J140" i="6"/>
  <c r="E12" i="6"/>
  <c r="G138" i="6"/>
  <c r="B12" i="6"/>
  <c r="J141" i="6"/>
  <c r="E62" i="6"/>
  <c r="E87" i="6"/>
  <c r="J121" i="6"/>
  <c r="D15" i="6"/>
  <c r="L22" i="6"/>
  <c r="J28" i="6"/>
  <c r="H34" i="6"/>
  <c r="F40" i="6"/>
  <c r="K44" i="6"/>
  <c r="G49" i="6"/>
  <c r="B54" i="6"/>
  <c r="K58" i="6"/>
  <c r="D63" i="6"/>
  <c r="L66" i="6"/>
  <c r="L70" i="6"/>
  <c r="K73" i="6"/>
  <c r="J76" i="6"/>
  <c r="I79" i="6"/>
  <c r="H82" i="6"/>
  <c r="E85" i="6"/>
  <c r="L87" i="6"/>
  <c r="E90" i="6"/>
  <c r="J92" i="6"/>
  <c r="J94" i="6"/>
  <c r="L96" i="6"/>
  <c r="B99" i="6"/>
  <c r="C101" i="6"/>
  <c r="E103" i="6"/>
  <c r="F105" i="6"/>
  <c r="G107" i="6"/>
  <c r="G109" i="6"/>
  <c r="E111" i="6"/>
  <c r="C113" i="6"/>
  <c r="L114" i="6"/>
  <c r="I116" i="6"/>
  <c r="G118" i="6"/>
  <c r="E120" i="6"/>
  <c r="B122" i="6"/>
  <c r="J123" i="6"/>
  <c r="F125" i="6"/>
  <c r="L126" i="6"/>
  <c r="G128" i="6"/>
  <c r="B130" i="6"/>
  <c r="H131" i="6"/>
  <c r="C133" i="6"/>
  <c r="J134" i="6"/>
  <c r="E136" i="6"/>
  <c r="J137" i="6"/>
  <c r="K12" i="6"/>
  <c r="K137" i="6"/>
  <c r="I12" i="6"/>
  <c r="L136" i="6"/>
  <c r="G141" i="6"/>
  <c r="E140" i="6"/>
  <c r="J78" i="6"/>
  <c r="H84" i="6"/>
  <c r="C107" i="6"/>
  <c r="J129" i="6"/>
  <c r="B16" i="6"/>
  <c r="E23" i="6"/>
  <c r="C29" i="6"/>
  <c r="L34" i="6"/>
  <c r="G40" i="6"/>
  <c r="C45" i="6"/>
  <c r="I49" i="6"/>
  <c r="G54" i="6"/>
  <c r="E59" i="6"/>
  <c r="G63" i="6"/>
  <c r="C67" i="6"/>
  <c r="B71" i="6"/>
  <c r="L73" i="6"/>
  <c r="K76" i="6"/>
  <c r="J79" i="6"/>
  <c r="I82" i="6"/>
  <c r="G85" i="6"/>
  <c r="B88" i="6"/>
  <c r="F90" i="6"/>
  <c r="K92" i="6"/>
  <c r="L94" i="6"/>
  <c r="C97" i="6"/>
  <c r="C99" i="6"/>
  <c r="E101" i="6"/>
  <c r="F103" i="6"/>
  <c r="G105" i="6"/>
  <c r="I107" i="6"/>
  <c r="I109" i="6"/>
  <c r="G111" i="6"/>
  <c r="D113" i="6"/>
  <c r="B115" i="6"/>
  <c r="J116" i="6"/>
  <c r="H118" i="6"/>
  <c r="F120" i="6"/>
  <c r="D122" i="6"/>
  <c r="K123" i="6"/>
  <c r="G125" i="6"/>
  <c r="B127" i="6"/>
  <c r="H128" i="6"/>
  <c r="C130" i="6"/>
  <c r="I131" i="6"/>
  <c r="F136" i="6"/>
  <c r="J12" i="6"/>
  <c r="E141" i="6"/>
  <c r="I138" i="6"/>
  <c r="L72" i="6"/>
  <c r="J100" i="6"/>
  <c r="C125" i="6"/>
  <c r="K141" i="6"/>
  <c r="D16" i="6"/>
  <c r="G23" i="6"/>
  <c r="E29" i="6"/>
  <c r="C35" i="6"/>
  <c r="J40" i="6"/>
  <c r="E45" i="6"/>
  <c r="C50" i="6"/>
  <c r="L54" i="6"/>
  <c r="F59" i="6"/>
  <c r="I63" i="6"/>
  <c r="H67" i="6"/>
  <c r="C71" i="6"/>
  <c r="B74" i="6"/>
  <c r="L76" i="6"/>
  <c r="K79" i="6"/>
  <c r="J82" i="6"/>
  <c r="H85" i="6"/>
  <c r="D88" i="6"/>
  <c r="J90" i="6"/>
  <c r="L92" i="6"/>
  <c r="C95" i="6"/>
  <c r="D97" i="6"/>
  <c r="E99" i="6"/>
  <c r="G101" i="6"/>
  <c r="G103" i="6"/>
  <c r="I105" i="6"/>
  <c r="J107" i="6"/>
  <c r="J109" i="6"/>
  <c r="H111" i="6"/>
  <c r="E113" i="6"/>
  <c r="C115" i="6"/>
  <c r="L116" i="6"/>
  <c r="J118" i="6"/>
  <c r="G120" i="6"/>
  <c r="E122" i="6"/>
  <c r="L123" i="6"/>
  <c r="H125" i="6"/>
  <c r="C127" i="6"/>
  <c r="I128" i="6"/>
  <c r="D130" i="6"/>
  <c r="K131" i="6"/>
  <c r="F133" i="6"/>
  <c r="L134" i="6"/>
  <c r="G136" i="6"/>
  <c r="L137" i="6"/>
  <c r="F139" i="6"/>
  <c r="K140" i="6"/>
  <c r="F135" i="6"/>
  <c r="F137" i="6"/>
  <c r="I81" i="6"/>
  <c r="F116" i="6"/>
  <c r="K132" i="6"/>
  <c r="I16" i="6"/>
  <c r="L23" i="6"/>
  <c r="J29" i="6"/>
  <c r="H35" i="6"/>
  <c r="L40" i="6"/>
  <c r="J45" i="6"/>
  <c r="H50" i="6"/>
  <c r="B55" i="6"/>
  <c r="I59" i="6"/>
  <c r="J63" i="6"/>
  <c r="K67" i="6"/>
  <c r="E71" i="6"/>
  <c r="D74" i="6"/>
  <c r="C77" i="6"/>
  <c r="B80" i="6"/>
  <c r="L82" i="6"/>
  <c r="I85" i="6"/>
  <c r="F88" i="6"/>
  <c r="K90" i="6"/>
  <c r="C93" i="6"/>
  <c r="D95" i="6"/>
  <c r="E97" i="6"/>
  <c r="G99" i="6"/>
  <c r="H101" i="6"/>
  <c r="I103" i="6"/>
  <c r="K105" i="6"/>
  <c r="K107" i="6"/>
  <c r="K109" i="6"/>
  <c r="I111" i="6"/>
  <c r="G113" i="6"/>
  <c r="D115" i="6"/>
  <c r="B117" i="6"/>
  <c r="K118" i="6"/>
  <c r="H120" i="6"/>
  <c r="F122" i="6"/>
  <c r="B124" i="6"/>
  <c r="I125" i="6"/>
  <c r="D127" i="6"/>
  <c r="J128" i="6"/>
  <c r="F130" i="6"/>
  <c r="L131" i="6"/>
  <c r="G133" i="6"/>
  <c r="B135" i="6"/>
  <c r="H136" i="6"/>
  <c r="B138" i="6"/>
  <c r="G139" i="6"/>
  <c r="L140" i="6"/>
  <c r="D12" i="6"/>
  <c r="I141" i="6"/>
  <c r="I48" i="6"/>
  <c r="L110" i="6"/>
  <c r="G17" i="6"/>
  <c r="F24" i="6"/>
  <c r="D30" i="6"/>
  <c r="B36" i="6"/>
  <c r="F41" i="6"/>
  <c r="D46" i="6"/>
  <c r="I50" i="6"/>
  <c r="E55" i="6"/>
  <c r="K59" i="6"/>
  <c r="B64" i="6"/>
  <c r="B68" i="6"/>
  <c r="F71" i="6"/>
  <c r="E74" i="6"/>
  <c r="D77" i="6"/>
  <c r="C80" i="6"/>
  <c r="B83" i="6"/>
  <c r="K85" i="6"/>
  <c r="G88" i="6"/>
  <c r="L90" i="6"/>
  <c r="D93" i="6"/>
  <c r="E95" i="6"/>
  <c r="G97" i="6"/>
  <c r="H99" i="6"/>
  <c r="I101" i="6"/>
  <c r="K103" i="6"/>
  <c r="L105" i="6"/>
  <c r="B108" i="6"/>
  <c r="B110" i="6"/>
  <c r="J111" i="6"/>
  <c r="H113" i="6"/>
  <c r="E115" i="6"/>
  <c r="C117" i="6"/>
  <c r="L118" i="6"/>
  <c r="J120" i="6"/>
  <c r="G122" i="6"/>
  <c r="D124" i="6"/>
  <c r="J125" i="6"/>
  <c r="E127" i="6"/>
  <c r="L128" i="6"/>
  <c r="G130" i="6"/>
  <c r="B132" i="6"/>
  <c r="H133" i="6"/>
  <c r="C135" i="6"/>
  <c r="I136" i="6"/>
  <c r="C138" i="6"/>
  <c r="H139" i="6"/>
  <c r="B141" i="6"/>
  <c r="G12" i="6"/>
  <c r="L139" i="6"/>
  <c r="C140" i="6"/>
  <c r="G53" i="6"/>
  <c r="D109" i="6"/>
  <c r="L135" i="6"/>
  <c r="I17" i="6"/>
  <c r="J24" i="6"/>
  <c r="H30" i="6"/>
  <c r="F36" i="6"/>
  <c r="K41" i="6"/>
  <c r="E46" i="6"/>
  <c r="L50" i="6"/>
  <c r="G55" i="6"/>
  <c r="E60" i="6"/>
  <c r="D64" i="6"/>
  <c r="C68" i="6"/>
  <c r="G71" i="6"/>
  <c r="F74" i="6"/>
  <c r="E77" i="6"/>
  <c r="D80" i="6"/>
  <c r="C83" i="6"/>
  <c r="L85" i="6"/>
  <c r="H88" i="6"/>
  <c r="C91" i="6"/>
  <c r="E93" i="6"/>
  <c r="G95" i="6"/>
  <c r="H97" i="6"/>
  <c r="I99" i="6"/>
  <c r="K101" i="6"/>
  <c r="L103" i="6"/>
  <c r="B106" i="6"/>
  <c r="D108" i="6"/>
  <c r="C110" i="6"/>
  <c r="K111" i="6"/>
  <c r="I113" i="6"/>
  <c r="G115" i="6"/>
  <c r="E117" i="6"/>
  <c r="B119" i="6"/>
  <c r="K120" i="6"/>
  <c r="H122" i="6"/>
  <c r="E124" i="6"/>
  <c r="K125" i="6"/>
  <c r="G127" i="6"/>
  <c r="B129" i="6"/>
  <c r="H130" i="6"/>
  <c r="C132" i="6"/>
  <c r="I133" i="6"/>
  <c r="D135" i="6"/>
  <c r="J136" i="6"/>
  <c r="D138" i="6"/>
  <c r="I139" i="6"/>
  <c r="C141" i="6"/>
  <c r="F12" i="6"/>
  <c r="K136" i="6"/>
  <c r="J139" i="6"/>
  <c r="F138" i="6"/>
  <c r="H138" i="6"/>
  <c r="G33" i="6"/>
  <c r="I98" i="6"/>
  <c r="D128" i="6"/>
  <c r="C18" i="6"/>
  <c r="L24" i="6"/>
  <c r="J30" i="6"/>
  <c r="H36" i="6"/>
  <c r="L41" i="6"/>
  <c r="H46" i="6"/>
  <c r="C51" i="6"/>
  <c r="L55" i="6"/>
  <c r="J60" i="6"/>
  <c r="I64" i="6"/>
  <c r="F68" i="6"/>
  <c r="L71" i="6"/>
  <c r="K74" i="6"/>
  <c r="J77" i="6"/>
  <c r="I80" i="6"/>
  <c r="H83" i="6"/>
  <c r="B86" i="6"/>
  <c r="J88" i="6"/>
  <c r="E91" i="6"/>
  <c r="G93" i="6"/>
  <c r="I95" i="6"/>
  <c r="I97" i="6"/>
  <c r="K99" i="6"/>
  <c r="L101" i="6"/>
  <c r="B104" i="6"/>
  <c r="D106" i="6"/>
  <c r="E108" i="6"/>
  <c r="D110" i="6"/>
  <c r="B112" i="6"/>
  <c r="J113" i="6"/>
  <c r="H115" i="6"/>
  <c r="F117" i="6"/>
  <c r="C119" i="6"/>
  <c r="L120" i="6"/>
  <c r="J122" i="6"/>
  <c r="F124" i="6"/>
  <c r="B126" i="6"/>
  <c r="H127" i="6"/>
  <c r="C129" i="6"/>
  <c r="I130" i="6"/>
  <c r="D132" i="6"/>
  <c r="J133" i="6"/>
  <c r="E135" i="6"/>
  <c r="E138" i="6"/>
  <c r="D141" i="6"/>
  <c r="B137" i="6"/>
  <c r="K21" i="6"/>
  <c r="L104" i="6"/>
  <c r="F134" i="6"/>
  <c r="L18" i="6"/>
  <c r="F25" i="6"/>
  <c r="D31" i="6"/>
  <c r="B37" i="6"/>
  <c r="D42" i="6"/>
  <c r="J46" i="6"/>
  <c r="H51" i="6"/>
  <c r="F56" i="6"/>
  <c r="K60" i="6"/>
  <c r="L64" i="6"/>
  <c r="H68" i="6"/>
  <c r="D72" i="6"/>
  <c r="C75" i="6"/>
  <c r="B78" i="6"/>
  <c r="L80" i="6"/>
  <c r="K83" i="6"/>
  <c r="G86" i="6"/>
  <c r="K88" i="6"/>
  <c r="F91" i="6"/>
  <c r="I93" i="6"/>
  <c r="J95" i="6"/>
  <c r="K97" i="6"/>
  <c r="B100" i="6"/>
  <c r="B102" i="6"/>
  <c r="D104" i="6"/>
  <c r="E106" i="6"/>
  <c r="F108" i="6"/>
  <c r="E110" i="6"/>
  <c r="C112" i="6"/>
  <c r="K113" i="6"/>
  <c r="I115" i="6"/>
  <c r="G117" i="6"/>
  <c r="E119" i="6"/>
  <c r="B121" i="6"/>
  <c r="K122" i="6"/>
  <c r="H124" i="6"/>
  <c r="C126" i="6"/>
  <c r="I127" i="6"/>
  <c r="D129" i="6"/>
  <c r="J130" i="6"/>
  <c r="E132" i="6"/>
  <c r="K133" i="6"/>
  <c r="B140" i="6"/>
  <c r="I27" i="6"/>
  <c r="H114" i="6"/>
  <c r="C19" i="6"/>
  <c r="K25" i="6"/>
  <c r="I31" i="6"/>
  <c r="G37" i="6"/>
  <c r="F42" i="6"/>
  <c r="D47" i="6"/>
  <c r="B52" i="6"/>
  <c r="G56" i="6"/>
  <c r="C61" i="6"/>
  <c r="C65" i="6"/>
  <c r="B69" i="6"/>
  <c r="F72" i="6"/>
  <c r="E75" i="6"/>
  <c r="D78" i="6"/>
  <c r="C81" i="6"/>
  <c r="B84" i="6"/>
  <c r="H86" i="6"/>
  <c r="L88" i="6"/>
  <c r="G91" i="6"/>
  <c r="J93" i="6"/>
  <c r="K95" i="6"/>
  <c r="B98" i="6"/>
  <c r="C100" i="6"/>
  <c r="D102" i="6"/>
  <c r="F104" i="6"/>
  <c r="F106" i="6"/>
  <c r="H108" i="6"/>
  <c r="F110" i="6"/>
  <c r="D112" i="6"/>
  <c r="B114" i="6"/>
  <c r="K115" i="6"/>
  <c r="H117" i="6"/>
  <c r="F119" i="6"/>
  <c r="C121" i="6"/>
  <c r="L122" i="6"/>
  <c r="I124" i="6"/>
  <c r="D126" i="6"/>
  <c r="J127" i="6"/>
  <c r="E129" i="6"/>
  <c r="K130" i="6"/>
  <c r="F132" i="6"/>
  <c r="L133" i="6"/>
  <c r="G135" i="6"/>
  <c r="F141" i="6"/>
  <c r="K138" i="6"/>
  <c r="K75" i="6"/>
  <c r="F94" i="6"/>
  <c r="L119" i="6"/>
  <c r="G137" i="6"/>
  <c r="H19" i="6"/>
  <c r="D26" i="6"/>
  <c r="B32" i="6"/>
  <c r="K37" i="6"/>
  <c r="K42" i="6"/>
  <c r="I47" i="6"/>
  <c r="C52" i="6"/>
  <c r="J56" i="6"/>
  <c r="E61" i="6"/>
  <c r="D65" i="6"/>
  <c r="E69" i="6"/>
  <c r="G72" i="6"/>
  <c r="F75" i="6"/>
  <c r="E78" i="6"/>
  <c r="D81" i="6"/>
  <c r="C84" i="6"/>
  <c r="J86" i="6"/>
  <c r="F89" i="6"/>
  <c r="I91" i="6"/>
  <c r="K93" i="6"/>
  <c r="B96" i="6"/>
  <c r="C98" i="6"/>
  <c r="D100" i="6"/>
  <c r="F102" i="6"/>
  <c r="G104" i="6"/>
  <c r="H106" i="6"/>
  <c r="J108" i="6"/>
  <c r="H110" i="6"/>
  <c r="E112" i="6"/>
  <c r="C114" i="6"/>
  <c r="L115" i="6"/>
  <c r="I117" i="6"/>
  <c r="G119" i="6"/>
  <c r="E121" i="6"/>
  <c r="C123" i="6"/>
  <c r="J124" i="6"/>
  <c r="E126" i="6"/>
  <c r="K127" i="6"/>
  <c r="F129" i="6"/>
  <c r="L130" i="6"/>
  <c r="G132" i="6"/>
  <c r="B134" i="6"/>
  <c r="H135" i="6"/>
  <c r="C137" i="6"/>
  <c r="E39" i="6"/>
  <c r="H96" i="6"/>
  <c r="E131" i="6"/>
  <c r="F20" i="6"/>
  <c r="F26" i="6"/>
  <c r="D32" i="6"/>
  <c r="B38" i="6"/>
  <c r="E43" i="6"/>
  <c r="J47" i="6"/>
  <c r="F52" i="6"/>
  <c r="L56" i="6"/>
  <c r="J61" i="6"/>
  <c r="G65" i="6"/>
  <c r="G69" i="6"/>
  <c r="H72" i="6"/>
  <c r="G75" i="6"/>
  <c r="F78" i="6"/>
  <c r="E81" i="6"/>
  <c r="D84" i="6"/>
  <c r="L86" i="6"/>
  <c r="G89" i="6"/>
  <c r="J91" i="6"/>
  <c r="B94" i="6"/>
  <c r="C96" i="6"/>
  <c r="D98" i="6"/>
  <c r="F100" i="6"/>
  <c r="G102" i="6"/>
  <c r="H104" i="6"/>
  <c r="J106" i="6"/>
  <c r="K108" i="6"/>
  <c r="I110" i="6"/>
  <c r="F112" i="6"/>
  <c r="D114" i="6"/>
  <c r="B116" i="6"/>
  <c r="K117" i="6"/>
  <c r="H119" i="6"/>
  <c r="F121" i="6"/>
  <c r="D123" i="6"/>
  <c r="K124" i="6"/>
  <c r="F126" i="6"/>
  <c r="L127" i="6"/>
  <c r="G129" i="6"/>
  <c r="B131" i="6"/>
  <c r="H132" i="6"/>
  <c r="C134" i="6"/>
  <c r="I135" i="6"/>
  <c r="D137" i="6"/>
  <c r="H141" i="6"/>
  <c r="F66" i="6"/>
  <c r="L89" i="6"/>
  <c r="C118" i="6"/>
  <c r="L138" i="6"/>
  <c r="H20" i="6"/>
  <c r="K26" i="6"/>
  <c r="I32" i="6"/>
  <c r="G38" i="6"/>
  <c r="F43" i="6"/>
  <c r="B48" i="6"/>
  <c r="H52" i="6"/>
  <c r="F57" i="6"/>
  <c r="B62" i="6"/>
  <c r="I65" i="6"/>
  <c r="H69" i="6"/>
  <c r="J72" i="6"/>
  <c r="I75" i="6"/>
  <c r="H78" i="6"/>
  <c r="G81" i="6"/>
  <c r="F84" i="6"/>
  <c r="B87" i="6"/>
  <c r="I89" i="6"/>
  <c r="K91" i="6"/>
  <c r="D94" i="6"/>
  <c r="D96" i="6"/>
  <c r="F98" i="6"/>
  <c r="G100" i="6"/>
  <c r="H102" i="6"/>
  <c r="J104" i="6"/>
  <c r="K106" i="6"/>
  <c r="L108" i="6"/>
  <c r="J110" i="6"/>
  <c r="H112" i="6"/>
  <c r="F114" i="6"/>
  <c r="C116" i="6"/>
  <c r="L117" i="6"/>
  <c r="I119" i="6"/>
  <c r="G121" i="6"/>
  <c r="E123" i="6"/>
  <c r="L124" i="6"/>
  <c r="G126" i="6"/>
  <c r="B128" i="6"/>
  <c r="H129" i="6"/>
  <c r="C131" i="6"/>
  <c r="I132" i="6"/>
  <c r="D134" i="6"/>
  <c r="J135" i="6"/>
  <c r="E137" i="6"/>
  <c r="J138" i="6"/>
  <c r="K43" i="6"/>
  <c r="J112" i="6"/>
  <c r="B21" i="6"/>
  <c r="E27" i="6"/>
  <c r="C33" i="6"/>
  <c r="L38" i="6"/>
  <c r="I43" i="6"/>
  <c r="D48" i="6"/>
  <c r="B53" i="6"/>
  <c r="K57" i="6"/>
  <c r="D62" i="6"/>
  <c r="C66" i="6"/>
  <c r="K69" i="6"/>
  <c r="K72" i="6"/>
  <c r="J75" i="6"/>
  <c r="I78" i="6"/>
  <c r="H81" i="6"/>
  <c r="G84" i="6"/>
  <c r="C87" i="6"/>
  <c r="K89" i="6"/>
  <c r="D92" i="6"/>
  <c r="E94" i="6"/>
  <c r="F96" i="6"/>
  <c r="H98" i="6"/>
  <c r="H100" i="6"/>
  <c r="J102" i="6"/>
  <c r="K104" i="6"/>
  <c r="L106" i="6"/>
  <c r="C109" i="6"/>
  <c r="K110" i="6"/>
  <c r="I112" i="6"/>
  <c r="G114" i="6"/>
  <c r="D116" i="6"/>
  <c r="B118" i="6"/>
  <c r="K119" i="6"/>
  <c r="I121" i="6"/>
  <c r="F123" i="6"/>
  <c r="B125" i="6"/>
  <c r="H126" i="6"/>
  <c r="C128" i="6"/>
  <c r="I129" i="6"/>
  <c r="D131" i="6"/>
  <c r="J132" i="6"/>
  <c r="E134" i="6"/>
  <c r="K135" i="6"/>
  <c r="B70" i="6"/>
  <c r="L102" i="6"/>
  <c r="I126" i="6"/>
  <c r="F140" i="6"/>
  <c r="B6" i="3"/>
  <c r="B6" i="2"/>
  <c r="J110" i="1"/>
  <c r="K110" i="1"/>
  <c r="J88" i="1"/>
  <c r="J81" i="1"/>
  <c r="J73" i="1"/>
  <c r="J60" i="1" l="1"/>
  <c r="J48" i="1"/>
  <c r="J47" i="1"/>
  <c r="J49" i="1" s="1"/>
  <c r="J42" i="1"/>
  <c r="A3" i="5" l="1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A401" i="5"/>
  <c r="A402" i="5"/>
  <c r="A403" i="5"/>
  <c r="A404" i="5"/>
  <c r="A405" i="5"/>
  <c r="A406" i="5"/>
  <c r="A407" i="5"/>
  <c r="A408" i="5"/>
  <c r="A409" i="5"/>
  <c r="A410" i="5"/>
  <c r="A411" i="5"/>
  <c r="A412" i="5"/>
  <c r="A413" i="5"/>
  <c r="A414" i="5"/>
  <c r="A415" i="5"/>
  <c r="A416" i="5"/>
  <c r="A417" i="5"/>
  <c r="A418" i="5"/>
  <c r="A419" i="5"/>
  <c r="A420" i="5"/>
  <c r="A421" i="5"/>
  <c r="A422" i="5"/>
  <c r="A423" i="5"/>
  <c r="A424" i="5"/>
  <c r="A425" i="5"/>
  <c r="A426" i="5"/>
  <c r="A427" i="5"/>
  <c r="A428" i="5"/>
  <c r="A429" i="5"/>
  <c r="A430" i="5"/>
  <c r="A431" i="5"/>
  <c r="A432" i="5"/>
  <c r="A433" i="5"/>
  <c r="A434" i="5"/>
  <c r="A435" i="5"/>
  <c r="A436" i="5"/>
  <c r="A437" i="5"/>
  <c r="A438" i="5"/>
  <c r="A439" i="5"/>
  <c r="A440" i="5"/>
  <c r="A441" i="5"/>
  <c r="A442" i="5"/>
  <c r="A443" i="5"/>
  <c r="A444" i="5"/>
  <c r="A445" i="5"/>
  <c r="A446" i="5"/>
  <c r="A447" i="5"/>
  <c r="A448" i="5"/>
  <c r="A449" i="5"/>
  <c r="A450" i="5"/>
  <c r="A451" i="5"/>
  <c r="A452" i="5"/>
  <c r="A453" i="5"/>
  <c r="A454" i="5"/>
  <c r="A455" i="5"/>
  <c r="A456" i="5"/>
  <c r="A457" i="5"/>
  <c r="A458" i="5"/>
  <c r="A459" i="5"/>
  <c r="A460" i="5"/>
  <c r="A461" i="5"/>
  <c r="A462" i="5"/>
  <c r="A463" i="5"/>
  <c r="A464" i="5"/>
  <c r="A465" i="5"/>
  <c r="A466" i="5"/>
  <c r="A467" i="5"/>
  <c r="A468" i="5"/>
  <c r="A469" i="5"/>
  <c r="A470" i="5"/>
  <c r="A471" i="5"/>
  <c r="A472" i="5"/>
  <c r="A473" i="5"/>
  <c r="A474" i="5"/>
  <c r="A475" i="5"/>
  <c r="A476" i="5"/>
  <c r="A477" i="5"/>
  <c r="A478" i="5"/>
  <c r="A479" i="5"/>
  <c r="A480" i="5"/>
  <c r="A481" i="5"/>
  <c r="A482" i="5"/>
  <c r="A483" i="5"/>
  <c r="A484" i="5"/>
  <c r="A485" i="5"/>
  <c r="A486" i="5"/>
  <c r="A487" i="5"/>
  <c r="A488" i="5"/>
  <c r="A489" i="5"/>
  <c r="A490" i="5"/>
  <c r="A491" i="5"/>
  <c r="A492" i="5"/>
  <c r="A493" i="5"/>
  <c r="A494" i="5"/>
  <c r="A495" i="5"/>
  <c r="A496" i="5"/>
  <c r="A497" i="5"/>
  <c r="A498" i="5"/>
  <c r="A499" i="5"/>
  <c r="A500" i="5"/>
  <c r="A501" i="5"/>
  <c r="A502" i="5"/>
  <c r="A503" i="5"/>
  <c r="A504" i="5"/>
  <c r="A505" i="5"/>
  <c r="A506" i="5"/>
  <c r="A507" i="5"/>
  <c r="A508" i="5"/>
  <c r="A509" i="5"/>
  <c r="A510" i="5"/>
  <c r="A511" i="5"/>
  <c r="A512" i="5"/>
  <c r="A513" i="5"/>
  <c r="A514" i="5"/>
  <c r="A515" i="5"/>
  <c r="A516" i="5"/>
  <c r="A517" i="5"/>
  <c r="A518" i="5"/>
  <c r="A519" i="5"/>
  <c r="A520" i="5"/>
  <c r="A521" i="5"/>
  <c r="A522" i="5"/>
  <c r="A523" i="5"/>
  <c r="A524" i="5"/>
  <c r="A525" i="5"/>
  <c r="A526" i="5"/>
  <c r="A527" i="5"/>
  <c r="A528" i="5"/>
  <c r="A529" i="5"/>
  <c r="A530" i="5"/>
  <c r="A531" i="5"/>
  <c r="A532" i="5"/>
  <c r="A533" i="5"/>
  <c r="A534" i="5"/>
  <c r="A535" i="5"/>
  <c r="A536" i="5"/>
  <c r="A537" i="5"/>
  <c r="A538" i="5"/>
  <c r="A539" i="5"/>
  <c r="A540" i="5"/>
  <c r="A541" i="5"/>
  <c r="A542" i="5"/>
  <c r="A543" i="5"/>
  <c r="A544" i="5"/>
  <c r="A545" i="5"/>
  <c r="A546" i="5"/>
  <c r="A547" i="5"/>
  <c r="A548" i="5"/>
  <c r="A549" i="5"/>
  <c r="A550" i="5"/>
  <c r="A551" i="5"/>
  <c r="A552" i="5"/>
  <c r="A553" i="5"/>
  <c r="A554" i="5"/>
  <c r="A555" i="5"/>
  <c r="A556" i="5"/>
  <c r="A557" i="5"/>
  <c r="A558" i="5"/>
  <c r="A559" i="5"/>
  <c r="A560" i="5"/>
  <c r="A561" i="5"/>
  <c r="A562" i="5"/>
  <c r="A563" i="5"/>
  <c r="A564" i="5"/>
  <c r="A565" i="5"/>
  <c r="A566" i="5"/>
  <c r="A567" i="5"/>
  <c r="A568" i="5"/>
  <c r="A569" i="5"/>
  <c r="A570" i="5"/>
  <c r="A571" i="5"/>
  <c r="A572" i="5"/>
  <c r="A573" i="5"/>
  <c r="A574" i="5"/>
  <c r="A575" i="5"/>
  <c r="A576" i="5"/>
  <c r="A577" i="5"/>
  <c r="A578" i="5"/>
  <c r="A579" i="5"/>
  <c r="A580" i="5"/>
  <c r="A581" i="5"/>
  <c r="A582" i="5"/>
  <c r="A583" i="5"/>
  <c r="A584" i="5"/>
  <c r="A585" i="5"/>
  <c r="A586" i="5"/>
  <c r="A587" i="5"/>
  <c r="A588" i="5"/>
  <c r="A589" i="5"/>
  <c r="A590" i="5"/>
  <c r="A591" i="5"/>
  <c r="A592" i="5"/>
  <c r="A593" i="5"/>
  <c r="A594" i="5"/>
  <c r="A595" i="5"/>
  <c r="A596" i="5"/>
  <c r="A597" i="5"/>
  <c r="A598" i="5"/>
  <c r="A599" i="5"/>
  <c r="A600" i="5"/>
  <c r="A601" i="5"/>
  <c r="A602" i="5"/>
  <c r="A603" i="5"/>
  <c r="A604" i="5"/>
  <c r="A605" i="5"/>
  <c r="A606" i="5"/>
  <c r="A607" i="5"/>
  <c r="A608" i="5"/>
  <c r="A609" i="5"/>
  <c r="A610" i="5"/>
  <c r="A611" i="5"/>
  <c r="A612" i="5"/>
  <c r="A613" i="5"/>
  <c r="A614" i="5"/>
  <c r="A615" i="5"/>
  <c r="A616" i="5"/>
  <c r="A617" i="5"/>
  <c r="A618" i="5"/>
  <c r="A619" i="5"/>
  <c r="A620" i="5"/>
  <c r="A621" i="5"/>
  <c r="A622" i="5"/>
  <c r="A623" i="5"/>
  <c r="A624" i="5"/>
  <c r="A625" i="5"/>
  <c r="A626" i="5"/>
  <c r="A627" i="5"/>
  <c r="A628" i="5"/>
  <c r="A629" i="5"/>
  <c r="A630" i="5"/>
  <c r="A631" i="5"/>
  <c r="A632" i="5"/>
  <c r="A633" i="5"/>
  <c r="A634" i="5"/>
  <c r="A635" i="5"/>
  <c r="A636" i="5"/>
  <c r="A637" i="5"/>
  <c r="A638" i="5"/>
  <c r="A639" i="5"/>
  <c r="A640" i="5"/>
  <c r="A641" i="5"/>
  <c r="A642" i="5"/>
  <c r="A643" i="5"/>
  <c r="A644" i="5"/>
  <c r="A645" i="5"/>
  <c r="A646" i="5"/>
  <c r="A647" i="5"/>
  <c r="A648" i="5"/>
  <c r="A649" i="5"/>
  <c r="A650" i="5"/>
  <c r="A651" i="5"/>
  <c r="A652" i="5"/>
  <c r="A653" i="5"/>
  <c r="A654" i="5"/>
  <c r="A655" i="5"/>
  <c r="A656" i="5"/>
  <c r="A657" i="5"/>
  <c r="A658" i="5"/>
  <c r="A659" i="5"/>
  <c r="A660" i="5"/>
  <c r="A661" i="5"/>
  <c r="A662" i="5"/>
  <c r="A663" i="5"/>
  <c r="A664" i="5"/>
  <c r="A665" i="5"/>
  <c r="A666" i="5"/>
  <c r="A667" i="5"/>
  <c r="A668" i="5"/>
  <c r="A669" i="5"/>
  <c r="A670" i="5"/>
  <c r="A671" i="5"/>
  <c r="A672" i="5"/>
  <c r="A673" i="5"/>
  <c r="A674" i="5"/>
  <c r="A675" i="5"/>
  <c r="A676" i="5"/>
  <c r="A677" i="5"/>
  <c r="A678" i="5"/>
  <c r="A679" i="5"/>
  <c r="A680" i="5"/>
  <c r="A681" i="5"/>
  <c r="A682" i="5"/>
  <c r="A683" i="5"/>
  <c r="A684" i="5"/>
  <c r="A685" i="5"/>
  <c r="A686" i="5"/>
  <c r="A687" i="5"/>
  <c r="A688" i="5"/>
  <c r="A689" i="5"/>
  <c r="A690" i="5"/>
  <c r="A691" i="5"/>
  <c r="A692" i="5"/>
  <c r="A693" i="5"/>
  <c r="A694" i="5"/>
  <c r="A695" i="5"/>
  <c r="A696" i="5"/>
  <c r="A697" i="5"/>
  <c r="A698" i="5"/>
  <c r="A699" i="5"/>
  <c r="A700" i="5"/>
  <c r="A701" i="5"/>
  <c r="A702" i="5"/>
  <c r="A703" i="5"/>
  <c r="A704" i="5"/>
  <c r="A705" i="5"/>
  <c r="A706" i="5"/>
  <c r="A707" i="5"/>
  <c r="A708" i="5"/>
  <c r="A709" i="5"/>
  <c r="A710" i="5"/>
  <c r="A711" i="5"/>
  <c r="A712" i="5"/>
  <c r="A713" i="5"/>
  <c r="A714" i="5"/>
  <c r="A715" i="5"/>
  <c r="A716" i="5"/>
  <c r="A717" i="5"/>
  <c r="A718" i="5"/>
  <c r="A719" i="5"/>
  <c r="A720" i="5"/>
  <c r="A721" i="5"/>
  <c r="A722" i="5"/>
  <c r="A723" i="5"/>
  <c r="A724" i="5"/>
  <c r="A725" i="5"/>
  <c r="A726" i="5"/>
  <c r="A727" i="5"/>
  <c r="A728" i="5"/>
  <c r="A729" i="5"/>
  <c r="A730" i="5"/>
  <c r="A731" i="5"/>
  <c r="A732" i="5"/>
  <c r="A733" i="5"/>
  <c r="A734" i="5"/>
  <c r="A735" i="5"/>
  <c r="A736" i="5"/>
  <c r="A737" i="5"/>
  <c r="A738" i="5"/>
  <c r="A739" i="5"/>
  <c r="A740" i="5"/>
  <c r="A741" i="5"/>
  <c r="A742" i="5"/>
  <c r="A743" i="5"/>
  <c r="A744" i="5"/>
  <c r="A745" i="5"/>
  <c r="A746" i="5"/>
  <c r="A747" i="5"/>
  <c r="A748" i="5"/>
  <c r="A749" i="5"/>
  <c r="A750" i="5"/>
  <c r="A751" i="5"/>
  <c r="A752" i="5"/>
  <c r="A753" i="5"/>
  <c r="A754" i="5"/>
  <c r="A755" i="5"/>
  <c r="A756" i="5"/>
  <c r="A757" i="5"/>
  <c r="A758" i="5"/>
  <c r="A759" i="5"/>
  <c r="A760" i="5"/>
  <c r="A761" i="5"/>
  <c r="A762" i="5"/>
  <c r="A763" i="5"/>
  <c r="A764" i="5"/>
  <c r="A765" i="5"/>
  <c r="A766" i="5"/>
  <c r="A767" i="5"/>
  <c r="A768" i="5"/>
  <c r="A769" i="5"/>
  <c r="A770" i="5"/>
  <c r="A771" i="5"/>
  <c r="A772" i="5"/>
  <c r="A773" i="5"/>
  <c r="A774" i="5"/>
  <c r="A775" i="5"/>
  <c r="A776" i="5"/>
  <c r="A777" i="5"/>
  <c r="A778" i="5"/>
  <c r="A779" i="5"/>
  <c r="A780" i="5"/>
  <c r="A781" i="5"/>
  <c r="A782" i="5"/>
  <c r="A783" i="5"/>
  <c r="A784" i="5"/>
  <c r="A785" i="5"/>
  <c r="A786" i="5"/>
  <c r="A787" i="5"/>
  <c r="A788" i="5"/>
  <c r="A789" i="5"/>
  <c r="A790" i="5"/>
  <c r="A791" i="5"/>
  <c r="A792" i="5"/>
  <c r="A793" i="5"/>
  <c r="A794" i="5"/>
  <c r="A795" i="5"/>
  <c r="A796" i="5"/>
  <c r="A797" i="5"/>
  <c r="A798" i="5"/>
  <c r="A799" i="5"/>
  <c r="A800" i="5"/>
  <c r="A801" i="5"/>
  <c r="A802" i="5"/>
  <c r="A803" i="5"/>
  <c r="A804" i="5"/>
  <c r="A805" i="5"/>
  <c r="A806" i="5"/>
  <c r="A807" i="5"/>
  <c r="A808" i="5"/>
  <c r="A809" i="5"/>
  <c r="A810" i="5"/>
  <c r="A811" i="5"/>
  <c r="A812" i="5"/>
  <c r="A813" i="5"/>
  <c r="A814" i="5"/>
  <c r="A815" i="5"/>
  <c r="A816" i="5"/>
  <c r="A817" i="5"/>
  <c r="A818" i="5"/>
  <c r="A819" i="5"/>
  <c r="A820" i="5"/>
  <c r="A821" i="5"/>
  <c r="A822" i="5"/>
  <c r="A823" i="5"/>
  <c r="A824" i="5"/>
  <c r="A825" i="5"/>
  <c r="A826" i="5"/>
  <c r="A827" i="5"/>
  <c r="A828" i="5"/>
  <c r="A829" i="5"/>
  <c r="A830" i="5"/>
  <c r="A831" i="5"/>
  <c r="A832" i="5"/>
  <c r="A833" i="5"/>
  <c r="A834" i="5"/>
  <c r="A835" i="5"/>
  <c r="A836" i="5"/>
  <c r="A837" i="5"/>
  <c r="A838" i="5"/>
  <c r="A839" i="5"/>
  <c r="A840" i="5"/>
  <c r="A841" i="5"/>
  <c r="A842" i="5"/>
  <c r="A843" i="5"/>
  <c r="A844" i="5"/>
  <c r="A845" i="5"/>
  <c r="A846" i="5"/>
  <c r="A847" i="5"/>
  <c r="A848" i="5"/>
  <c r="A849" i="5"/>
  <c r="A850" i="5"/>
  <c r="A851" i="5"/>
  <c r="A852" i="5"/>
  <c r="A853" i="5"/>
  <c r="A854" i="5"/>
  <c r="A855" i="5"/>
  <c r="A856" i="5"/>
  <c r="A857" i="5"/>
  <c r="A858" i="5"/>
  <c r="A859" i="5"/>
  <c r="A860" i="5"/>
  <c r="A861" i="5"/>
  <c r="A862" i="5"/>
  <c r="A863" i="5"/>
  <c r="A864" i="5"/>
  <c r="A865" i="5"/>
  <c r="A866" i="5"/>
  <c r="A867" i="5"/>
  <c r="A868" i="5"/>
  <c r="A869" i="5"/>
  <c r="A870" i="5"/>
  <c r="A871" i="5"/>
  <c r="A872" i="5"/>
  <c r="A873" i="5"/>
  <c r="A874" i="5"/>
  <c r="A875" i="5"/>
  <c r="A876" i="5"/>
  <c r="A877" i="5"/>
  <c r="A878" i="5"/>
  <c r="A879" i="5"/>
  <c r="A880" i="5"/>
  <c r="A881" i="5"/>
  <c r="A882" i="5"/>
  <c r="A883" i="5"/>
  <c r="A884" i="5"/>
  <c r="A885" i="5"/>
  <c r="A886" i="5"/>
  <c r="A887" i="5"/>
  <c r="A888" i="5"/>
  <c r="A889" i="5"/>
  <c r="A890" i="5"/>
  <c r="A891" i="5"/>
  <c r="A892" i="5"/>
  <c r="A893" i="5"/>
  <c r="A894" i="5"/>
  <c r="A895" i="5"/>
  <c r="A896" i="5"/>
  <c r="A897" i="5"/>
  <c r="A898" i="5"/>
  <c r="A899" i="5"/>
  <c r="A900" i="5"/>
  <c r="A901" i="5"/>
  <c r="A902" i="5"/>
  <c r="A903" i="5"/>
  <c r="A904" i="5"/>
  <c r="A905" i="5"/>
  <c r="A906" i="5"/>
  <c r="A907" i="5"/>
  <c r="A908" i="5"/>
  <c r="A909" i="5"/>
  <c r="A910" i="5"/>
  <c r="A911" i="5"/>
  <c r="A912" i="5"/>
  <c r="A913" i="5"/>
  <c r="A914" i="5"/>
  <c r="A915" i="5"/>
  <c r="A916" i="5"/>
  <c r="A917" i="5"/>
  <c r="A918" i="5"/>
  <c r="A919" i="5"/>
  <c r="A920" i="5"/>
  <c r="A921" i="5"/>
  <c r="A922" i="5"/>
  <c r="A923" i="5"/>
  <c r="A924" i="5"/>
  <c r="A925" i="5"/>
  <c r="A926" i="5"/>
  <c r="A927" i="5"/>
  <c r="A928" i="5"/>
  <c r="A929" i="5"/>
  <c r="A930" i="5"/>
  <c r="A931" i="5"/>
  <c r="A932" i="5"/>
  <c r="A933" i="5"/>
  <c r="A934" i="5"/>
  <c r="A935" i="5"/>
  <c r="A936" i="5"/>
  <c r="A937" i="5"/>
  <c r="A938" i="5"/>
  <c r="A939" i="5"/>
  <c r="A940" i="5"/>
  <c r="A941" i="5"/>
  <c r="A942" i="5"/>
  <c r="A943" i="5"/>
  <c r="A944" i="5"/>
  <c r="A945" i="5"/>
  <c r="A946" i="5"/>
  <c r="A947" i="5"/>
  <c r="A948" i="5"/>
  <c r="A949" i="5"/>
  <c r="A950" i="5"/>
  <c r="A951" i="5"/>
  <c r="A952" i="5"/>
  <c r="A953" i="5"/>
  <c r="A954" i="5"/>
  <c r="A955" i="5"/>
  <c r="A956" i="5"/>
  <c r="A957" i="5"/>
  <c r="A958" i="5"/>
  <c r="A959" i="5"/>
  <c r="A960" i="5"/>
  <c r="A961" i="5"/>
  <c r="A962" i="5"/>
  <c r="A963" i="5"/>
  <c r="A964" i="5"/>
  <c r="A965" i="5"/>
  <c r="A966" i="5"/>
  <c r="A967" i="5"/>
  <c r="A968" i="5"/>
  <c r="A969" i="5"/>
  <c r="A970" i="5"/>
  <c r="A971" i="5"/>
  <c r="A972" i="5"/>
  <c r="A973" i="5"/>
  <c r="A974" i="5"/>
  <c r="A975" i="5"/>
  <c r="A976" i="5"/>
  <c r="A977" i="5"/>
  <c r="A978" i="5"/>
  <c r="A979" i="5"/>
  <c r="A980" i="5"/>
  <c r="A981" i="5"/>
  <c r="A982" i="5"/>
  <c r="A983" i="5"/>
  <c r="A984" i="5"/>
  <c r="A985" i="5"/>
  <c r="A986" i="5"/>
  <c r="A987" i="5"/>
  <c r="A988" i="5"/>
  <c r="A989" i="5"/>
  <c r="A990" i="5"/>
  <c r="A991" i="5"/>
  <c r="A992" i="5"/>
  <c r="A993" i="5"/>
  <c r="A994" i="5"/>
  <c r="A995" i="5"/>
  <c r="A996" i="5"/>
  <c r="A997" i="5"/>
  <c r="A998" i="5"/>
  <c r="A999" i="5"/>
  <c r="A1000" i="5"/>
  <c r="A1001" i="5"/>
  <c r="A1002" i="5"/>
  <c r="A1003" i="5"/>
  <c r="A1004" i="5"/>
  <c r="A1005" i="5"/>
  <c r="A1006" i="5"/>
  <c r="A1007" i="5"/>
  <c r="A1008" i="5"/>
  <c r="A1009" i="5"/>
  <c r="A1010" i="5"/>
  <c r="A1011" i="5"/>
  <c r="A1012" i="5"/>
  <c r="A1013" i="5"/>
  <c r="A1014" i="5"/>
  <c r="A1015" i="5"/>
  <c r="A1016" i="5"/>
  <c r="A1017" i="5"/>
  <c r="A1018" i="5"/>
  <c r="A1019" i="5"/>
  <c r="A1020" i="5"/>
  <c r="A1021" i="5"/>
  <c r="A1022" i="5"/>
  <c r="A1023" i="5"/>
  <c r="A1024" i="5"/>
  <c r="A1025" i="5"/>
  <c r="A1026" i="5"/>
  <c r="A1027" i="5"/>
  <c r="A1028" i="5"/>
  <c r="A1029" i="5"/>
  <c r="A1030" i="5"/>
  <c r="A1031" i="5"/>
  <c r="A1032" i="5"/>
  <c r="A1033" i="5"/>
  <c r="A1034" i="5"/>
  <c r="A1035" i="5"/>
  <c r="A1036" i="5"/>
  <c r="A1037" i="5"/>
  <c r="A1038" i="5"/>
  <c r="A1039" i="5"/>
  <c r="A1040" i="5"/>
  <c r="A1041" i="5"/>
  <c r="A1042" i="5"/>
  <c r="A1043" i="5"/>
  <c r="A1044" i="5"/>
  <c r="A1045" i="5"/>
  <c r="A1046" i="5"/>
  <c r="A1047" i="5"/>
  <c r="A1048" i="5"/>
  <c r="A1049" i="5"/>
  <c r="A1050" i="5"/>
  <c r="A1051" i="5"/>
  <c r="A2" i="5"/>
  <c r="E14" i="3" l="1"/>
  <c r="L15" i="3"/>
  <c r="J17" i="3"/>
  <c r="H19" i="3"/>
  <c r="F21" i="3"/>
  <c r="D23" i="3"/>
  <c r="K24" i="3"/>
  <c r="I26" i="3"/>
  <c r="G28" i="3"/>
  <c r="E30" i="3"/>
  <c r="L31" i="3"/>
  <c r="J33" i="3"/>
  <c r="H35" i="3"/>
  <c r="F37" i="3"/>
  <c r="D39" i="3"/>
  <c r="K40" i="3"/>
  <c r="I42" i="3"/>
  <c r="G44" i="3"/>
  <c r="E46" i="3"/>
  <c r="L47" i="3"/>
  <c r="J49" i="3"/>
  <c r="H51" i="3"/>
  <c r="F53" i="3"/>
  <c r="D55" i="3"/>
  <c r="K56" i="3"/>
  <c r="I58" i="3"/>
  <c r="G60" i="3"/>
  <c r="E62" i="3"/>
  <c r="L63" i="3"/>
  <c r="J65" i="3"/>
  <c r="H67" i="3"/>
  <c r="F69" i="3"/>
  <c r="D71" i="3"/>
  <c r="K72" i="3"/>
  <c r="I74" i="3"/>
  <c r="G76" i="3"/>
  <c r="E78" i="3"/>
  <c r="L79" i="3"/>
  <c r="J81" i="3"/>
  <c r="H83" i="3"/>
  <c r="F85" i="3"/>
  <c r="D87" i="3"/>
  <c r="K88" i="3"/>
  <c r="I90" i="3"/>
  <c r="G92" i="3"/>
  <c r="E94" i="3"/>
  <c r="L95" i="3"/>
  <c r="J97" i="3"/>
  <c r="H99" i="3"/>
  <c r="F101" i="3"/>
  <c r="D103" i="3"/>
  <c r="K104" i="3"/>
  <c r="I106" i="3"/>
  <c r="G108" i="3"/>
  <c r="E110" i="3"/>
  <c r="L111" i="3"/>
  <c r="J113" i="3"/>
  <c r="H115" i="3"/>
  <c r="F117" i="3"/>
  <c r="D119" i="3"/>
  <c r="K120" i="3"/>
  <c r="I122" i="3"/>
  <c r="G124" i="3"/>
  <c r="E126" i="3"/>
  <c r="L127" i="3"/>
  <c r="J129" i="3"/>
  <c r="H131" i="3"/>
  <c r="F133" i="3"/>
  <c r="D135" i="3"/>
  <c r="K136" i="3"/>
  <c r="I138" i="3"/>
  <c r="G140" i="3"/>
  <c r="K12" i="3"/>
  <c r="G14" i="3"/>
  <c r="E16" i="3"/>
  <c r="L17" i="3"/>
  <c r="J19" i="3"/>
  <c r="H21" i="3"/>
  <c r="F23" i="3"/>
  <c r="D25" i="3"/>
  <c r="K26" i="3"/>
  <c r="I28" i="3"/>
  <c r="G30" i="3"/>
  <c r="E32" i="3"/>
  <c r="L33" i="3"/>
  <c r="J35" i="3"/>
  <c r="H37" i="3"/>
  <c r="F39" i="3"/>
  <c r="D41" i="3"/>
  <c r="K42" i="3"/>
  <c r="I44" i="3"/>
  <c r="G46" i="3"/>
  <c r="E48" i="3"/>
  <c r="L49" i="3"/>
  <c r="J51" i="3"/>
  <c r="H53" i="3"/>
  <c r="F55" i="3"/>
  <c r="D57" i="3"/>
  <c r="K58" i="3"/>
  <c r="I60" i="3"/>
  <c r="G62" i="3"/>
  <c r="E64" i="3"/>
  <c r="L65" i="3"/>
  <c r="J67" i="3"/>
  <c r="H69" i="3"/>
  <c r="F71" i="3"/>
  <c r="D73" i="3"/>
  <c r="K74" i="3"/>
  <c r="I76" i="3"/>
  <c r="G78" i="3"/>
  <c r="E80" i="3"/>
  <c r="L81" i="3"/>
  <c r="J83" i="3"/>
  <c r="H85" i="3"/>
  <c r="F87" i="3"/>
  <c r="D89" i="3"/>
  <c r="K90" i="3"/>
  <c r="I92" i="3"/>
  <c r="G94" i="3"/>
  <c r="E96" i="3"/>
  <c r="L97" i="3"/>
  <c r="J99" i="3"/>
  <c r="H101" i="3"/>
  <c r="F103" i="3"/>
  <c r="D105" i="3"/>
  <c r="K106" i="3"/>
  <c r="I108" i="3"/>
  <c r="G110" i="3"/>
  <c r="E112" i="3"/>
  <c r="L113" i="3"/>
  <c r="J115" i="3"/>
  <c r="H117" i="3"/>
  <c r="F119" i="3"/>
  <c r="D121" i="3"/>
  <c r="K122" i="3"/>
  <c r="I124" i="3"/>
  <c r="G126" i="3"/>
  <c r="E128" i="3"/>
  <c r="L129" i="3"/>
  <c r="J131" i="3"/>
  <c r="H133" i="3"/>
  <c r="F135" i="3"/>
  <c r="D137" i="3"/>
  <c r="K138" i="3"/>
  <c r="I140" i="3"/>
  <c r="I12" i="3"/>
  <c r="I100" i="3"/>
  <c r="H109" i="3"/>
  <c r="H125" i="3"/>
  <c r="K31" i="3"/>
  <c r="E53" i="3"/>
  <c r="L70" i="3"/>
  <c r="F92" i="3"/>
  <c r="H14" i="3"/>
  <c r="F16" i="3"/>
  <c r="D18" i="3"/>
  <c r="K19" i="3"/>
  <c r="I21" i="3"/>
  <c r="G23" i="3"/>
  <c r="E25" i="3"/>
  <c r="L26" i="3"/>
  <c r="J28" i="3"/>
  <c r="H30" i="3"/>
  <c r="F32" i="3"/>
  <c r="D34" i="3"/>
  <c r="K35" i="3"/>
  <c r="I37" i="3"/>
  <c r="G39" i="3"/>
  <c r="E41" i="3"/>
  <c r="L42" i="3"/>
  <c r="J44" i="3"/>
  <c r="H46" i="3"/>
  <c r="F48" i="3"/>
  <c r="D50" i="3"/>
  <c r="K51" i="3"/>
  <c r="I53" i="3"/>
  <c r="G55" i="3"/>
  <c r="E57" i="3"/>
  <c r="L58" i="3"/>
  <c r="J60" i="3"/>
  <c r="H62" i="3"/>
  <c r="F64" i="3"/>
  <c r="D66" i="3"/>
  <c r="K67" i="3"/>
  <c r="I69" i="3"/>
  <c r="G71" i="3"/>
  <c r="E73" i="3"/>
  <c r="L74" i="3"/>
  <c r="J76" i="3"/>
  <c r="H78" i="3"/>
  <c r="F80" i="3"/>
  <c r="D82" i="3"/>
  <c r="K83" i="3"/>
  <c r="I85" i="3"/>
  <c r="G87" i="3"/>
  <c r="E89" i="3"/>
  <c r="L90" i="3"/>
  <c r="J92" i="3"/>
  <c r="H94" i="3"/>
  <c r="F96" i="3"/>
  <c r="D98" i="3"/>
  <c r="K99" i="3"/>
  <c r="I101" i="3"/>
  <c r="G103" i="3"/>
  <c r="E105" i="3"/>
  <c r="L106" i="3"/>
  <c r="J108" i="3"/>
  <c r="H110" i="3"/>
  <c r="F112" i="3"/>
  <c r="D114" i="3"/>
  <c r="K115" i="3"/>
  <c r="I117" i="3"/>
  <c r="G119" i="3"/>
  <c r="E121" i="3"/>
  <c r="L122" i="3"/>
  <c r="J124" i="3"/>
  <c r="H126" i="3"/>
  <c r="F128" i="3"/>
  <c r="D130" i="3"/>
  <c r="K131" i="3"/>
  <c r="I133" i="3"/>
  <c r="G135" i="3"/>
  <c r="E137" i="3"/>
  <c r="L138" i="3"/>
  <c r="J140" i="3"/>
  <c r="H12" i="3"/>
  <c r="D139" i="3"/>
  <c r="G12" i="3"/>
  <c r="D136" i="3"/>
  <c r="L89" i="3"/>
  <c r="L121" i="3"/>
  <c r="E21" i="3"/>
  <c r="J40" i="3"/>
  <c r="K63" i="3"/>
  <c r="J88" i="3"/>
  <c r="I14" i="3"/>
  <c r="G16" i="3"/>
  <c r="E18" i="3"/>
  <c r="L19" i="3"/>
  <c r="J21" i="3"/>
  <c r="H23" i="3"/>
  <c r="F25" i="3"/>
  <c r="D27" i="3"/>
  <c r="K28" i="3"/>
  <c r="I30" i="3"/>
  <c r="G32" i="3"/>
  <c r="E34" i="3"/>
  <c r="L35" i="3"/>
  <c r="J37" i="3"/>
  <c r="H39" i="3"/>
  <c r="F41" i="3"/>
  <c r="D43" i="3"/>
  <c r="K44" i="3"/>
  <c r="I46" i="3"/>
  <c r="G48" i="3"/>
  <c r="E50" i="3"/>
  <c r="L51" i="3"/>
  <c r="J53" i="3"/>
  <c r="H55" i="3"/>
  <c r="F57" i="3"/>
  <c r="D59" i="3"/>
  <c r="K60" i="3"/>
  <c r="I62" i="3"/>
  <c r="G64" i="3"/>
  <c r="E66" i="3"/>
  <c r="L67" i="3"/>
  <c r="J69" i="3"/>
  <c r="H71" i="3"/>
  <c r="F73" i="3"/>
  <c r="D75" i="3"/>
  <c r="K76" i="3"/>
  <c r="I78" i="3"/>
  <c r="G80" i="3"/>
  <c r="E82" i="3"/>
  <c r="L83" i="3"/>
  <c r="J85" i="3"/>
  <c r="H87" i="3"/>
  <c r="F89" i="3"/>
  <c r="D91" i="3"/>
  <c r="K92" i="3"/>
  <c r="I94" i="3"/>
  <c r="G96" i="3"/>
  <c r="E98" i="3"/>
  <c r="L99" i="3"/>
  <c r="J101" i="3"/>
  <c r="H103" i="3"/>
  <c r="F105" i="3"/>
  <c r="D107" i="3"/>
  <c r="K108" i="3"/>
  <c r="I110" i="3"/>
  <c r="G112" i="3"/>
  <c r="E114" i="3"/>
  <c r="L115" i="3"/>
  <c r="J117" i="3"/>
  <c r="H119" i="3"/>
  <c r="F121" i="3"/>
  <c r="D123" i="3"/>
  <c r="K124" i="3"/>
  <c r="I126" i="3"/>
  <c r="G128" i="3"/>
  <c r="E130" i="3"/>
  <c r="L131" i="3"/>
  <c r="J133" i="3"/>
  <c r="H135" i="3"/>
  <c r="F137" i="3"/>
  <c r="K140" i="3"/>
  <c r="F134" i="3"/>
  <c r="J91" i="3"/>
  <c r="D113" i="3"/>
  <c r="I132" i="3"/>
  <c r="H26" i="3"/>
  <c r="F44" i="3"/>
  <c r="I65" i="3"/>
  <c r="E85" i="3"/>
  <c r="J14" i="3"/>
  <c r="H16" i="3"/>
  <c r="F18" i="3"/>
  <c r="D20" i="3"/>
  <c r="K21" i="3"/>
  <c r="I23" i="3"/>
  <c r="G25" i="3"/>
  <c r="E27" i="3"/>
  <c r="L28" i="3"/>
  <c r="J30" i="3"/>
  <c r="H32" i="3"/>
  <c r="F34" i="3"/>
  <c r="D36" i="3"/>
  <c r="K37" i="3"/>
  <c r="I39" i="3"/>
  <c r="G41" i="3"/>
  <c r="E43" i="3"/>
  <c r="L44" i="3"/>
  <c r="J46" i="3"/>
  <c r="H48" i="3"/>
  <c r="F50" i="3"/>
  <c r="D52" i="3"/>
  <c r="K53" i="3"/>
  <c r="I55" i="3"/>
  <c r="G57" i="3"/>
  <c r="E59" i="3"/>
  <c r="L60" i="3"/>
  <c r="J62" i="3"/>
  <c r="H64" i="3"/>
  <c r="F66" i="3"/>
  <c r="D68" i="3"/>
  <c r="K69" i="3"/>
  <c r="I71" i="3"/>
  <c r="G73" i="3"/>
  <c r="E75" i="3"/>
  <c r="L76" i="3"/>
  <c r="J78" i="3"/>
  <c r="H80" i="3"/>
  <c r="F82" i="3"/>
  <c r="D84" i="3"/>
  <c r="K85" i="3"/>
  <c r="I87" i="3"/>
  <c r="G89" i="3"/>
  <c r="E91" i="3"/>
  <c r="L92" i="3"/>
  <c r="J94" i="3"/>
  <c r="H96" i="3"/>
  <c r="F98" i="3"/>
  <c r="D100" i="3"/>
  <c r="K101" i="3"/>
  <c r="I103" i="3"/>
  <c r="G105" i="3"/>
  <c r="E107" i="3"/>
  <c r="L108" i="3"/>
  <c r="J110" i="3"/>
  <c r="H112" i="3"/>
  <c r="F114" i="3"/>
  <c r="D116" i="3"/>
  <c r="K117" i="3"/>
  <c r="I119" i="3"/>
  <c r="G121" i="3"/>
  <c r="E123" i="3"/>
  <c r="L124" i="3"/>
  <c r="J126" i="3"/>
  <c r="H128" i="3"/>
  <c r="F130" i="3"/>
  <c r="D132" i="3"/>
  <c r="K133" i="3"/>
  <c r="I135" i="3"/>
  <c r="G137" i="3"/>
  <c r="E139" i="3"/>
  <c r="L140" i="3"/>
  <c r="F12" i="3"/>
  <c r="J135" i="3"/>
  <c r="D141" i="3"/>
  <c r="D120" i="3"/>
  <c r="L128" i="3"/>
  <c r="K137" i="3"/>
  <c r="D97" i="3"/>
  <c r="F111" i="3"/>
  <c r="F127" i="3"/>
  <c r="G134" i="3"/>
  <c r="D30" i="3"/>
  <c r="I49" i="3"/>
  <c r="H74" i="3"/>
  <c r="D13" i="3"/>
  <c r="K14" i="3"/>
  <c r="I16" i="3"/>
  <c r="G18" i="3"/>
  <c r="E20" i="3"/>
  <c r="L21" i="3"/>
  <c r="J23" i="3"/>
  <c r="H25" i="3"/>
  <c r="F27" i="3"/>
  <c r="D29" i="3"/>
  <c r="K30" i="3"/>
  <c r="I32" i="3"/>
  <c r="G34" i="3"/>
  <c r="E36" i="3"/>
  <c r="L37" i="3"/>
  <c r="J39" i="3"/>
  <c r="H41" i="3"/>
  <c r="F43" i="3"/>
  <c r="D45" i="3"/>
  <c r="K46" i="3"/>
  <c r="I48" i="3"/>
  <c r="G50" i="3"/>
  <c r="E52" i="3"/>
  <c r="L53" i="3"/>
  <c r="J55" i="3"/>
  <c r="H57" i="3"/>
  <c r="F59" i="3"/>
  <c r="D61" i="3"/>
  <c r="K62" i="3"/>
  <c r="I64" i="3"/>
  <c r="G66" i="3"/>
  <c r="E68" i="3"/>
  <c r="L69" i="3"/>
  <c r="J71" i="3"/>
  <c r="H73" i="3"/>
  <c r="F75" i="3"/>
  <c r="D77" i="3"/>
  <c r="K78" i="3"/>
  <c r="I80" i="3"/>
  <c r="G82" i="3"/>
  <c r="E84" i="3"/>
  <c r="L85" i="3"/>
  <c r="J87" i="3"/>
  <c r="H89" i="3"/>
  <c r="F91" i="3"/>
  <c r="D93" i="3"/>
  <c r="K94" i="3"/>
  <c r="I96" i="3"/>
  <c r="G98" i="3"/>
  <c r="E100" i="3"/>
  <c r="L101" i="3"/>
  <c r="J103" i="3"/>
  <c r="H105" i="3"/>
  <c r="F107" i="3"/>
  <c r="D109" i="3"/>
  <c r="K110" i="3"/>
  <c r="I112" i="3"/>
  <c r="G114" i="3"/>
  <c r="E116" i="3"/>
  <c r="L117" i="3"/>
  <c r="J119" i="3"/>
  <c r="H121" i="3"/>
  <c r="F123" i="3"/>
  <c r="D125" i="3"/>
  <c r="K126" i="3"/>
  <c r="I128" i="3"/>
  <c r="G130" i="3"/>
  <c r="E132" i="3"/>
  <c r="L133" i="3"/>
  <c r="H137" i="3"/>
  <c r="F139" i="3"/>
  <c r="E12" i="3"/>
  <c r="I123" i="3"/>
  <c r="G141" i="3"/>
  <c r="E104" i="3"/>
  <c r="J123" i="3"/>
  <c r="H141" i="3"/>
  <c r="E37" i="3"/>
  <c r="G51" i="3"/>
  <c r="E69" i="3"/>
  <c r="G83" i="3"/>
  <c r="E13" i="3"/>
  <c r="L14" i="3"/>
  <c r="J16" i="3"/>
  <c r="H18" i="3"/>
  <c r="F20" i="3"/>
  <c r="D22" i="3"/>
  <c r="K23" i="3"/>
  <c r="I25" i="3"/>
  <c r="G27" i="3"/>
  <c r="E29" i="3"/>
  <c r="L30" i="3"/>
  <c r="J32" i="3"/>
  <c r="H34" i="3"/>
  <c r="F36" i="3"/>
  <c r="D38" i="3"/>
  <c r="K39" i="3"/>
  <c r="I41" i="3"/>
  <c r="G43" i="3"/>
  <c r="E45" i="3"/>
  <c r="L46" i="3"/>
  <c r="J48" i="3"/>
  <c r="H50" i="3"/>
  <c r="F52" i="3"/>
  <c r="D54" i="3"/>
  <c r="K55" i="3"/>
  <c r="I57" i="3"/>
  <c r="G59" i="3"/>
  <c r="E61" i="3"/>
  <c r="L62" i="3"/>
  <c r="J64" i="3"/>
  <c r="H66" i="3"/>
  <c r="F68" i="3"/>
  <c r="D70" i="3"/>
  <c r="K71" i="3"/>
  <c r="I73" i="3"/>
  <c r="G75" i="3"/>
  <c r="E77" i="3"/>
  <c r="L78" i="3"/>
  <c r="J80" i="3"/>
  <c r="H82" i="3"/>
  <c r="F84" i="3"/>
  <c r="D86" i="3"/>
  <c r="K87" i="3"/>
  <c r="I89" i="3"/>
  <c r="G91" i="3"/>
  <c r="E93" i="3"/>
  <c r="L94" i="3"/>
  <c r="J96" i="3"/>
  <c r="H98" i="3"/>
  <c r="F100" i="3"/>
  <c r="D102" i="3"/>
  <c r="K103" i="3"/>
  <c r="I105" i="3"/>
  <c r="G107" i="3"/>
  <c r="E109" i="3"/>
  <c r="L110" i="3"/>
  <c r="J112" i="3"/>
  <c r="H114" i="3"/>
  <c r="F116" i="3"/>
  <c r="D118" i="3"/>
  <c r="K119" i="3"/>
  <c r="I121" i="3"/>
  <c r="G123" i="3"/>
  <c r="E125" i="3"/>
  <c r="L126" i="3"/>
  <c r="J128" i="3"/>
  <c r="H130" i="3"/>
  <c r="F132" i="3"/>
  <c r="D134" i="3"/>
  <c r="K135" i="3"/>
  <c r="I137" i="3"/>
  <c r="G139" i="3"/>
  <c r="E141" i="3"/>
  <c r="D12" i="3"/>
  <c r="H116" i="3"/>
  <c r="H132" i="3"/>
  <c r="F95" i="3"/>
  <c r="K114" i="3"/>
  <c r="D129" i="3"/>
  <c r="J139" i="3"/>
  <c r="F28" i="3"/>
  <c r="J56" i="3"/>
  <c r="D78" i="3"/>
  <c r="F13" i="3"/>
  <c r="D15" i="3"/>
  <c r="K16" i="3"/>
  <c r="I18" i="3"/>
  <c r="G20" i="3"/>
  <c r="E22" i="3"/>
  <c r="L23" i="3"/>
  <c r="J25" i="3"/>
  <c r="H27" i="3"/>
  <c r="F29" i="3"/>
  <c r="D31" i="3"/>
  <c r="K32" i="3"/>
  <c r="I34" i="3"/>
  <c r="G36" i="3"/>
  <c r="E38" i="3"/>
  <c r="L39" i="3"/>
  <c r="J41" i="3"/>
  <c r="H43" i="3"/>
  <c r="F45" i="3"/>
  <c r="D47" i="3"/>
  <c r="K48" i="3"/>
  <c r="I50" i="3"/>
  <c r="G52" i="3"/>
  <c r="E54" i="3"/>
  <c r="L55" i="3"/>
  <c r="J57" i="3"/>
  <c r="H59" i="3"/>
  <c r="F61" i="3"/>
  <c r="D63" i="3"/>
  <c r="K64" i="3"/>
  <c r="I66" i="3"/>
  <c r="G68" i="3"/>
  <c r="E70" i="3"/>
  <c r="L71" i="3"/>
  <c r="J73" i="3"/>
  <c r="H75" i="3"/>
  <c r="F77" i="3"/>
  <c r="D79" i="3"/>
  <c r="K80" i="3"/>
  <c r="I82" i="3"/>
  <c r="G84" i="3"/>
  <c r="E86" i="3"/>
  <c r="L87" i="3"/>
  <c r="J89" i="3"/>
  <c r="H91" i="3"/>
  <c r="F93" i="3"/>
  <c r="D95" i="3"/>
  <c r="K96" i="3"/>
  <c r="I98" i="3"/>
  <c r="G100" i="3"/>
  <c r="E102" i="3"/>
  <c r="L103" i="3"/>
  <c r="J105" i="3"/>
  <c r="H107" i="3"/>
  <c r="F109" i="3"/>
  <c r="D111" i="3"/>
  <c r="K112" i="3"/>
  <c r="I114" i="3"/>
  <c r="G116" i="3"/>
  <c r="E118" i="3"/>
  <c r="L119" i="3"/>
  <c r="J121" i="3"/>
  <c r="H123" i="3"/>
  <c r="F125" i="3"/>
  <c r="D127" i="3"/>
  <c r="K128" i="3"/>
  <c r="I130" i="3"/>
  <c r="G132" i="3"/>
  <c r="E134" i="3"/>
  <c r="L135" i="3"/>
  <c r="J137" i="3"/>
  <c r="H139" i="3"/>
  <c r="F141" i="3"/>
  <c r="L112" i="3"/>
  <c r="K121" i="3"/>
  <c r="E127" i="3"/>
  <c r="I139" i="3"/>
  <c r="G102" i="3"/>
  <c r="I116" i="3"/>
  <c r="K130" i="3"/>
  <c r="I17" i="3"/>
  <c r="D46" i="3"/>
  <c r="F76" i="3"/>
  <c r="G13" i="3"/>
  <c r="E15" i="3"/>
  <c r="L16" i="3"/>
  <c r="J18" i="3"/>
  <c r="H20" i="3"/>
  <c r="F22" i="3"/>
  <c r="D24" i="3"/>
  <c r="K25" i="3"/>
  <c r="I27" i="3"/>
  <c r="G29" i="3"/>
  <c r="E31" i="3"/>
  <c r="L32" i="3"/>
  <c r="J34" i="3"/>
  <c r="H36" i="3"/>
  <c r="F38" i="3"/>
  <c r="D40" i="3"/>
  <c r="K41" i="3"/>
  <c r="I43" i="3"/>
  <c r="G45" i="3"/>
  <c r="E47" i="3"/>
  <c r="L48" i="3"/>
  <c r="J50" i="3"/>
  <c r="H52" i="3"/>
  <c r="F54" i="3"/>
  <c r="D56" i="3"/>
  <c r="K57" i="3"/>
  <c r="I59" i="3"/>
  <c r="G61" i="3"/>
  <c r="E63" i="3"/>
  <c r="L64" i="3"/>
  <c r="J66" i="3"/>
  <c r="H68" i="3"/>
  <c r="F70" i="3"/>
  <c r="D72" i="3"/>
  <c r="K73" i="3"/>
  <c r="I75" i="3"/>
  <c r="G77" i="3"/>
  <c r="E79" i="3"/>
  <c r="L80" i="3"/>
  <c r="J82" i="3"/>
  <c r="H84" i="3"/>
  <c r="F86" i="3"/>
  <c r="D88" i="3"/>
  <c r="K89" i="3"/>
  <c r="I91" i="3"/>
  <c r="G93" i="3"/>
  <c r="E95" i="3"/>
  <c r="L96" i="3"/>
  <c r="J98" i="3"/>
  <c r="H100" i="3"/>
  <c r="F102" i="3"/>
  <c r="D104" i="3"/>
  <c r="K105" i="3"/>
  <c r="I107" i="3"/>
  <c r="G109" i="3"/>
  <c r="E111" i="3"/>
  <c r="J114" i="3"/>
  <c r="F118" i="3"/>
  <c r="G125" i="3"/>
  <c r="J130" i="3"/>
  <c r="H93" i="3"/>
  <c r="G118" i="3"/>
  <c r="E136" i="3"/>
  <c r="G19" i="3"/>
  <c r="F60" i="3"/>
  <c r="H13" i="3"/>
  <c r="F15" i="3"/>
  <c r="D17" i="3"/>
  <c r="K18" i="3"/>
  <c r="I20" i="3"/>
  <c r="G22" i="3"/>
  <c r="E24" i="3"/>
  <c r="L25" i="3"/>
  <c r="J27" i="3"/>
  <c r="H29" i="3"/>
  <c r="F31" i="3"/>
  <c r="D33" i="3"/>
  <c r="K34" i="3"/>
  <c r="I36" i="3"/>
  <c r="G38" i="3"/>
  <c r="E40" i="3"/>
  <c r="L41" i="3"/>
  <c r="J43" i="3"/>
  <c r="H45" i="3"/>
  <c r="F47" i="3"/>
  <c r="D49" i="3"/>
  <c r="K50" i="3"/>
  <c r="I52" i="3"/>
  <c r="G54" i="3"/>
  <c r="E56" i="3"/>
  <c r="L57" i="3"/>
  <c r="J59" i="3"/>
  <c r="H61" i="3"/>
  <c r="F63" i="3"/>
  <c r="D65" i="3"/>
  <c r="K66" i="3"/>
  <c r="I68" i="3"/>
  <c r="G70" i="3"/>
  <c r="E72" i="3"/>
  <c r="L73" i="3"/>
  <c r="J75" i="3"/>
  <c r="H77" i="3"/>
  <c r="F79" i="3"/>
  <c r="D81" i="3"/>
  <c r="K82" i="3"/>
  <c r="I84" i="3"/>
  <c r="G86" i="3"/>
  <c r="E88" i="3"/>
  <c r="K98" i="3"/>
  <c r="L105" i="3"/>
  <c r="J107" i="3"/>
  <c r="E120" i="3"/>
  <c r="L137" i="3"/>
  <c r="K15" i="3"/>
  <c r="I13" i="3"/>
  <c r="G15" i="3"/>
  <c r="E17" i="3"/>
  <c r="L18" i="3"/>
  <c r="J20" i="3"/>
  <c r="H22" i="3"/>
  <c r="F24" i="3"/>
  <c r="D26" i="3"/>
  <c r="K27" i="3"/>
  <c r="I29" i="3"/>
  <c r="G31" i="3"/>
  <c r="E33" i="3"/>
  <c r="L34" i="3"/>
  <c r="J36" i="3"/>
  <c r="H38" i="3"/>
  <c r="F40" i="3"/>
  <c r="D42" i="3"/>
  <c r="K43" i="3"/>
  <c r="I45" i="3"/>
  <c r="G47" i="3"/>
  <c r="E49" i="3"/>
  <c r="L50" i="3"/>
  <c r="J52" i="3"/>
  <c r="H54" i="3"/>
  <c r="F56" i="3"/>
  <c r="D58" i="3"/>
  <c r="K59" i="3"/>
  <c r="I61" i="3"/>
  <c r="G63" i="3"/>
  <c r="E65" i="3"/>
  <c r="L66" i="3"/>
  <c r="J68" i="3"/>
  <c r="H70" i="3"/>
  <c r="F72" i="3"/>
  <c r="D74" i="3"/>
  <c r="K75" i="3"/>
  <c r="I77" i="3"/>
  <c r="G79" i="3"/>
  <c r="E81" i="3"/>
  <c r="L82" i="3"/>
  <c r="J84" i="3"/>
  <c r="H86" i="3"/>
  <c r="F88" i="3"/>
  <c r="D90" i="3"/>
  <c r="K91" i="3"/>
  <c r="I93" i="3"/>
  <c r="G95" i="3"/>
  <c r="E97" i="3"/>
  <c r="L98" i="3"/>
  <c r="J100" i="3"/>
  <c r="H102" i="3"/>
  <c r="F104" i="3"/>
  <c r="D106" i="3"/>
  <c r="K107" i="3"/>
  <c r="I109" i="3"/>
  <c r="G111" i="3"/>
  <c r="E113" i="3"/>
  <c r="L114" i="3"/>
  <c r="J116" i="3"/>
  <c r="H118" i="3"/>
  <c r="F120" i="3"/>
  <c r="D122" i="3"/>
  <c r="K123" i="3"/>
  <c r="I125" i="3"/>
  <c r="G127" i="3"/>
  <c r="E129" i="3"/>
  <c r="L130" i="3"/>
  <c r="J132" i="3"/>
  <c r="H134" i="3"/>
  <c r="F136" i="3"/>
  <c r="D138" i="3"/>
  <c r="K139" i="3"/>
  <c r="I141" i="3"/>
  <c r="E122" i="3"/>
  <c r="F129" i="3"/>
  <c r="I134" i="3"/>
  <c r="E138" i="3"/>
  <c r="J141" i="3"/>
  <c r="L22" i="3"/>
  <c r="H42" i="3"/>
  <c r="D62" i="3"/>
  <c r="L86" i="3"/>
  <c r="J13" i="3"/>
  <c r="H15" i="3"/>
  <c r="F17" i="3"/>
  <c r="D19" i="3"/>
  <c r="K20" i="3"/>
  <c r="I22" i="3"/>
  <c r="G24" i="3"/>
  <c r="E26" i="3"/>
  <c r="L27" i="3"/>
  <c r="J29" i="3"/>
  <c r="H31" i="3"/>
  <c r="F33" i="3"/>
  <c r="D35" i="3"/>
  <c r="K36" i="3"/>
  <c r="I38" i="3"/>
  <c r="G40" i="3"/>
  <c r="E42" i="3"/>
  <c r="L43" i="3"/>
  <c r="J45" i="3"/>
  <c r="H47" i="3"/>
  <c r="F49" i="3"/>
  <c r="D51" i="3"/>
  <c r="K52" i="3"/>
  <c r="I54" i="3"/>
  <c r="G56" i="3"/>
  <c r="E58" i="3"/>
  <c r="L59" i="3"/>
  <c r="J61" i="3"/>
  <c r="H63" i="3"/>
  <c r="F65" i="3"/>
  <c r="D67" i="3"/>
  <c r="K68" i="3"/>
  <c r="I70" i="3"/>
  <c r="G72" i="3"/>
  <c r="E74" i="3"/>
  <c r="L75" i="3"/>
  <c r="J77" i="3"/>
  <c r="H79" i="3"/>
  <c r="F81" i="3"/>
  <c r="D83" i="3"/>
  <c r="K84" i="3"/>
  <c r="I86" i="3"/>
  <c r="G88" i="3"/>
  <c r="E90" i="3"/>
  <c r="L91" i="3"/>
  <c r="J93" i="3"/>
  <c r="H95" i="3"/>
  <c r="F97" i="3"/>
  <c r="D99" i="3"/>
  <c r="K100" i="3"/>
  <c r="I102" i="3"/>
  <c r="G104" i="3"/>
  <c r="E106" i="3"/>
  <c r="L107" i="3"/>
  <c r="J109" i="3"/>
  <c r="H111" i="3"/>
  <c r="F113" i="3"/>
  <c r="D115" i="3"/>
  <c r="K116" i="3"/>
  <c r="I118" i="3"/>
  <c r="G120" i="3"/>
  <c r="L123" i="3"/>
  <c r="J125" i="3"/>
  <c r="H127" i="3"/>
  <c r="D131" i="3"/>
  <c r="K132" i="3"/>
  <c r="G136" i="3"/>
  <c r="L139" i="3"/>
  <c r="I33" i="3"/>
  <c r="L54" i="3"/>
  <c r="J72" i="3"/>
  <c r="H90" i="3"/>
  <c r="K13" i="3"/>
  <c r="I15" i="3"/>
  <c r="G17" i="3"/>
  <c r="E19" i="3"/>
  <c r="L20" i="3"/>
  <c r="J22" i="3"/>
  <c r="H24" i="3"/>
  <c r="F26" i="3"/>
  <c r="D28" i="3"/>
  <c r="K29" i="3"/>
  <c r="I31" i="3"/>
  <c r="G33" i="3"/>
  <c r="E35" i="3"/>
  <c r="L36" i="3"/>
  <c r="J38" i="3"/>
  <c r="H40" i="3"/>
  <c r="F42" i="3"/>
  <c r="D44" i="3"/>
  <c r="K45" i="3"/>
  <c r="I47" i="3"/>
  <c r="G49" i="3"/>
  <c r="E51" i="3"/>
  <c r="L52" i="3"/>
  <c r="J54" i="3"/>
  <c r="H56" i="3"/>
  <c r="F58" i="3"/>
  <c r="D60" i="3"/>
  <c r="K61" i="3"/>
  <c r="I63" i="3"/>
  <c r="G65" i="3"/>
  <c r="E67" i="3"/>
  <c r="L68" i="3"/>
  <c r="J70" i="3"/>
  <c r="H72" i="3"/>
  <c r="F74" i="3"/>
  <c r="D76" i="3"/>
  <c r="K77" i="3"/>
  <c r="I79" i="3"/>
  <c r="G81" i="3"/>
  <c r="E83" i="3"/>
  <c r="L84" i="3"/>
  <c r="J86" i="3"/>
  <c r="H88" i="3"/>
  <c r="F90" i="3"/>
  <c r="D92" i="3"/>
  <c r="K93" i="3"/>
  <c r="I95" i="3"/>
  <c r="G97" i="3"/>
  <c r="E99" i="3"/>
  <c r="L100" i="3"/>
  <c r="J102" i="3"/>
  <c r="H104" i="3"/>
  <c r="F106" i="3"/>
  <c r="D108" i="3"/>
  <c r="K109" i="3"/>
  <c r="I111" i="3"/>
  <c r="G113" i="3"/>
  <c r="E115" i="3"/>
  <c r="L116" i="3"/>
  <c r="J118" i="3"/>
  <c r="H120" i="3"/>
  <c r="F122" i="3"/>
  <c r="D124" i="3"/>
  <c r="K125" i="3"/>
  <c r="I127" i="3"/>
  <c r="G129" i="3"/>
  <c r="E131" i="3"/>
  <c r="L132" i="3"/>
  <c r="J134" i="3"/>
  <c r="H136" i="3"/>
  <c r="F138" i="3"/>
  <c r="D140" i="3"/>
  <c r="K141" i="3"/>
  <c r="J24" i="3"/>
  <c r="L38" i="3"/>
  <c r="H58" i="3"/>
  <c r="K79" i="3"/>
  <c r="L13" i="3"/>
  <c r="J15" i="3"/>
  <c r="H17" i="3"/>
  <c r="F19" i="3"/>
  <c r="D21" i="3"/>
  <c r="K22" i="3"/>
  <c r="I24" i="3"/>
  <c r="G26" i="3"/>
  <c r="E28" i="3"/>
  <c r="L29" i="3"/>
  <c r="J31" i="3"/>
  <c r="H33" i="3"/>
  <c r="F35" i="3"/>
  <c r="D37" i="3"/>
  <c r="K38" i="3"/>
  <c r="I40" i="3"/>
  <c r="G42" i="3"/>
  <c r="E44" i="3"/>
  <c r="L45" i="3"/>
  <c r="J47" i="3"/>
  <c r="H49" i="3"/>
  <c r="F51" i="3"/>
  <c r="D53" i="3"/>
  <c r="K54" i="3"/>
  <c r="I56" i="3"/>
  <c r="G58" i="3"/>
  <c r="E60" i="3"/>
  <c r="L61" i="3"/>
  <c r="J63" i="3"/>
  <c r="H65" i="3"/>
  <c r="F67" i="3"/>
  <c r="D69" i="3"/>
  <c r="K70" i="3"/>
  <c r="I72" i="3"/>
  <c r="G74" i="3"/>
  <c r="E76" i="3"/>
  <c r="L77" i="3"/>
  <c r="J79" i="3"/>
  <c r="H81" i="3"/>
  <c r="F83" i="3"/>
  <c r="D85" i="3"/>
  <c r="K86" i="3"/>
  <c r="I88" i="3"/>
  <c r="G90" i="3"/>
  <c r="E92" i="3"/>
  <c r="L93" i="3"/>
  <c r="J95" i="3"/>
  <c r="H97" i="3"/>
  <c r="F99" i="3"/>
  <c r="D101" i="3"/>
  <c r="K102" i="3"/>
  <c r="I104" i="3"/>
  <c r="G106" i="3"/>
  <c r="E108" i="3"/>
  <c r="L109" i="3"/>
  <c r="J111" i="3"/>
  <c r="H113" i="3"/>
  <c r="F115" i="3"/>
  <c r="D117" i="3"/>
  <c r="K118" i="3"/>
  <c r="I120" i="3"/>
  <c r="G122" i="3"/>
  <c r="E124" i="3"/>
  <c r="L125" i="3"/>
  <c r="J127" i="3"/>
  <c r="H129" i="3"/>
  <c r="F131" i="3"/>
  <c r="D133" i="3"/>
  <c r="K134" i="3"/>
  <c r="I136" i="3"/>
  <c r="G138" i="3"/>
  <c r="E140" i="3"/>
  <c r="L141" i="3"/>
  <c r="D14" i="3"/>
  <c r="G35" i="3"/>
  <c r="K47" i="3"/>
  <c r="G67" i="3"/>
  <c r="I81" i="3"/>
  <c r="D32" i="3"/>
  <c r="H60" i="3"/>
  <c r="L88" i="3"/>
  <c r="L104" i="3"/>
  <c r="E119" i="3"/>
  <c r="G133" i="3"/>
  <c r="L134" i="3"/>
  <c r="I35" i="3"/>
  <c r="D64" i="3"/>
  <c r="H92" i="3"/>
  <c r="J106" i="3"/>
  <c r="L120" i="3"/>
  <c r="E135" i="3"/>
  <c r="G37" i="3"/>
  <c r="K65" i="3"/>
  <c r="D94" i="3"/>
  <c r="F108" i="3"/>
  <c r="H122" i="3"/>
  <c r="E39" i="3"/>
  <c r="I67" i="3"/>
  <c r="F94" i="3"/>
  <c r="H108" i="3"/>
  <c r="J122" i="3"/>
  <c r="L136" i="3"/>
  <c r="L40" i="3"/>
  <c r="G69" i="3"/>
  <c r="K95" i="3"/>
  <c r="D110" i="3"/>
  <c r="F124" i="3"/>
  <c r="H138" i="3"/>
  <c r="D96" i="3"/>
  <c r="H124" i="3"/>
  <c r="K97" i="3"/>
  <c r="D112" i="3"/>
  <c r="F126" i="3"/>
  <c r="D80" i="3"/>
  <c r="G53" i="3"/>
  <c r="G101" i="3"/>
  <c r="E55" i="3"/>
  <c r="J90" i="3"/>
  <c r="F14" i="3"/>
  <c r="J42" i="3"/>
  <c r="E71" i="3"/>
  <c r="F110" i="3"/>
  <c r="J138" i="3"/>
  <c r="J74" i="3"/>
  <c r="H140" i="3"/>
  <c r="G115" i="3"/>
  <c r="K129" i="3"/>
  <c r="E117" i="3"/>
  <c r="D16" i="3"/>
  <c r="H44" i="3"/>
  <c r="L72" i="3"/>
  <c r="I97" i="3"/>
  <c r="K111" i="3"/>
  <c r="D126" i="3"/>
  <c r="F140" i="3"/>
  <c r="F46" i="3"/>
  <c r="E23" i="3"/>
  <c r="I129" i="3"/>
  <c r="K81" i="3"/>
  <c r="I83" i="3"/>
  <c r="G131" i="3"/>
  <c r="F62" i="3"/>
  <c r="K17" i="3"/>
  <c r="H106" i="3"/>
  <c r="I19" i="3"/>
  <c r="D48" i="3"/>
  <c r="H76" i="3"/>
  <c r="G99" i="3"/>
  <c r="I113" i="3"/>
  <c r="K127" i="3"/>
  <c r="L12" i="3"/>
  <c r="G21" i="3"/>
  <c r="K49" i="3"/>
  <c r="I99" i="3"/>
  <c r="K113" i="3"/>
  <c r="D128" i="3"/>
  <c r="J12" i="3"/>
  <c r="I115" i="3"/>
  <c r="L102" i="3"/>
  <c r="K33" i="3"/>
  <c r="F78" i="3"/>
  <c r="E101" i="3"/>
  <c r="J136" i="3"/>
  <c r="I51" i="3"/>
  <c r="L24" i="3"/>
  <c r="J26" i="3"/>
  <c r="H28" i="3"/>
  <c r="L56" i="3"/>
  <c r="G85" i="3"/>
  <c r="E103" i="3"/>
  <c r="G117" i="3"/>
  <c r="I131" i="3"/>
  <c r="F30" i="3"/>
  <c r="J58" i="3"/>
  <c r="E87" i="3"/>
  <c r="J104" i="3"/>
  <c r="L118" i="3"/>
  <c r="E133" i="3"/>
  <c r="J120" i="3"/>
  <c r="C137" i="3"/>
  <c r="C129" i="3"/>
  <c r="C121" i="3"/>
  <c r="C113" i="3"/>
  <c r="C105" i="3"/>
  <c r="C97" i="3"/>
  <c r="C89" i="3"/>
  <c r="C81" i="3"/>
  <c r="C73" i="3"/>
  <c r="C65" i="3"/>
  <c r="C57" i="3"/>
  <c r="C49" i="3"/>
  <c r="B137" i="3"/>
  <c r="B129" i="3"/>
  <c r="B121" i="3"/>
  <c r="B113" i="3"/>
  <c r="B105" i="3"/>
  <c r="B97" i="3"/>
  <c r="B89" i="3"/>
  <c r="B81" i="3"/>
  <c r="B73" i="3"/>
  <c r="B65" i="3"/>
  <c r="B57" i="3"/>
  <c r="B49" i="3"/>
  <c r="B41" i="3"/>
  <c r="B33" i="3"/>
  <c r="B25" i="3"/>
  <c r="B17" i="3"/>
  <c r="C140" i="3"/>
  <c r="B140" i="3"/>
  <c r="B132" i="3"/>
  <c r="B124" i="3"/>
  <c r="B116" i="3"/>
  <c r="B108" i="3"/>
  <c r="B100" i="3"/>
  <c r="B92" i="3"/>
  <c r="B84" i="3"/>
  <c r="B76" i="3"/>
  <c r="B68" i="3"/>
  <c r="B60" i="3"/>
  <c r="B52" i="3"/>
  <c r="B44" i="3"/>
  <c r="B36" i="3"/>
  <c r="B28" i="3"/>
  <c r="C135" i="3"/>
  <c r="C127" i="3"/>
  <c r="C119" i="3"/>
  <c r="C111" i="3"/>
  <c r="C103" i="3"/>
  <c r="C95" i="3"/>
  <c r="C87" i="3"/>
  <c r="C79" i="3"/>
  <c r="C71" i="3"/>
  <c r="B135" i="3"/>
  <c r="B127" i="3"/>
  <c r="B119" i="3"/>
  <c r="B111" i="3"/>
  <c r="B103" i="3"/>
  <c r="B95" i="3"/>
  <c r="B87" i="3"/>
  <c r="B79" i="3"/>
  <c r="B71" i="3"/>
  <c r="B63" i="3"/>
  <c r="B55" i="3"/>
  <c r="B47" i="3"/>
  <c r="B39" i="3"/>
  <c r="B31" i="3"/>
  <c r="C141" i="3"/>
  <c r="C133" i="3"/>
  <c r="C125" i="3"/>
  <c r="C117" i="3"/>
  <c r="C109" i="3"/>
  <c r="C101" i="3"/>
  <c r="C93" i="3"/>
  <c r="B141" i="3"/>
  <c r="B133" i="3"/>
  <c r="B125" i="3"/>
  <c r="B117" i="3"/>
  <c r="B109" i="3"/>
  <c r="B101" i="3"/>
  <c r="B93" i="3"/>
  <c r="B85" i="3"/>
  <c r="B77" i="3"/>
  <c r="B69" i="3"/>
  <c r="C136" i="3"/>
  <c r="C128" i="3"/>
  <c r="C120" i="3"/>
  <c r="C112" i="3"/>
  <c r="C104" i="3"/>
  <c r="C96" i="3"/>
  <c r="C88" i="3"/>
  <c r="C80" i="3"/>
  <c r="C72" i="3"/>
  <c r="C64" i="3"/>
  <c r="C56" i="3"/>
  <c r="C48" i="3"/>
  <c r="C40" i="3"/>
  <c r="C32" i="3"/>
  <c r="B136" i="3"/>
  <c r="B128" i="3"/>
  <c r="B120" i="3"/>
  <c r="B112" i="3"/>
  <c r="C139" i="3"/>
  <c r="C131" i="3"/>
  <c r="C123" i="3"/>
  <c r="C115" i="3"/>
  <c r="C107" i="3"/>
  <c r="C99" i="3"/>
  <c r="C91" i="3"/>
  <c r="C83" i="3"/>
  <c r="C75" i="3"/>
  <c r="C67" i="3"/>
  <c r="C59" i="3"/>
  <c r="C51" i="3"/>
  <c r="C43" i="3"/>
  <c r="C35" i="3"/>
  <c r="C134" i="3"/>
  <c r="C126" i="3"/>
  <c r="C118" i="3"/>
  <c r="C110" i="3"/>
  <c r="C102" i="3"/>
  <c r="C94" i="3"/>
  <c r="C86" i="3"/>
  <c r="C78" i="3"/>
  <c r="C70" i="3"/>
  <c r="C62" i="3"/>
  <c r="C54" i="3"/>
  <c r="C46" i="3"/>
  <c r="B134" i="3"/>
  <c r="B126" i="3"/>
  <c r="B118" i="3"/>
  <c r="B110" i="3"/>
  <c r="B102" i="3"/>
  <c r="B94" i="3"/>
  <c r="B86" i="3"/>
  <c r="B78" i="3"/>
  <c r="B70" i="3"/>
  <c r="B62" i="3"/>
  <c r="B54" i="3"/>
  <c r="B46" i="3"/>
  <c r="B38" i="3"/>
  <c r="B30" i="3"/>
  <c r="B22" i="3"/>
  <c r="B14" i="3"/>
  <c r="B107" i="3"/>
  <c r="B82" i="3"/>
  <c r="C58" i="3"/>
  <c r="C42" i="3"/>
  <c r="B37" i="3"/>
  <c r="C16" i="3"/>
  <c r="C14" i="3"/>
  <c r="C19" i="3"/>
  <c r="B83" i="3"/>
  <c r="B59" i="3"/>
  <c r="C132" i="3"/>
  <c r="B96" i="3"/>
  <c r="B91" i="3"/>
  <c r="C69" i="3"/>
  <c r="B58" i="3"/>
  <c r="B42" i="3"/>
  <c r="C34" i="3"/>
  <c r="B16" i="3"/>
  <c r="C12" i="3"/>
  <c r="C15" i="3"/>
  <c r="B139" i="3"/>
  <c r="C106" i="3"/>
  <c r="C61" i="3"/>
  <c r="C45" i="3"/>
  <c r="C39" i="3"/>
  <c r="B34" i="3"/>
  <c r="C29" i="3"/>
  <c r="C27" i="3"/>
  <c r="C25" i="3"/>
  <c r="C23" i="3"/>
  <c r="C108" i="3"/>
  <c r="C138" i="3"/>
  <c r="B106" i="3"/>
  <c r="C90" i="3"/>
  <c r="C77" i="3"/>
  <c r="B61" i="3"/>
  <c r="B45" i="3"/>
  <c r="B29" i="3"/>
  <c r="B27" i="3"/>
  <c r="B23" i="3"/>
  <c r="B138" i="3"/>
  <c r="B131" i="3"/>
  <c r="C100" i="3"/>
  <c r="B90" i="3"/>
  <c r="C68" i="3"/>
  <c r="B64" i="3"/>
  <c r="B48" i="3"/>
  <c r="C31" i="3"/>
  <c r="C21" i="3"/>
  <c r="B15" i="3"/>
  <c r="C92" i="3"/>
  <c r="C124" i="3"/>
  <c r="C85" i="3"/>
  <c r="B51" i="3"/>
  <c r="C36" i="3"/>
  <c r="B21" i="3"/>
  <c r="C130" i="3"/>
  <c r="C76" i="3"/>
  <c r="B72" i="3"/>
  <c r="C60" i="3"/>
  <c r="C44" i="3"/>
  <c r="C41" i="3"/>
  <c r="B43" i="3"/>
  <c r="B130" i="3"/>
  <c r="C63" i="3"/>
  <c r="C47" i="3"/>
  <c r="B19" i="3"/>
  <c r="C17" i="3"/>
  <c r="B123" i="3"/>
  <c r="B104" i="3"/>
  <c r="B99" i="3"/>
  <c r="C84" i="3"/>
  <c r="B80" i="3"/>
  <c r="C50" i="3"/>
  <c r="C33" i="3"/>
  <c r="B20" i="3"/>
  <c r="B74" i="3"/>
  <c r="C52" i="3"/>
  <c r="C18" i="3"/>
  <c r="C116" i="3"/>
  <c r="B67" i="3"/>
  <c r="B50" i="3"/>
  <c r="C38" i="3"/>
  <c r="C28" i="3"/>
  <c r="C26" i="3"/>
  <c r="B40" i="3"/>
  <c r="C122" i="3"/>
  <c r="C98" i="3"/>
  <c r="B88" i="3"/>
  <c r="C53" i="3"/>
  <c r="B26" i="3"/>
  <c r="C24" i="3"/>
  <c r="C13" i="3"/>
  <c r="B122" i="3"/>
  <c r="B98" i="3"/>
  <c r="B75" i="3"/>
  <c r="C66" i="3"/>
  <c r="B53" i="3"/>
  <c r="C30" i="3"/>
  <c r="B24" i="3"/>
  <c r="B13" i="3"/>
  <c r="C74" i="3"/>
  <c r="C114" i="3"/>
  <c r="B115" i="3"/>
  <c r="B66" i="3"/>
  <c r="B56" i="3"/>
  <c r="B35" i="3"/>
  <c r="C22" i="3"/>
  <c r="C20" i="3"/>
  <c r="B114" i="3"/>
  <c r="C82" i="3"/>
  <c r="C55" i="3"/>
  <c r="C37" i="3"/>
  <c r="B32" i="3"/>
  <c r="B18" i="3"/>
  <c r="B12" i="3"/>
  <c r="A7" i="4" l="1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2" i="4"/>
  <c r="G25" i="2" l="1"/>
  <c r="J12" i="2"/>
  <c r="C15" i="2"/>
  <c r="G17" i="2"/>
  <c r="I19" i="2"/>
  <c r="B22" i="2"/>
  <c r="D24" i="2"/>
  <c r="G13" i="2"/>
  <c r="I15" i="2"/>
  <c r="B18" i="2"/>
  <c r="D20" i="2"/>
  <c r="H22" i="2"/>
  <c r="J24" i="2"/>
  <c r="B14" i="2"/>
  <c r="D16" i="2"/>
  <c r="H18" i="2"/>
  <c r="J20" i="2"/>
  <c r="C23" i="2"/>
  <c r="J141" i="2"/>
  <c r="D141" i="2"/>
  <c r="I140" i="2"/>
  <c r="C140" i="2"/>
  <c r="H139" i="2"/>
  <c r="B139" i="2"/>
  <c r="G138" i="2"/>
  <c r="J137" i="2"/>
  <c r="D137" i="2"/>
  <c r="I136" i="2"/>
  <c r="C136" i="2"/>
  <c r="H135" i="2"/>
  <c r="B135" i="2"/>
  <c r="G134" i="2"/>
  <c r="J133" i="2"/>
  <c r="D133" i="2"/>
  <c r="I132" i="2"/>
  <c r="C132" i="2"/>
  <c r="H131" i="2"/>
  <c r="B131" i="2"/>
  <c r="G130" i="2"/>
  <c r="J129" i="2"/>
  <c r="D129" i="2"/>
  <c r="I128" i="2"/>
  <c r="C128" i="2"/>
  <c r="H127" i="2"/>
  <c r="B127" i="2"/>
  <c r="G126" i="2"/>
  <c r="J125" i="2"/>
  <c r="D125" i="2"/>
  <c r="I124" i="2"/>
  <c r="C124" i="2"/>
  <c r="H123" i="2"/>
  <c r="B123" i="2"/>
  <c r="G122" i="2"/>
  <c r="J121" i="2"/>
  <c r="D121" i="2"/>
  <c r="I120" i="2"/>
  <c r="C120" i="2"/>
  <c r="H119" i="2"/>
  <c r="B119" i="2"/>
  <c r="G118" i="2"/>
  <c r="J117" i="2"/>
  <c r="D117" i="2"/>
  <c r="I116" i="2"/>
  <c r="C116" i="2"/>
  <c r="H115" i="2"/>
  <c r="B115" i="2"/>
  <c r="G114" i="2"/>
  <c r="J113" i="2"/>
  <c r="D113" i="2"/>
  <c r="I112" i="2"/>
  <c r="C112" i="2"/>
  <c r="H111" i="2"/>
  <c r="B111" i="2"/>
  <c r="G110" i="2"/>
  <c r="J109" i="2"/>
  <c r="D109" i="2"/>
  <c r="I108" i="2"/>
  <c r="C108" i="2"/>
  <c r="H107" i="2"/>
  <c r="B107" i="2"/>
  <c r="G106" i="2"/>
  <c r="J105" i="2"/>
  <c r="D105" i="2"/>
  <c r="I104" i="2"/>
  <c r="C104" i="2"/>
  <c r="H103" i="2"/>
  <c r="B103" i="2"/>
  <c r="G102" i="2"/>
  <c r="J101" i="2"/>
  <c r="D101" i="2"/>
  <c r="I100" i="2"/>
  <c r="C100" i="2"/>
  <c r="H99" i="2"/>
  <c r="B99" i="2"/>
  <c r="G98" i="2"/>
  <c r="J97" i="2"/>
  <c r="D97" i="2"/>
  <c r="I96" i="2"/>
  <c r="C96" i="2"/>
  <c r="H95" i="2"/>
  <c r="B95" i="2"/>
  <c r="G94" i="2"/>
  <c r="J93" i="2"/>
  <c r="I141" i="2"/>
  <c r="C141" i="2"/>
  <c r="H140" i="2"/>
  <c r="B140" i="2"/>
  <c r="G139" i="2"/>
  <c r="J138" i="2"/>
  <c r="D138" i="2"/>
  <c r="I137" i="2"/>
  <c r="C137" i="2"/>
  <c r="H136" i="2"/>
  <c r="B136" i="2"/>
  <c r="G135" i="2"/>
  <c r="J134" i="2"/>
  <c r="D134" i="2"/>
  <c r="I133" i="2"/>
  <c r="C133" i="2"/>
  <c r="H132" i="2"/>
  <c r="B132" i="2"/>
  <c r="G131" i="2"/>
  <c r="J130" i="2"/>
  <c r="D130" i="2"/>
  <c r="I129" i="2"/>
  <c r="C129" i="2"/>
  <c r="H128" i="2"/>
  <c r="B128" i="2"/>
  <c r="G127" i="2"/>
  <c r="J126" i="2"/>
  <c r="D126" i="2"/>
  <c r="I125" i="2"/>
  <c r="C125" i="2"/>
  <c r="H124" i="2"/>
  <c r="B124" i="2"/>
  <c r="G123" i="2"/>
  <c r="J122" i="2"/>
  <c r="D122" i="2"/>
  <c r="I121" i="2"/>
  <c r="C121" i="2"/>
  <c r="H120" i="2"/>
  <c r="B120" i="2"/>
  <c r="G119" i="2"/>
  <c r="J118" i="2"/>
  <c r="D118" i="2"/>
  <c r="I117" i="2"/>
  <c r="C117" i="2"/>
  <c r="H116" i="2"/>
  <c r="B116" i="2"/>
  <c r="G115" i="2"/>
  <c r="J114" i="2"/>
  <c r="D114" i="2"/>
  <c r="I113" i="2"/>
  <c r="C113" i="2"/>
  <c r="H112" i="2"/>
  <c r="B112" i="2"/>
  <c r="G111" i="2"/>
  <c r="J110" i="2"/>
  <c r="D110" i="2"/>
  <c r="I109" i="2"/>
  <c r="C109" i="2"/>
  <c r="H108" i="2"/>
  <c r="B108" i="2"/>
  <c r="G107" i="2"/>
  <c r="J106" i="2"/>
  <c r="D106" i="2"/>
  <c r="I105" i="2"/>
  <c r="C105" i="2"/>
  <c r="H104" i="2"/>
  <c r="B104" i="2"/>
  <c r="G103" i="2"/>
  <c r="J102" i="2"/>
  <c r="D102" i="2"/>
  <c r="I101" i="2"/>
  <c r="C101" i="2"/>
  <c r="H100" i="2"/>
  <c r="H141" i="2"/>
  <c r="B141" i="2"/>
  <c r="G140" i="2"/>
  <c r="J139" i="2"/>
  <c r="D139" i="2"/>
  <c r="I138" i="2"/>
  <c r="C138" i="2"/>
  <c r="H137" i="2"/>
  <c r="B137" i="2"/>
  <c r="G136" i="2"/>
  <c r="J135" i="2"/>
  <c r="D135" i="2"/>
  <c r="I134" i="2"/>
  <c r="C134" i="2"/>
  <c r="H133" i="2"/>
  <c r="B133" i="2"/>
  <c r="G132" i="2"/>
  <c r="J131" i="2"/>
  <c r="D131" i="2"/>
  <c r="I130" i="2"/>
  <c r="C130" i="2"/>
  <c r="H129" i="2"/>
  <c r="B129" i="2"/>
  <c r="G128" i="2"/>
  <c r="J127" i="2"/>
  <c r="D127" i="2"/>
  <c r="I126" i="2"/>
  <c r="C126" i="2"/>
  <c r="H125" i="2"/>
  <c r="B125" i="2"/>
  <c r="G124" i="2"/>
  <c r="J123" i="2"/>
  <c r="D123" i="2"/>
  <c r="I122" i="2"/>
  <c r="C122" i="2"/>
  <c r="H121" i="2"/>
  <c r="B121" i="2"/>
  <c r="G120" i="2"/>
  <c r="J119" i="2"/>
  <c r="D119" i="2"/>
  <c r="I118" i="2"/>
  <c r="C118" i="2"/>
  <c r="H117" i="2"/>
  <c r="B117" i="2"/>
  <c r="G116" i="2"/>
  <c r="J115" i="2"/>
  <c r="D115" i="2"/>
  <c r="I114" i="2"/>
  <c r="C114" i="2"/>
  <c r="H113" i="2"/>
  <c r="B113" i="2"/>
  <c r="G112" i="2"/>
  <c r="J111" i="2"/>
  <c r="D111" i="2"/>
  <c r="I110" i="2"/>
  <c r="C110" i="2"/>
  <c r="G141" i="2"/>
  <c r="C139" i="2"/>
  <c r="J136" i="2"/>
  <c r="H134" i="2"/>
  <c r="D132" i="2"/>
  <c r="B130" i="2"/>
  <c r="I127" i="2"/>
  <c r="G125" i="2"/>
  <c r="C123" i="2"/>
  <c r="J120" i="2"/>
  <c r="H118" i="2"/>
  <c r="D116" i="2"/>
  <c r="B114" i="2"/>
  <c r="I111" i="2"/>
  <c r="H109" i="2"/>
  <c r="G108" i="2"/>
  <c r="D107" i="2"/>
  <c r="C106" i="2"/>
  <c r="B105" i="2"/>
  <c r="J103" i="2"/>
  <c r="I102" i="2"/>
  <c r="H101" i="2"/>
  <c r="G100" i="2"/>
  <c r="I99" i="2"/>
  <c r="J98" i="2"/>
  <c r="C98" i="2"/>
  <c r="G97" i="2"/>
  <c r="H96" i="2"/>
  <c r="J95" i="2"/>
  <c r="C95" i="2"/>
  <c r="D94" i="2"/>
  <c r="H93" i="2"/>
  <c r="B93" i="2"/>
  <c r="G92" i="2"/>
  <c r="J91" i="2"/>
  <c r="D91" i="2"/>
  <c r="I90" i="2"/>
  <c r="C90" i="2"/>
  <c r="H89" i="2"/>
  <c r="B89" i="2"/>
  <c r="G88" i="2"/>
  <c r="J87" i="2"/>
  <c r="D87" i="2"/>
  <c r="I86" i="2"/>
  <c r="C86" i="2"/>
  <c r="H85" i="2"/>
  <c r="B85" i="2"/>
  <c r="G84" i="2"/>
  <c r="J83" i="2"/>
  <c r="D83" i="2"/>
  <c r="I82" i="2"/>
  <c r="C82" i="2"/>
  <c r="H81" i="2"/>
  <c r="B81" i="2"/>
  <c r="G80" i="2"/>
  <c r="J79" i="2"/>
  <c r="D79" i="2"/>
  <c r="I78" i="2"/>
  <c r="C78" i="2"/>
  <c r="H77" i="2"/>
  <c r="B77" i="2"/>
  <c r="G76" i="2"/>
  <c r="J75" i="2"/>
  <c r="D75" i="2"/>
  <c r="I74" i="2"/>
  <c r="C74" i="2"/>
  <c r="H73" i="2"/>
  <c r="B73" i="2"/>
  <c r="G72" i="2"/>
  <c r="J71" i="2"/>
  <c r="D71" i="2"/>
  <c r="I70" i="2"/>
  <c r="C70" i="2"/>
  <c r="H69" i="2"/>
  <c r="B69" i="2"/>
  <c r="G68" i="2"/>
  <c r="J67" i="2"/>
  <c r="D67" i="2"/>
  <c r="I66" i="2"/>
  <c r="C66" i="2"/>
  <c r="H65" i="2"/>
  <c r="B65" i="2"/>
  <c r="G64" i="2"/>
  <c r="J63" i="2"/>
  <c r="J140" i="2"/>
  <c r="H138" i="2"/>
  <c r="D136" i="2"/>
  <c r="B134" i="2"/>
  <c r="I131" i="2"/>
  <c r="G129" i="2"/>
  <c r="C127" i="2"/>
  <c r="J124" i="2"/>
  <c r="H122" i="2"/>
  <c r="D120" i="2"/>
  <c r="B118" i="2"/>
  <c r="I115" i="2"/>
  <c r="G113" i="2"/>
  <c r="C111" i="2"/>
  <c r="G109" i="2"/>
  <c r="D108" i="2"/>
  <c r="C107" i="2"/>
  <c r="B106" i="2"/>
  <c r="J104" i="2"/>
  <c r="I103" i="2"/>
  <c r="H102" i="2"/>
  <c r="G101" i="2"/>
  <c r="D100" i="2"/>
  <c r="G99" i="2"/>
  <c r="I98" i="2"/>
  <c r="B98" i="2"/>
  <c r="C97" i="2"/>
  <c r="G96" i="2"/>
  <c r="I95" i="2"/>
  <c r="J94" i="2"/>
  <c r="C94" i="2"/>
  <c r="G93" i="2"/>
  <c r="J92" i="2"/>
  <c r="D92" i="2"/>
  <c r="I91" i="2"/>
  <c r="C91" i="2"/>
  <c r="H90" i="2"/>
  <c r="B90" i="2"/>
  <c r="G89" i="2"/>
  <c r="J88" i="2"/>
  <c r="D88" i="2"/>
  <c r="I87" i="2"/>
  <c r="C87" i="2"/>
  <c r="H86" i="2"/>
  <c r="B86" i="2"/>
  <c r="G85" i="2"/>
  <c r="J84" i="2"/>
  <c r="D84" i="2"/>
  <c r="I83" i="2"/>
  <c r="C83" i="2"/>
  <c r="H82" i="2"/>
  <c r="B82" i="2"/>
  <c r="G81" i="2"/>
  <c r="J80" i="2"/>
  <c r="D80" i="2"/>
  <c r="I79" i="2"/>
  <c r="C79" i="2"/>
  <c r="H78" i="2"/>
  <c r="B78" i="2"/>
  <c r="G77" i="2"/>
  <c r="J76" i="2"/>
  <c r="D76" i="2"/>
  <c r="I75" i="2"/>
  <c r="C75" i="2"/>
  <c r="H74" i="2"/>
  <c r="B74" i="2"/>
  <c r="G73" i="2"/>
  <c r="J72" i="2"/>
  <c r="D72" i="2"/>
  <c r="I71" i="2"/>
  <c r="C71" i="2"/>
  <c r="H70" i="2"/>
  <c r="B70" i="2"/>
  <c r="G69" i="2"/>
  <c r="J68" i="2"/>
  <c r="D68" i="2"/>
  <c r="I67" i="2"/>
  <c r="C67" i="2"/>
  <c r="H66" i="2"/>
  <c r="B66" i="2"/>
  <c r="G65" i="2"/>
  <c r="J64" i="2"/>
  <c r="D64" i="2"/>
  <c r="I63" i="2"/>
  <c r="C63" i="2"/>
  <c r="D140" i="2"/>
  <c r="B138" i="2"/>
  <c r="I135" i="2"/>
  <c r="G133" i="2"/>
  <c r="C131" i="2"/>
  <c r="J128" i="2"/>
  <c r="H126" i="2"/>
  <c r="D124" i="2"/>
  <c r="B122" i="2"/>
  <c r="I119" i="2"/>
  <c r="G117" i="2"/>
  <c r="C115" i="2"/>
  <c r="J112" i="2"/>
  <c r="H110" i="2"/>
  <c r="B109" i="2"/>
  <c r="J107" i="2"/>
  <c r="I106" i="2"/>
  <c r="H105" i="2"/>
  <c r="G104" i="2"/>
  <c r="D103" i="2"/>
  <c r="C102" i="2"/>
  <c r="B101" i="2"/>
  <c r="B100" i="2"/>
  <c r="D99" i="2"/>
  <c r="H98" i="2"/>
  <c r="I97" i="2"/>
  <c r="B97" i="2"/>
  <c r="D96" i="2"/>
  <c r="G95" i="2"/>
  <c r="I94" i="2"/>
  <c r="B94" i="2"/>
  <c r="D93" i="2"/>
  <c r="I92" i="2"/>
  <c r="C92" i="2"/>
  <c r="H91" i="2"/>
  <c r="B91" i="2"/>
  <c r="G90" i="2"/>
  <c r="J89" i="2"/>
  <c r="D89" i="2"/>
  <c r="I88" i="2"/>
  <c r="C88" i="2"/>
  <c r="H87" i="2"/>
  <c r="B87" i="2"/>
  <c r="G86" i="2"/>
  <c r="J85" i="2"/>
  <c r="D85" i="2"/>
  <c r="I84" i="2"/>
  <c r="C84" i="2"/>
  <c r="H83" i="2"/>
  <c r="B83" i="2"/>
  <c r="G82" i="2"/>
  <c r="J81" i="2"/>
  <c r="D81" i="2"/>
  <c r="I80" i="2"/>
  <c r="C80" i="2"/>
  <c r="H79" i="2"/>
  <c r="B79" i="2"/>
  <c r="G78" i="2"/>
  <c r="J77" i="2"/>
  <c r="D77" i="2"/>
  <c r="I76" i="2"/>
  <c r="C76" i="2"/>
  <c r="H75" i="2"/>
  <c r="B75" i="2"/>
  <c r="G74" i="2"/>
  <c r="J73" i="2"/>
  <c r="D73" i="2"/>
  <c r="I72" i="2"/>
  <c r="C72" i="2"/>
  <c r="H71" i="2"/>
  <c r="B71" i="2"/>
  <c r="G70" i="2"/>
  <c r="J69" i="2"/>
  <c r="D69" i="2"/>
  <c r="I68" i="2"/>
  <c r="C68" i="2"/>
  <c r="H67" i="2"/>
  <c r="B67" i="2"/>
  <c r="G66" i="2"/>
  <c r="J65" i="2"/>
  <c r="D65" i="2"/>
  <c r="I64" i="2"/>
  <c r="C64" i="2"/>
  <c r="H63" i="2"/>
  <c r="B63" i="2"/>
  <c r="I139" i="2"/>
  <c r="H130" i="2"/>
  <c r="G121" i="2"/>
  <c r="D112" i="2"/>
  <c r="H106" i="2"/>
  <c r="B102" i="2"/>
  <c r="D98" i="2"/>
  <c r="D95" i="2"/>
  <c r="H92" i="2"/>
  <c r="D90" i="2"/>
  <c r="B88" i="2"/>
  <c r="I85" i="2"/>
  <c r="G83" i="2"/>
  <c r="C81" i="2"/>
  <c r="J78" i="2"/>
  <c r="H76" i="2"/>
  <c r="D74" i="2"/>
  <c r="B72" i="2"/>
  <c r="I69" i="2"/>
  <c r="G67" i="2"/>
  <c r="C65" i="2"/>
  <c r="D63" i="2"/>
  <c r="G62" i="2"/>
  <c r="J61" i="2"/>
  <c r="D61" i="2"/>
  <c r="I60" i="2"/>
  <c r="C60" i="2"/>
  <c r="H59" i="2"/>
  <c r="B59" i="2"/>
  <c r="G58" i="2"/>
  <c r="J57" i="2"/>
  <c r="D57" i="2"/>
  <c r="I56" i="2"/>
  <c r="C56" i="2"/>
  <c r="H55" i="2"/>
  <c r="B55" i="2"/>
  <c r="G54" i="2"/>
  <c r="J53" i="2"/>
  <c r="D53" i="2"/>
  <c r="I52" i="2"/>
  <c r="C52" i="2"/>
  <c r="H51" i="2"/>
  <c r="B51" i="2"/>
  <c r="G50" i="2"/>
  <c r="J49" i="2"/>
  <c r="D49" i="2"/>
  <c r="I48" i="2"/>
  <c r="C48" i="2"/>
  <c r="H47" i="2"/>
  <c r="B47" i="2"/>
  <c r="G46" i="2"/>
  <c r="J45" i="2"/>
  <c r="D45" i="2"/>
  <c r="I44" i="2"/>
  <c r="C44" i="2"/>
  <c r="H43" i="2"/>
  <c r="B43" i="2"/>
  <c r="G42" i="2"/>
  <c r="J41" i="2"/>
  <c r="D41" i="2"/>
  <c r="I40" i="2"/>
  <c r="C40" i="2"/>
  <c r="H39" i="2"/>
  <c r="B39" i="2"/>
  <c r="G38" i="2"/>
  <c r="J37" i="2"/>
  <c r="D37" i="2"/>
  <c r="I36" i="2"/>
  <c r="C36" i="2"/>
  <c r="H35" i="2"/>
  <c r="B35" i="2"/>
  <c r="G34" i="2"/>
  <c r="J33" i="2"/>
  <c r="D33" i="2"/>
  <c r="I32" i="2"/>
  <c r="C32" i="2"/>
  <c r="H31" i="2"/>
  <c r="B31" i="2"/>
  <c r="G30" i="2"/>
  <c r="J29" i="2"/>
  <c r="D29" i="2"/>
  <c r="I28" i="2"/>
  <c r="C28" i="2"/>
  <c r="H27" i="2"/>
  <c r="B27" i="2"/>
  <c r="G26" i="2"/>
  <c r="J25" i="2"/>
  <c r="D25" i="2"/>
  <c r="I24" i="2"/>
  <c r="C24" i="2"/>
  <c r="H23" i="2"/>
  <c r="B23" i="2"/>
  <c r="G22" i="2"/>
  <c r="J21" i="2"/>
  <c r="D21" i="2"/>
  <c r="I20" i="2"/>
  <c r="C20" i="2"/>
  <c r="H19" i="2"/>
  <c r="B19" i="2"/>
  <c r="G18" i="2"/>
  <c r="J17" i="2"/>
  <c r="D17" i="2"/>
  <c r="I16" i="2"/>
  <c r="C16" i="2"/>
  <c r="H15" i="2"/>
  <c r="B15" i="2"/>
  <c r="G14" i="2"/>
  <c r="J13" i="2"/>
  <c r="D13" i="2"/>
  <c r="I12" i="2"/>
  <c r="C12" i="2"/>
  <c r="G137" i="2"/>
  <c r="D128" i="2"/>
  <c r="C119" i="2"/>
  <c r="B110" i="2"/>
  <c r="G105" i="2"/>
  <c r="J100" i="2"/>
  <c r="H97" i="2"/>
  <c r="H94" i="2"/>
  <c r="B92" i="2"/>
  <c r="I89" i="2"/>
  <c r="G87" i="2"/>
  <c r="C85" i="2"/>
  <c r="J82" i="2"/>
  <c r="H80" i="2"/>
  <c r="D78" i="2"/>
  <c r="B76" i="2"/>
  <c r="I73" i="2"/>
  <c r="G71" i="2"/>
  <c r="C69" i="2"/>
  <c r="J66" i="2"/>
  <c r="H64" i="2"/>
  <c r="J62" i="2"/>
  <c r="D62" i="2"/>
  <c r="I61" i="2"/>
  <c r="C61" i="2"/>
  <c r="H60" i="2"/>
  <c r="B60" i="2"/>
  <c r="G59" i="2"/>
  <c r="J58" i="2"/>
  <c r="D58" i="2"/>
  <c r="I57" i="2"/>
  <c r="C57" i="2"/>
  <c r="H56" i="2"/>
  <c r="B56" i="2"/>
  <c r="G55" i="2"/>
  <c r="J54" i="2"/>
  <c r="D54" i="2"/>
  <c r="I53" i="2"/>
  <c r="C53" i="2"/>
  <c r="H52" i="2"/>
  <c r="B52" i="2"/>
  <c r="G51" i="2"/>
  <c r="J50" i="2"/>
  <c r="D50" i="2"/>
  <c r="I49" i="2"/>
  <c r="C49" i="2"/>
  <c r="H48" i="2"/>
  <c r="B48" i="2"/>
  <c r="G47" i="2"/>
  <c r="J46" i="2"/>
  <c r="D46" i="2"/>
  <c r="I45" i="2"/>
  <c r="C45" i="2"/>
  <c r="H44" i="2"/>
  <c r="B44" i="2"/>
  <c r="G43" i="2"/>
  <c r="J42" i="2"/>
  <c r="D42" i="2"/>
  <c r="I41" i="2"/>
  <c r="C41" i="2"/>
  <c r="H40" i="2"/>
  <c r="B40" i="2"/>
  <c r="G39" i="2"/>
  <c r="J38" i="2"/>
  <c r="D38" i="2"/>
  <c r="I37" i="2"/>
  <c r="C37" i="2"/>
  <c r="H36" i="2"/>
  <c r="B36" i="2"/>
  <c r="G35" i="2"/>
  <c r="J34" i="2"/>
  <c r="D34" i="2"/>
  <c r="I33" i="2"/>
  <c r="C33" i="2"/>
  <c r="H32" i="2"/>
  <c r="B32" i="2"/>
  <c r="G31" i="2"/>
  <c r="J30" i="2"/>
  <c r="D30" i="2"/>
  <c r="I29" i="2"/>
  <c r="C29" i="2"/>
  <c r="H28" i="2"/>
  <c r="B28" i="2"/>
  <c r="G27" i="2"/>
  <c r="J26" i="2"/>
  <c r="D26" i="2"/>
  <c r="I25" i="2"/>
  <c r="C25" i="2"/>
  <c r="H24" i="2"/>
  <c r="B24" i="2"/>
  <c r="G23" i="2"/>
  <c r="J22" i="2"/>
  <c r="D22" i="2"/>
  <c r="I21" i="2"/>
  <c r="C21" i="2"/>
  <c r="H20" i="2"/>
  <c r="B20" i="2"/>
  <c r="G19" i="2"/>
  <c r="J18" i="2"/>
  <c r="D18" i="2"/>
  <c r="I17" i="2"/>
  <c r="C17" i="2"/>
  <c r="H16" i="2"/>
  <c r="B16" i="2"/>
  <c r="G15" i="2"/>
  <c r="J14" i="2"/>
  <c r="D14" i="2"/>
  <c r="I13" i="2"/>
  <c r="C13" i="2"/>
  <c r="H12" i="2"/>
  <c r="B12" i="2"/>
  <c r="C135" i="2"/>
  <c r="B126" i="2"/>
  <c r="J116" i="2"/>
  <c r="J108" i="2"/>
  <c r="D104" i="2"/>
  <c r="J99" i="2"/>
  <c r="J96" i="2"/>
  <c r="I93" i="2"/>
  <c r="G91" i="2"/>
  <c r="C89" i="2"/>
  <c r="J86" i="2"/>
  <c r="H84" i="2"/>
  <c r="D82" i="2"/>
  <c r="B80" i="2"/>
  <c r="I77" i="2"/>
  <c r="G75" i="2"/>
  <c r="C73" i="2"/>
  <c r="J70" i="2"/>
  <c r="H68" i="2"/>
  <c r="D66" i="2"/>
  <c r="B64" i="2"/>
  <c r="I62" i="2"/>
  <c r="C62" i="2"/>
  <c r="H61" i="2"/>
  <c r="B61" i="2"/>
  <c r="G60" i="2"/>
  <c r="J59" i="2"/>
  <c r="D59" i="2"/>
  <c r="I58" i="2"/>
  <c r="C58" i="2"/>
  <c r="H57" i="2"/>
  <c r="B57" i="2"/>
  <c r="G56" i="2"/>
  <c r="J55" i="2"/>
  <c r="D55" i="2"/>
  <c r="I54" i="2"/>
  <c r="C54" i="2"/>
  <c r="H53" i="2"/>
  <c r="B53" i="2"/>
  <c r="G52" i="2"/>
  <c r="J51" i="2"/>
  <c r="D51" i="2"/>
  <c r="I50" i="2"/>
  <c r="C50" i="2"/>
  <c r="H49" i="2"/>
  <c r="B49" i="2"/>
  <c r="G48" i="2"/>
  <c r="J47" i="2"/>
  <c r="D47" i="2"/>
  <c r="I46" i="2"/>
  <c r="C46" i="2"/>
  <c r="H45" i="2"/>
  <c r="B45" i="2"/>
  <c r="G44" i="2"/>
  <c r="J43" i="2"/>
  <c r="D43" i="2"/>
  <c r="I42" i="2"/>
  <c r="C42" i="2"/>
  <c r="H41" i="2"/>
  <c r="B41" i="2"/>
  <c r="G40" i="2"/>
  <c r="J39" i="2"/>
  <c r="D39" i="2"/>
  <c r="I38" i="2"/>
  <c r="C38" i="2"/>
  <c r="H37" i="2"/>
  <c r="B37" i="2"/>
  <c r="G36" i="2"/>
  <c r="J35" i="2"/>
  <c r="D35" i="2"/>
  <c r="I34" i="2"/>
  <c r="C34" i="2"/>
  <c r="H33" i="2"/>
  <c r="B33" i="2"/>
  <c r="G32" i="2"/>
  <c r="J31" i="2"/>
  <c r="D31" i="2"/>
  <c r="I30" i="2"/>
  <c r="C30" i="2"/>
  <c r="H29" i="2"/>
  <c r="B29" i="2"/>
  <c r="G28" i="2"/>
  <c r="J27" i="2"/>
  <c r="D27" i="2"/>
  <c r="I26" i="2"/>
  <c r="C26" i="2"/>
  <c r="H25" i="2"/>
  <c r="B25" i="2"/>
  <c r="G24" i="2"/>
  <c r="J23" i="2"/>
  <c r="D23" i="2"/>
  <c r="I22" i="2"/>
  <c r="C22" i="2"/>
  <c r="H21" i="2"/>
  <c r="B21" i="2"/>
  <c r="G20" i="2"/>
  <c r="J19" i="2"/>
  <c r="D19" i="2"/>
  <c r="I18" i="2"/>
  <c r="C18" i="2"/>
  <c r="H17" i="2"/>
  <c r="B17" i="2"/>
  <c r="G16" i="2"/>
  <c r="J15" i="2"/>
  <c r="D15" i="2"/>
  <c r="I14" i="2"/>
  <c r="C14" i="2"/>
  <c r="H13" i="2"/>
  <c r="B13" i="2"/>
  <c r="G12" i="2"/>
  <c r="J132" i="2"/>
  <c r="I123" i="2"/>
  <c r="H114" i="2"/>
  <c r="I107" i="2"/>
  <c r="C103" i="2"/>
  <c r="C99" i="2"/>
  <c r="B96" i="2"/>
  <c r="C93" i="2"/>
  <c r="J90" i="2"/>
  <c r="H88" i="2"/>
  <c r="D86" i="2"/>
  <c r="B84" i="2"/>
  <c r="I81" i="2"/>
  <c r="G79" i="2"/>
  <c r="C77" i="2"/>
  <c r="J74" i="2"/>
  <c r="H72" i="2"/>
  <c r="D70" i="2"/>
  <c r="B68" i="2"/>
  <c r="I65" i="2"/>
  <c r="G63" i="2"/>
  <c r="H62" i="2"/>
  <c r="B62" i="2"/>
  <c r="G61" i="2"/>
  <c r="J60" i="2"/>
  <c r="D60" i="2"/>
  <c r="I59" i="2"/>
  <c r="C59" i="2"/>
  <c r="H58" i="2"/>
  <c r="B58" i="2"/>
  <c r="G57" i="2"/>
  <c r="J56" i="2"/>
  <c r="D56" i="2"/>
  <c r="I55" i="2"/>
  <c r="C55" i="2"/>
  <c r="H54" i="2"/>
  <c r="B54" i="2"/>
  <c r="G53" i="2"/>
  <c r="J52" i="2"/>
  <c r="D52" i="2"/>
  <c r="I51" i="2"/>
  <c r="C51" i="2"/>
  <c r="H50" i="2"/>
  <c r="B50" i="2"/>
  <c r="G49" i="2"/>
  <c r="J48" i="2"/>
  <c r="D48" i="2"/>
  <c r="I47" i="2"/>
  <c r="C47" i="2"/>
  <c r="H46" i="2"/>
  <c r="B46" i="2"/>
  <c r="G45" i="2"/>
  <c r="J44" i="2"/>
  <c r="D44" i="2"/>
  <c r="I43" i="2"/>
  <c r="C43" i="2"/>
  <c r="H42" i="2"/>
  <c r="B42" i="2"/>
  <c r="G41" i="2"/>
  <c r="J40" i="2"/>
  <c r="D40" i="2"/>
  <c r="I39" i="2"/>
  <c r="C39" i="2"/>
  <c r="H38" i="2"/>
  <c r="B38" i="2"/>
  <c r="G37" i="2"/>
  <c r="J36" i="2"/>
  <c r="D36" i="2"/>
  <c r="I35" i="2"/>
  <c r="C35" i="2"/>
  <c r="H34" i="2"/>
  <c r="B34" i="2"/>
  <c r="G33" i="2"/>
  <c r="J32" i="2"/>
  <c r="D32" i="2"/>
  <c r="I31" i="2"/>
  <c r="C31" i="2"/>
  <c r="H30" i="2"/>
  <c r="B30" i="2"/>
  <c r="G29" i="2"/>
  <c r="J28" i="2"/>
  <c r="D28" i="2"/>
  <c r="I27" i="2"/>
  <c r="C27" i="2"/>
  <c r="H26" i="2"/>
  <c r="D12" i="2"/>
  <c r="H14" i="2"/>
  <c r="J16" i="2"/>
  <c r="C19" i="2"/>
  <c r="G21" i="2"/>
  <c r="I23" i="2"/>
  <c r="B26" i="2"/>
  <c r="I110" i="1"/>
  <c r="H110" i="1"/>
  <c r="G110" i="1"/>
  <c r="F110" i="1"/>
  <c r="E110" i="1"/>
  <c r="D110" i="1"/>
  <c r="C110" i="1"/>
  <c r="I99" i="1"/>
  <c r="D99" i="1"/>
  <c r="C98" i="1"/>
  <c r="E98" i="1" s="1"/>
  <c r="C97" i="1"/>
  <c r="E97" i="1" s="1"/>
  <c r="C96" i="1"/>
  <c r="E96" i="1" s="1"/>
  <c r="C95" i="1"/>
  <c r="E95" i="1" s="1"/>
  <c r="C94" i="1"/>
  <c r="E94" i="1" s="1"/>
  <c r="C93" i="1"/>
  <c r="E93" i="1" s="1"/>
  <c r="K88" i="1"/>
  <c r="I88" i="1"/>
  <c r="H88" i="1"/>
  <c r="G88" i="1"/>
  <c r="F88" i="1"/>
  <c r="E88" i="1"/>
  <c r="D88" i="1"/>
  <c r="C88" i="1"/>
  <c r="K81" i="1"/>
  <c r="I81" i="1"/>
  <c r="H81" i="1"/>
  <c r="G81" i="1"/>
  <c r="F81" i="1"/>
  <c r="E81" i="1"/>
  <c r="D81" i="1"/>
  <c r="C81" i="1"/>
  <c r="K73" i="1"/>
  <c r="I73" i="1"/>
  <c r="H73" i="1"/>
  <c r="G73" i="1"/>
  <c r="F73" i="1"/>
  <c r="E73" i="1"/>
  <c r="D73" i="1"/>
  <c r="C73" i="1"/>
  <c r="K60" i="1"/>
  <c r="I60" i="1"/>
  <c r="H60" i="1"/>
  <c r="G60" i="1"/>
  <c r="F60" i="1"/>
  <c r="E60" i="1"/>
  <c r="D60" i="1"/>
  <c r="C60" i="1"/>
  <c r="K48" i="1"/>
  <c r="G18" i="1" s="1"/>
  <c r="I48" i="1"/>
  <c r="H48" i="1"/>
  <c r="G48" i="1"/>
  <c r="F48" i="1"/>
  <c r="E48" i="1"/>
  <c r="D48" i="1"/>
  <c r="C48" i="1"/>
  <c r="K47" i="1"/>
  <c r="G17" i="1" s="1"/>
  <c r="I47" i="1"/>
  <c r="H47" i="1"/>
  <c r="G47" i="1"/>
  <c r="F47" i="1"/>
  <c r="E47" i="1"/>
  <c r="D47" i="1"/>
  <c r="D49" i="1" s="1"/>
  <c r="C47" i="1"/>
  <c r="K42" i="1"/>
  <c r="I42" i="1"/>
  <c r="H42" i="1"/>
  <c r="G42" i="1"/>
  <c r="F42" i="1"/>
  <c r="E42" i="1"/>
  <c r="D42" i="1"/>
  <c r="C42" i="1"/>
  <c r="G19" i="1"/>
  <c r="G13" i="1"/>
  <c r="C11" i="1"/>
  <c r="A11" i="1"/>
  <c r="B7" i="1"/>
  <c r="B7" i="7" l="1"/>
  <c r="B7" i="6"/>
  <c r="I49" i="1"/>
  <c r="G49" i="1"/>
  <c r="G16" i="1"/>
  <c r="F49" i="1"/>
  <c r="H49" i="1"/>
  <c r="B7" i="3"/>
  <c r="B7" i="2"/>
  <c r="C49" i="1"/>
  <c r="C99" i="1"/>
  <c r="E99" i="1" s="1"/>
  <c r="E49" i="1"/>
  <c r="K49" i="1"/>
</calcChain>
</file>

<file path=xl/sharedStrings.xml><?xml version="1.0" encoding="utf-8"?>
<sst xmlns="http://schemas.openxmlformats.org/spreadsheetml/2006/main" count="11658" uniqueCount="2539">
  <si>
    <t>Subdirección de Desarrollo Sectorial de Educación Superior</t>
  </si>
  <si>
    <t>BUENAVENTURA</t>
  </si>
  <si>
    <t>VALLE DEL CAUCA</t>
  </si>
  <si>
    <t>COD_DEPTO</t>
  </si>
  <si>
    <t>DEPARTAMENTO</t>
  </si>
  <si>
    <t>Nación</t>
  </si>
  <si>
    <t>Matrícula total de educación superior</t>
  </si>
  <si>
    <t>Matrícula en programas de pregrado</t>
  </si>
  <si>
    <t>Matrícula en programas de posgrado</t>
  </si>
  <si>
    <t>Tasa de cobertura bruta en educación superior</t>
  </si>
  <si>
    <t>Tasa de tránsito inmediato a educación superior</t>
  </si>
  <si>
    <t>Fuente: MEN (Sistema Nacional de Información de Educación Superior - SNIES)</t>
  </si>
  <si>
    <t>Tasa de Cobertura</t>
  </si>
  <si>
    <t>Departamento</t>
  </si>
  <si>
    <t>Nacional</t>
  </si>
  <si>
    <t xml:space="preserve">Fuente: MEN (SNIES) - Proyecciones de población DANE. </t>
  </si>
  <si>
    <t xml:space="preserve">La tasa de cobertura departamental está definida como la relación porcentual entre el total de estudiantes atendidos en programas de pregrado ofertados en el departamento y la población de 17 a 21 años del departamento  </t>
  </si>
  <si>
    <t>Los programas de pregrado incluyen programas técnicos, tecnológicos y universitarios</t>
  </si>
  <si>
    <t>Tasa de Tránsito</t>
  </si>
  <si>
    <t>Estudiantes de Grado Once en 2015</t>
  </si>
  <si>
    <t>Ingresaron a Educación Superior en 2016</t>
  </si>
  <si>
    <t>Fuente: MEN (SNIES - SIMAT)</t>
  </si>
  <si>
    <t>Matrícula por sector</t>
  </si>
  <si>
    <t>Sector</t>
  </si>
  <si>
    <t>Oficial</t>
  </si>
  <si>
    <t>Privada</t>
  </si>
  <si>
    <t>Total General</t>
  </si>
  <si>
    <t>Fuente: MEN (SNIES)</t>
  </si>
  <si>
    <t>Matrícula por nivel académico</t>
  </si>
  <si>
    <t>Nivel académico</t>
  </si>
  <si>
    <t>Pregrado</t>
  </si>
  <si>
    <t>Posgrado</t>
  </si>
  <si>
    <t>Matrícula por nivel de formación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</si>
  <si>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</si>
  <si>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</si>
  <si>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</si>
  <si>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</si>
  <si>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</si>
  <si>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</si>
  <si>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</si>
  <si>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Matrícula por área de conocimiento</t>
  </si>
  <si>
    <t>Área de conocimiento</t>
  </si>
  <si>
    <t>Agronomía, veterinaria y afines</t>
  </si>
  <si>
    <t>Bellas artes</t>
  </si>
  <si>
    <t>Ciencias de la educación</t>
  </si>
  <si>
    <t>Ciencias de la salud</t>
  </si>
  <si>
    <t>Ciencias sociales y humanas</t>
  </si>
  <si>
    <t>Economía administración contad.</t>
  </si>
  <si>
    <t>Ingeniería arquitectura urbanismo</t>
  </si>
  <si>
    <t>Matemáticas y ciencias naturales</t>
  </si>
  <si>
    <t>Matrícula por metodología</t>
  </si>
  <si>
    <t>Metodología</t>
  </si>
  <si>
    <t>Presencial</t>
  </si>
  <si>
    <t>Distancia (Tradicional)</t>
  </si>
  <si>
    <t>Distancia (Virtual)</t>
  </si>
  <si>
    <t>Matrícula por sexo</t>
  </si>
  <si>
    <t>Sexo</t>
  </si>
  <si>
    <t>Hombre</t>
  </si>
  <si>
    <t>Mujer</t>
  </si>
  <si>
    <t>Matrícula en IES o programas con acreditación de alta calidad por nivel de formación</t>
  </si>
  <si>
    <t>Programas que reportan matrícula por nivel de formación</t>
  </si>
  <si>
    <t>Mat. Total</t>
  </si>
  <si>
    <t>Mat. Acreditada</t>
  </si>
  <si>
    <t>%</t>
  </si>
  <si>
    <t>Nivel</t>
  </si>
  <si>
    <t>Programas</t>
  </si>
  <si>
    <t>Fuente: MEN (SNIES - SACES)</t>
  </si>
  <si>
    <t>Graduados por nivel de formación</t>
  </si>
  <si>
    <t>Nivel de Formación</t>
  </si>
  <si>
    <t>Fuente: MEN - Observatorio Laboral de la Educación - OLE</t>
  </si>
  <si>
    <t>Tasa de deserción universitaria anual (o de período)</t>
  </si>
  <si>
    <t>Tasa de Deserción</t>
  </si>
  <si>
    <t>-</t>
  </si>
  <si>
    <t>Fuente: MEN (SPADIES)</t>
  </si>
  <si>
    <t>Instituciones de Educación Superior que reportan estudiantes atendidos en programas ofertados en el departamento</t>
  </si>
  <si>
    <t>No.</t>
  </si>
  <si>
    <t>IES PADRE</t>
  </si>
  <si>
    <t>COD_IES</t>
  </si>
  <si>
    <t>Institución de Educación Superior</t>
  </si>
  <si>
    <t>Departamento de domicilio de la IES</t>
  </si>
  <si>
    <t>Sector IES</t>
  </si>
  <si>
    <t>Carácter IES</t>
  </si>
  <si>
    <t>Fuente: MEN - SNIES</t>
  </si>
  <si>
    <t>Reporte de matrícula por municipios</t>
  </si>
  <si>
    <t>Cód. Municipio</t>
  </si>
  <si>
    <t>Municipio</t>
  </si>
  <si>
    <t>2010</t>
  </si>
  <si>
    <t>2011</t>
  </si>
  <si>
    <t>2012</t>
  </si>
  <si>
    <t>2013</t>
  </si>
  <si>
    <t>2014</t>
  </si>
  <si>
    <t>2015</t>
  </si>
  <si>
    <t>2016</t>
  </si>
  <si>
    <t>2017</t>
  </si>
  <si>
    <t>CODIGO</t>
  </si>
  <si>
    <t>DEPTO</t>
  </si>
  <si>
    <t>IES Padre</t>
  </si>
  <si>
    <t>Institución de Educación Superior (IES)</t>
  </si>
  <si>
    <t>ANTIOQUIA</t>
  </si>
  <si>
    <t>UNIVERSIDAD NACIONAL DE COLOMBIA</t>
  </si>
  <si>
    <t>OFICIAL</t>
  </si>
  <si>
    <t>Universidad</t>
  </si>
  <si>
    <t>UNIVERSIDAD TECNOLOGICA DE PEREIRA - UTP</t>
  </si>
  <si>
    <t>RISARALDA</t>
  </si>
  <si>
    <t>UNIVERSIDAD DE CORDOBA</t>
  </si>
  <si>
    <t>CORDOBA</t>
  </si>
  <si>
    <t>UNIVERSIDAD DE ANTIOQUIA</t>
  </si>
  <si>
    <t>UNIVERSIDAD DEL TOLIMA</t>
  </si>
  <si>
    <t>TOLIMA</t>
  </si>
  <si>
    <t>UNIVERSIDAD FRANCISCO DE PAULA SANTANDER</t>
  </si>
  <si>
    <t>NORTE DE SANTANDER</t>
  </si>
  <si>
    <t>UNIVERSIDAD DE PAMPLONA</t>
  </si>
  <si>
    <t>PONTIFICIA UNIVERSIDAD JAVERIANA</t>
  </si>
  <si>
    <t>BOGOTA D.C</t>
  </si>
  <si>
    <t>PRIVADA</t>
  </si>
  <si>
    <t>UNIVERSIDAD SANTO TOMAS</t>
  </si>
  <si>
    <t>UNIVERSIDAD EXTERNADO DE COLOMBIA</t>
  </si>
  <si>
    <t>UNIVERSIDAD PONTIFICIA BOLIVARIANA</t>
  </si>
  <si>
    <t>UNIVERSIDAD EAFIT-</t>
  </si>
  <si>
    <t>COLEGIO MAYOR DE NUESTRA SEÑORA DEL ROSARIO</t>
  </si>
  <si>
    <t>UNIVERSIDAD DE SAN BUENAVENTURA</t>
  </si>
  <si>
    <t>BOLIVAR</t>
  </si>
  <si>
    <t>UNIVERSIDAD DE MANIZALES</t>
  </si>
  <si>
    <t>CALDAS</t>
  </si>
  <si>
    <t>UNIVERSIDAD CATOLICA DE ORIENTE -UCO</t>
  </si>
  <si>
    <t>UNIVERSIDAD DE MEDELLIN</t>
  </si>
  <si>
    <t>UNIVERSIDAD AUTONOMA LATINOAMERICANA-UNAULA-</t>
  </si>
  <si>
    <t>UNIVERSIDAD COOPERATIVA DE COLOMBIA</t>
  </si>
  <si>
    <t>UNIVERSIDAD CATOLICA DE MANIZALES</t>
  </si>
  <si>
    <t>UNIVERSIDAD NACIONAL ABIERTA Y A DISTANCIA UNAD</t>
  </si>
  <si>
    <t>ESCUELA SUPERIOR DE ADMINISTRACION PUBLICA-ESAP-</t>
  </si>
  <si>
    <t>Institución Universitaria/Escuela Tecnológica</t>
  </si>
  <si>
    <t>COLEGIO MAYOR DE ANTIOQUIA</t>
  </si>
  <si>
    <t>POLITECNICO COLOMBIANO JAIME ISAZA CADAVID</t>
  </si>
  <si>
    <t>INSTITUCION UNIVERSITARIA DE ENVIGADO</t>
  </si>
  <si>
    <t>UNIVERSIDAD CES</t>
  </si>
  <si>
    <t>FUNDACION UNIVERSITARIA SAN MARTIN</t>
  </si>
  <si>
    <t>UNIVERSIDAD CATÓLICA LUIS AMIGÓ-FUNLAM</t>
  </si>
  <si>
    <t>FUNDACION UNIVERSITARIA MARIA CANO</t>
  </si>
  <si>
    <t>POLITECNICO GRANCOLOMBIANO</t>
  </si>
  <si>
    <t>FUNDACION UNIVERSITARIA-CEIPA-</t>
  </si>
  <si>
    <t>FUNDACION UNIVERSITARIA DEL AREA ANDINA</t>
  </si>
  <si>
    <t>FUNDACION UNIVERSITARIA CATOLICA DEL NORTE</t>
  </si>
  <si>
    <t>FUNDACION UNIVERSITARIA SEMINARIO BIBLICO DE COLOMBIA</t>
  </si>
  <si>
    <t>FUNDACION DE ESTUDIOS SUPERIORES UNIVERSITARIOS DE URABA ANTONIO ROLDAN BETANCUR</t>
  </si>
  <si>
    <t>INSTITUCION UNIVERSITARIA COLOMBO AMERICANA - UNICA</t>
  </si>
  <si>
    <t>FUNDACION UNIVERSITARIA AUTONOMA DE LAS AMERICAS</t>
  </si>
  <si>
    <t>INSTITUCION UNIVERSITARIA  SALAZAR Y HERRERA</t>
  </si>
  <si>
    <t>UNIVERSIDAD EIA</t>
  </si>
  <si>
    <t>CORPORACION UNIVERSITARIA ADVENTISTA - UNAC</t>
  </si>
  <si>
    <t>CORPORACION UNIVERSITARIA LASALLISTA</t>
  </si>
  <si>
    <t>CORPORACION UNIVERSITARIA DE COLOMBIA IDEAS</t>
  </si>
  <si>
    <t>CORPORACION UNIVERSITARIA MINUTO DE DIOS -UNIMINUTO-</t>
  </si>
  <si>
    <t>CORPORACION UNIVERSITARIA DE CIENCIA Y DESARROLLO - UNICIENCIA</t>
  </si>
  <si>
    <t>CORPORACION UNIVERSITARIA REMINGTON</t>
  </si>
  <si>
    <t>CORPORACION COLEGIATURA COLOMBIANA</t>
  </si>
  <si>
    <t>INSTITUCIÓN UNIVERSITARIA PASCUAL BRAVO</t>
  </si>
  <si>
    <t>ESCUELA NAVAL DE SUBOFICIALES ARC BARRANQUILLA</t>
  </si>
  <si>
    <t>ATLANTICO</t>
  </si>
  <si>
    <t>Institución Tecnológica</t>
  </si>
  <si>
    <t>TECNOLOGICO DE ANTIOQUIA</t>
  </si>
  <si>
    <t>INSTITUTO TECNOLOGICO METROPOLITANO</t>
  </si>
  <si>
    <t>ESCUELA SUPERIOR TECNOLOGICA DE ARTES DEBORA ARANGO</t>
  </si>
  <si>
    <t>FUNDACION ESCUELA COLOMBIANA DE MERCADOTECNIA -ESCOLME-</t>
  </si>
  <si>
    <t>FUNDACION UNIVERSITARIA ESUMER</t>
  </si>
  <si>
    <t>ESCUELA DE TECNOLOGIAS DE ANTIOQUIA -ETA-</t>
  </si>
  <si>
    <t>INSTITUCION UNIVERSITARIA MARCO FIDEL SUAREZ - IUMAFIS</t>
  </si>
  <si>
    <t>CORPORACION ACADEMIA TECNOLOGICA DE COLOMBIA -ATEC-</t>
  </si>
  <si>
    <t>CORPORACION TECNOLOGICA CATOLICA DE OCCIDENTE - TECOC -</t>
  </si>
  <si>
    <t>FUNDACION DE EDUCACION SUPERIOR SAN JOSE -FESSANJOSE-</t>
  </si>
  <si>
    <t>CORPORACION ACADEMIA SUPERIOR DE ARTES</t>
  </si>
  <si>
    <t>CORPORACION UNIFICADA NACIONAL DE EDUCACION SUPERIOR-CUN-</t>
  </si>
  <si>
    <t>Institución Técnica Profesional</t>
  </si>
  <si>
    <t>UNIVERSIDAD ECCI</t>
  </si>
  <si>
    <t>SERVICIO NACIONAL DE APRENDIZAJE-SENA-</t>
  </si>
  <si>
    <t>FUNDACION UNIVERSITARIA CLARETIANA - UNICLARETIANA</t>
  </si>
  <si>
    <t>CHOCO</t>
  </si>
  <si>
    <t>CORPORACION UNIVERSITARIA AMERICANA</t>
  </si>
  <si>
    <t>FUNDACION UNIVERSITARIA BELLAS ARTES</t>
  </si>
  <si>
    <t>CORPORACION UNIVERSITARIA DE SABANETA - UNISABANETA</t>
  </si>
  <si>
    <t>CORPORACION UNIVERSITARIA U DE COLOMBIA</t>
  </si>
  <si>
    <t>UNIVERSIDAD DEL ATLANTICO</t>
  </si>
  <si>
    <t>UNIVERSIDAD INDUSTRIAL DE SANTANDER</t>
  </si>
  <si>
    <t>SANTANDER</t>
  </si>
  <si>
    <t>UNIVERSIDAD DEL NORTE</t>
  </si>
  <si>
    <t>UNIVERSIDAD SERGIO ARBOLEDA</t>
  </si>
  <si>
    <t>UNIVERSIDAD AUTONOMA DEL CARIBE- UNIAUTONOMA</t>
  </si>
  <si>
    <t>UNIVERSIDAD LIBRE</t>
  </si>
  <si>
    <t>UNIVERSIDAD METROPOLITANA</t>
  </si>
  <si>
    <t>UNIVERSIDAD AUTONOMA DE MANIZALES</t>
  </si>
  <si>
    <t>DIRECCION NACIONAL DE ESCUELAS</t>
  </si>
  <si>
    <t>UNIVERSIDAD SIMON BOLIVAR</t>
  </si>
  <si>
    <t>CORPORACION UNIVERSIDAD DE LA COSTA CUC</t>
  </si>
  <si>
    <t>CORPORACION UNIVERSITARIA RAFAEL NUÑEZ</t>
  </si>
  <si>
    <t>CORPORACION UNIVERSITARIA EMPRESARIAL DE SALAMANCA</t>
  </si>
  <si>
    <t>CORPORACION UNIVERSITARIA REFORMADA - CUR -</t>
  </si>
  <si>
    <t>CORPORACION UNIVERSITARIA ANTONIO JOSE DE SUCRE - CORPOSUCRE</t>
  </si>
  <si>
    <t>SUCRE</t>
  </si>
  <si>
    <t>FUNDACION TECNOLOGICA ALBERTO MERANI</t>
  </si>
  <si>
    <t>CORPORACION POLITECNICO DE LA COSTA ATLANTICA</t>
  </si>
  <si>
    <t>CORPORACION EDUCATIVA DEL LITORAL</t>
  </si>
  <si>
    <t>CORPORACION UNIVERSITARIA LATINOAMERICANA - CUL</t>
  </si>
  <si>
    <t>CORPORACION UNIVERSITARIA DE CIENCIAS EMPRESARIALES, EDUCACION Y SALUD -CORSALUD-</t>
  </si>
  <si>
    <t>CORPORACION TECNOLOGICA INDOAMERICA</t>
  </si>
  <si>
    <t>LCI - FUNDACION TECNOLOGICA</t>
  </si>
  <si>
    <t>UNIVERSIDAD PEDAGOGICA NACIONAL</t>
  </si>
  <si>
    <t>UNIVERSIDAD MILITAR-NUEVA GRANADA</t>
  </si>
  <si>
    <t>UNIVERSIDAD-COLEGIO MAYOR DE CUNDINAMARCA</t>
  </si>
  <si>
    <t>UNIVERSIDAD DISTRITAL-FRANCISCO JOSE DE CALDAS</t>
  </si>
  <si>
    <t>UNIVERSIDAD INCCA DE COLOMBIA</t>
  </si>
  <si>
    <t>FUNDACION UNIVERSIDAD DE BOGOTA - JORGE TADEO LOZANO</t>
  </si>
  <si>
    <t>UNIVERSIDAD CENTRAL</t>
  </si>
  <si>
    <t>UNIVERSIDAD DE LA SABANA</t>
  </si>
  <si>
    <t>CUNDINAMARCA</t>
  </si>
  <si>
    <t>FUNDACION UNIVERSIDAD DE AMERICA</t>
  </si>
  <si>
    <t>UNIVERSIDAD CATOLICA DE COLOMBIA</t>
  </si>
  <si>
    <t>FUNDACION UNIVERSIDAD AUTONOMA DE COLOMBIA -FUAC-</t>
  </si>
  <si>
    <t>UNIVERSIDAD EL BOSQUE</t>
  </si>
  <si>
    <t>UNIVERSIDAD MANUELA BELTRAN-UMB-</t>
  </si>
  <si>
    <t>UNIVERSIDAD LA GRAN COLOMBIA</t>
  </si>
  <si>
    <t>UNIVERSIDAD DE LA SALLE</t>
  </si>
  <si>
    <t>UNIVERSIDAD DE LOS ANDES</t>
  </si>
  <si>
    <t>CORPORACION UNIVERSIDAD PILOTO DE COLOMBIA</t>
  </si>
  <si>
    <t>MAGDALENA</t>
  </si>
  <si>
    <t>UNIVERSIDAD DE IBAGUE</t>
  </si>
  <si>
    <t>UNIVERSIDAD DEL SINU - ELIAS BECHARA ZAINUM - UNISINU -</t>
  </si>
  <si>
    <t>UNIVERSIDAD DE CIENCIAS APLICADAS Y AMBIENTALES UDCA.</t>
  </si>
  <si>
    <t>INSTITUCION UNIVERSITARIA COLEGIOS DE COLOMBIA - UNICOC</t>
  </si>
  <si>
    <t>FUNDACION UNIVERSITARIA DE CIENCIAS DE LA SALUD</t>
  </si>
  <si>
    <t>COLEGIO DE ESTUDIOS SUPERIORES DE ADMINISTRACION-CESA-</t>
  </si>
  <si>
    <t>FUNDACION UNIVERSITARIA JUAN N. CORPAS</t>
  </si>
  <si>
    <t>FUNDACION UNIVERSITARIA MONSERRATE -UNIMONSERRATE</t>
  </si>
  <si>
    <t>FUNDACION UNIVERSITARIA KONRAD LORENZ</t>
  </si>
  <si>
    <t>FUNDACION UNIVERSITARIA LOS LIBERTADORES</t>
  </si>
  <si>
    <t>FUNDACION UNIVERSITARIA AGRARIA DE COLOMBIA -UNIAGRARIA-</t>
  </si>
  <si>
    <t>FUNDACION ESCUELA COLOMBIANA DE REHABILITACION</t>
  </si>
  <si>
    <t>FUNDACIÓN UNIVERSITARIA SAN ALFONSO- FUSA-</t>
  </si>
  <si>
    <t>FUNDACION UNIVERSITARIA EMPRESARIAL DE LA CAMARA DE COMERCIO DE BOGOTA</t>
  </si>
  <si>
    <t>UNIPANAMERICANA - FUNDACION UNIVERSITARIA PANAMERICANA</t>
  </si>
  <si>
    <t>FUNDACION UNIVERSITARIA SANITAS</t>
  </si>
  <si>
    <t>ESCUELA COLOMBIANA DE INGENIERIA JULIO GARAVITO</t>
  </si>
  <si>
    <t>UNIVERSIDAD EAN</t>
  </si>
  <si>
    <t>ESCUELA SUPERIOR DE OFTALMOLOGIA, INSTITUTO BARRAQUER DE AMERICA</t>
  </si>
  <si>
    <t>CORPORACION UNIVERSITARIA IBEROAMERICANA</t>
  </si>
  <si>
    <t>UNIVERSIDAD DE SANTANDER - UDES</t>
  </si>
  <si>
    <t>UNIVERSITARIA AGUSTINIANA- UNIAGUSTINIANA</t>
  </si>
  <si>
    <t>CORPORACION UNIVERSITARIA REPUBLICANA</t>
  </si>
  <si>
    <t>CORPORACION UNIVERSITARIA  UNITEC</t>
  </si>
  <si>
    <t>ESCUELA DE INTELIGENCIA Y CONTRAINTELIGENCIA BRIGADIER GENERAL RICARDO CHARRY SOLANO</t>
  </si>
  <si>
    <t>ESCUELA DE LOGISTICA</t>
  </si>
  <si>
    <t>ESCUELA SUPERIOR DE GUERRA GENERAL RAFAEL REYES PRIETO</t>
  </si>
  <si>
    <t>CENTRO DE EDUCACION MILITAR - CEMIL</t>
  </si>
  <si>
    <t>ESCUELA DE POSTGRADOS DE LA FUERZA AEREA COLOMBIANA CAPITAN JOSE EDMUNDO SANDOVAL - EPFAC</t>
  </si>
  <si>
    <t>FUNDACION TECNOLOGICA AUTONOMA DE BOGOTA-FABA-</t>
  </si>
  <si>
    <t>FUNDACION CENTRO DE INVESTIGACION DOCENCIA Y CONSULTORIA ADMINISTRATIVA-F-CIDCA-</t>
  </si>
  <si>
    <t>FUNDACION UNIVERSITARIA PARA EL DESARROLLO HUMANO - UNINPAHU</t>
  </si>
  <si>
    <t>INSTITUCION UNIVERSITARIA LATINA - UNILATINA</t>
  </si>
  <si>
    <t>CORPORACION TECNOLOGICA DE BOGOTA - CTB -</t>
  </si>
  <si>
    <t>CORPORACION TECNOLOGICA INDUSTRIAL COLOMBIANA - TEINCO</t>
  </si>
  <si>
    <t>CORPORACION INTERNACIONAL PARA EL DESARROLLO EDUCATIVO -CIDE-</t>
  </si>
  <si>
    <t>POLITECNICO SANTAFE DE BOGOTA</t>
  </si>
  <si>
    <t>TECNOLOGICA DEL SUR</t>
  </si>
  <si>
    <t>ESCUELA TECNOLOGICA INSTITUTO TECNICO CENTRAL</t>
  </si>
  <si>
    <t>FUNDACION ESCUELA COLOMBIANA DE HOTELERIA Y TURISMO-ECOTET-</t>
  </si>
  <si>
    <t>POLITECNICO INDOAMERICANO</t>
  </si>
  <si>
    <t>FUNDACION INTERAMERICANA TECNICA-FIT-</t>
  </si>
  <si>
    <t>FUNDACION DE EDUCACION SUPERIOR NUEVA AMERICA</t>
  </si>
  <si>
    <t>FUNDACION UNIVERSITARIA HORIZONTE</t>
  </si>
  <si>
    <t>FUNDACION UNIVERSITARIA SAN MATEO - SAN MATEO EDUCACION SUPERIOR</t>
  </si>
  <si>
    <t>POLITECNICO INTERNACIONAL INSTITUCION DE EDUCACION SUPERIOR</t>
  </si>
  <si>
    <t>CORPORACION POLITECNICO COLOMBO ANDINO</t>
  </si>
  <si>
    <t>CORPORACION CENTRO DE ESTUDIOS ARTISTICOS Y TECNICOS-CEART-</t>
  </si>
  <si>
    <t>CORPORACION UNIVERSITARIA CENDA</t>
  </si>
  <si>
    <t>CORPORACION DE EDUCACION SUPERIOR SURAMERICA</t>
  </si>
  <si>
    <t>CORPORACION ESCUELA DE ARTES Y LETRAS</t>
  </si>
  <si>
    <t>CORPORACION INSTITUTO SUPERIOR DE EDUCACION SOCIAL-ISES-</t>
  </si>
  <si>
    <t>CORPORACION UNIVERSITARIA TALLER CINCO</t>
  </si>
  <si>
    <t>ESCUELA MILITAR DE CADETES GENERAL JOSE MARIA CORDOVA</t>
  </si>
  <si>
    <t>ESCUELA DE INGENIEROS MILITARES</t>
  </si>
  <si>
    <t>INSTITUTO CARO Y CUERVO</t>
  </si>
  <si>
    <t>FUNDACION UNIVERSITARIA CAFAM -UNICAFAM</t>
  </si>
  <si>
    <t>FUNDACION UNIVERSITARIA CIEO - UNICIEO</t>
  </si>
  <si>
    <t>INSTITUCION UNIVERSITARIA DE COLOMBIA - UNIVERSITARIA DE COLOMBIA</t>
  </si>
  <si>
    <t>CORPORACION DE EDUCACION TECNOLOGICA COLSUBSIDIO- AIRBUS GROUP</t>
  </si>
  <si>
    <t>FUNDACION UNIVERSITARIA LUIS G. PAEZ - UNILUISGPAEZ</t>
  </si>
  <si>
    <t>CORPORACION UNIVERSITARIA DE ASTURIAS</t>
  </si>
  <si>
    <t>ELITE- ESCUELA LATINOAMERICANA DE INGENIEROS, TECNOLOGOS Y EMPRESARIOS</t>
  </si>
  <si>
    <t>UNIVERSITARIA VIRTUAL INTERNACIONAL</t>
  </si>
  <si>
    <t>UNIVERSIDAD DEL CAUCA</t>
  </si>
  <si>
    <t>CAUCA</t>
  </si>
  <si>
    <t>UNIVERSIDAD DE CALDAS</t>
  </si>
  <si>
    <t>UNIVERSIDAD DE CARTAGENA</t>
  </si>
  <si>
    <t>UNIVERSIDAD DE LA GUAJIRA</t>
  </si>
  <si>
    <t>GUAJIRA</t>
  </si>
  <si>
    <t>UNIVERSIDAD TECNOLOGICA DE BOLIVAR</t>
  </si>
  <si>
    <t>INSTITUCION UNIVERSITARIA BELLAS ARTES Y CIENCIAS DE BOLIVAR</t>
  </si>
  <si>
    <t>COLEGIO MAYOR DE BOLIVAR</t>
  </si>
  <si>
    <t>FUNDACION UNIVERSITARIA TECNOLOGICO COMFENALCO - CARTAGENA</t>
  </si>
  <si>
    <t>CORPORACION UNIVERSITARIA AUTONOMA DE NARIÑO -AUNAR-</t>
  </si>
  <si>
    <t>NARINIO</t>
  </si>
  <si>
    <t>ESCUELA NAVAL DE CADETES ALMIRANTE PADILLA</t>
  </si>
  <si>
    <t>FUNDACION UNIVERSITARIA COLOMBO INTERNACIONAL - UNICOLOMBO</t>
  </si>
  <si>
    <t>BOYACA</t>
  </si>
  <si>
    <t>UNIVERSIDAD PEDAGOGICA Y TECNOLOGICA DE COLOMBIA - UPTC</t>
  </si>
  <si>
    <t>UNIVERSIDAD DE BOYACA UNIBOYACA</t>
  </si>
  <si>
    <t>FUNDACION UNIVERSITARIA JUAN DE CASTELLANOS</t>
  </si>
  <si>
    <t>FUNDACION UNIVERSITARIA DE SAN GIL - UNISANGIL -</t>
  </si>
  <si>
    <t>UNIVERSIDAD DEL QUINDIO</t>
  </si>
  <si>
    <t>QUINDIO</t>
  </si>
  <si>
    <t>CORPORACION DE EDUCACION DEL NORTE DEL TOLIMA - COREDUCACION</t>
  </si>
  <si>
    <t>COLEGIO INTEGRADO NACIONAL ORIENTE DE CALDAS - IES CINOC</t>
  </si>
  <si>
    <t>FUNDACION UNIVERSITARIA COMFAMILIAR RISARALDA</t>
  </si>
  <si>
    <t>CAQUETA</t>
  </si>
  <si>
    <t>UNIVERSIDAD DE LA AMAZONIA</t>
  </si>
  <si>
    <t>UNIVERSIDAD DEL VALLE</t>
  </si>
  <si>
    <t>ESCUELA NACIONAL DEL DEPORTE</t>
  </si>
  <si>
    <t>FUNDACION UNIVERSITARIA DE POPAYAN</t>
  </si>
  <si>
    <t>CORPORACION UNIVERSITARIA AUTONOMA DEL CAUCA</t>
  </si>
  <si>
    <t>COLEGIO MAYOR DEL CAUCA</t>
  </si>
  <si>
    <t>CORPORACION UNIVERSITARIA COMFACAUCA - UNICOMFACAUCA</t>
  </si>
  <si>
    <t>CESAR</t>
  </si>
  <si>
    <t>UNIVERSIDAD POPULAR DEL CESAR</t>
  </si>
  <si>
    <t>UNIVERSIDAD MARIANA</t>
  </si>
  <si>
    <t>UNIVERSIDAD AUTONOMA DE BUCARAMANGA-UNAB-</t>
  </si>
  <si>
    <t>CORPORACION UNIVERSITARIA DEL CARIBE - CECAR</t>
  </si>
  <si>
    <t>UNIVERSIDAD DE CUNDINAMARCA-UDEC</t>
  </si>
  <si>
    <t>ESCUELA DE COMUNICACIONES</t>
  </si>
  <si>
    <t>FUNDACION TECNOLOGICA DE MADRID</t>
  </si>
  <si>
    <t>INSTITUTO SUPERIOR DE CIENCIAS SOCIALES Y ECONOMICO FAMILIARES-ICSEF-</t>
  </si>
  <si>
    <t>ESCUELA  MILITAR DE SUBOFICIALES SARGENTO INOCENCIO CHINCA</t>
  </si>
  <si>
    <t>INSTITUTO TOLIMENSE DE FORMACION TECNICA PROFESIONAL</t>
  </si>
  <si>
    <t>ESCUELA DE SUBOFICIALES DE LA FUERZA AEREA COLOMBIANA ANDRES M. DIAZ</t>
  </si>
  <si>
    <t>UNIVERSIDAD TECNOLOGICA DEL CHOCO-DIEGO LUIS CORDOBA</t>
  </si>
  <si>
    <t>HUILA</t>
  </si>
  <si>
    <t>UNIVERSIDAD SURCOLOMBIANA</t>
  </si>
  <si>
    <t>CORPORACION UNIVERSITARIA DEL HUILA-CORHUILA-</t>
  </si>
  <si>
    <t>FUNDACION ESCUELA TECNOLOGICA DE NEIVA - JESUS OVIEDO PEREZ -FET</t>
  </si>
  <si>
    <t>FUNDACION UNIVERSITARIA NAVARRA - UNINAVARRA</t>
  </si>
  <si>
    <t>INSTITUTO NACIONAL DE FORMACION TECNICA PROFESIONAL DE SAN JUAN DEL CESAR</t>
  </si>
  <si>
    <t>UNIVERSIDAD DEL MAGDALENA - UNIMAGDALENA</t>
  </si>
  <si>
    <t>INSTITUTO NACIONAL DE FORMACION TECNICA PROFESIONAL - HUMBERTO VELASQUEZ GARCIA</t>
  </si>
  <si>
    <t>META</t>
  </si>
  <si>
    <t>UNIVERSIDAD DE LOS LLANOS</t>
  </si>
  <si>
    <t>CORPORACION UNIVERSITARIA DEL META - UNIMETA</t>
  </si>
  <si>
    <t>UNIVERSIDAD DE NARIÑO</t>
  </si>
  <si>
    <t>INSTITUTO SUPERIOR DE EDUCACION RURAL-ISER-</t>
  </si>
  <si>
    <t>UNIDADES TECNOLOGICAS DE SANTANDER</t>
  </si>
  <si>
    <t>FUNDACION DE ESTUDIOS SUPERIORES COMFANORTE -F.E.S.C.-</t>
  </si>
  <si>
    <t>CORPORACION UNIVERSITARIA EMPRESARIAL ALEXANDER VON HUMBOLDT - CUE</t>
  </si>
  <si>
    <t>INSTITUTO DE EDUCACION TECNICA PROFESIONAL DE ROLDANILLO</t>
  </si>
  <si>
    <t>INSTITUCION UNIVERSITARIA EAM</t>
  </si>
  <si>
    <t>UNIVERSIDAD CATOLICA DE PEREIRA</t>
  </si>
  <si>
    <t>FUNDACION UNIVERSITARIA SEMINARIO TEOLOGICO BAUTISTA INTERNACIONAL</t>
  </si>
  <si>
    <t>CORPORACION UNIVERSITARIA DE SANTA ROSA DE CABAL-UNISARC-</t>
  </si>
  <si>
    <t>CORPORACION INSTITUTO DE ADMINISTRACION Y FINANZAS - CIAF</t>
  </si>
  <si>
    <t>INSTITUTO UNIVERSITARIO DE LA PAZ</t>
  </si>
  <si>
    <t>CORPORACION UNIVERSIDAD DE INVESTIGACION Y DESARROLLO - UDI</t>
  </si>
  <si>
    <t>TECNOLOGICA FITEC</t>
  </si>
  <si>
    <t>CORPORACION EDUCATIVA -ITAE-</t>
  </si>
  <si>
    <t>CORPORACION ESCUELA TECNOLOGICA DEL ORIENTE</t>
  </si>
  <si>
    <t>UNIVERSIDAD DE SUCRE</t>
  </si>
  <si>
    <t>ESCUELA DE FORMACION DE INFANTERIA DE MARINA</t>
  </si>
  <si>
    <t>CONSERVATORIO DEL TOLIMA</t>
  </si>
  <si>
    <t>FUNDACION DE ESTUDIOS SUPERIORES - MONSEÑOR ABRAHAM ESCUDERO MONTOYA  - FUNDES</t>
  </si>
  <si>
    <t>UNIVERSIDAD DEL PACIFICO</t>
  </si>
  <si>
    <t>UNIVERSIDAD SANTIAGO DE CALI</t>
  </si>
  <si>
    <t>UNIVERSIDAD ICESI</t>
  </si>
  <si>
    <t>UNIVERSIDAD AUTONOMA DE OCCIDENTE</t>
  </si>
  <si>
    <t>INSTITUTO DEPARTAMENTAL DE BELLAS ARTES</t>
  </si>
  <si>
    <t>UNIDAD CENTRAL DEL VALLE DEL CAUCA</t>
  </si>
  <si>
    <t>FUNDACION UNIVERSITARIA CATOLICA LUMEN GENTIUM</t>
  </si>
  <si>
    <t>INSTITUCION UNIVERSITARIA ANTONIO JOSE CAMACHO</t>
  </si>
  <si>
    <t>FUNDACION CENTRO COLOMBIANO DE ESTUDIOS PROFESIONALES, -F.C.E.C.E.P.</t>
  </si>
  <si>
    <t>FUNDACION TECNOLOGICA AUTONOMA DEL PACIFICO</t>
  </si>
  <si>
    <t>CORPORACION DE ESTUDIOS TECNOLOGICOS DEL NORTE DEL VALLE</t>
  </si>
  <si>
    <t>CORPORACION UNIVERSITARIA CENTRO SUPERIOR - UNICUCES</t>
  </si>
  <si>
    <t>CORPORACION ESCUELA SUPERIOR DE ADMINISTRACION Y ESTUDIOS TECNOLOGICOS- EAE</t>
  </si>
  <si>
    <t>INSTITUTO TECNICO AGRICOLA ITA</t>
  </si>
  <si>
    <t>INSTITUTO TECNICO NACIONAL DE COMERCIO SIMON RODRIGUEZ - INTENALCO</t>
  </si>
  <si>
    <t>FUNDACION ACADEMIA DE DIBUJO PROFESIONAL</t>
  </si>
  <si>
    <t>CORPORACION DE ESTUDIOS SUPERIORES SALAMANDRA</t>
  </si>
  <si>
    <t>ESCUELA MILITAR DE AVIACION MARCO FIDEL SUAREZ</t>
  </si>
  <si>
    <t>CORPORACION UNIVERSITARIA PARA EL DESARROLLO EMPRESARIAL Y SOCIAL- CUDES</t>
  </si>
  <si>
    <t>ARAUCA</t>
  </si>
  <si>
    <t>CASANARE</t>
  </si>
  <si>
    <t>FUNDACION UNIVERSITARIA INTERNACIONAL DEL TROPICO AMERICANO</t>
  </si>
  <si>
    <t>PUTUMAYO</t>
  </si>
  <si>
    <t>INSTITUTO TECNOLOGICO DEL PUTUMAYO</t>
  </si>
  <si>
    <t>SAN ANDRES Y PROVIDENCIA</t>
  </si>
  <si>
    <t>INSTITUTO NACIONAL DE FORMACION TECNICA PROFESIONAL DE SAN ANDRES</t>
  </si>
  <si>
    <t>AMAZONAS</t>
  </si>
  <si>
    <t>GUAINIA</t>
  </si>
  <si>
    <t>GUAVIARE</t>
  </si>
  <si>
    <t>VAUPES</t>
  </si>
  <si>
    <t>VICHADA</t>
  </si>
  <si>
    <t>Código Departamento</t>
  </si>
  <si>
    <t xml:space="preserve">Departamento </t>
  </si>
  <si>
    <t>Código Municipio</t>
  </si>
  <si>
    <t>MEDELLIN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</si>
  <si>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</si>
  <si>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</si>
  <si>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</si>
  <si>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</si>
  <si>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</si>
  <si>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</si>
  <si>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</si>
  <si>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</si>
  <si>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</si>
  <si>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SANTAFE DE ANTIOQUIA</t>
  </si>
  <si>
    <t>ANZA</t>
  </si>
  <si>
    <t>APARTADO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</si>
  <si>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</si>
  <si>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</si>
  <si>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</si>
  <si>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</si>
  <si>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</si>
  <si>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</si>
  <si>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</si>
  <si>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</si>
  <si>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BOLIVAR</t>
  </si>
  <si>
    <t>BRICEÑO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</si>
  <si>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</si>
  <si>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</si>
  <si>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</si>
  <si>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</si>
  <si>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</si>
  <si>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</si>
  <si>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</si>
  <si>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</si>
  <si>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EL 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</si>
  <si>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</si>
  <si>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</si>
  <si>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</si>
  <si>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</si>
  <si>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</si>
  <si>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</si>
  <si>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</si>
  <si>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</si>
  <si>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</si>
  <si>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DONMATIAS</t>
  </si>
  <si>
    <t>EBEJICO</t>
  </si>
  <si>
    <t>EL BAGRE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</si>
  <si>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</si>
  <si>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</si>
  <si>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</si>
  <si>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</si>
  <si>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</si>
  <si>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</si>
  <si>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</si>
  <si>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</si>
  <si>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</si>
  <si>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</si>
  <si>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</si>
  <si>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</si>
  <si>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</si>
  <si>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</si>
  <si>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</si>
  <si>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</si>
  <si>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</si>
  <si>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</si>
  <si>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</si>
  <si>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</si>
  <si>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</si>
  <si>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</si>
  <si>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</si>
  <si>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</si>
  <si>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</si>
  <si>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</si>
  <si>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</si>
  <si>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NARIÑO</t>
  </si>
  <si>
    <t>NECOCLI</t>
  </si>
  <si>
    <t>NECHI</t>
  </si>
  <si>
    <t>OLAYA</t>
  </si>
  <si>
    <t>PEÑOL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</si>
  <si>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</si>
  <si>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</si>
  <si>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</si>
  <si>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</si>
  <si>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</si>
  <si>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</si>
  <si>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</si>
  <si>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</si>
  <si>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</si>
  <si>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</si>
  <si>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</si>
  <si>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</si>
  <si>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</si>
  <si>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</si>
  <si>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</si>
  <si>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</si>
  <si>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</si>
  <si>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</si>
  <si>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</si>
  <si>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</si>
  <si>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</si>
  <si>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</si>
  <si>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 FERRER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</si>
  <si>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</si>
  <si>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</si>
  <si>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</si>
  <si>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</si>
  <si>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</si>
  <si>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</si>
  <si>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</si>
  <si>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</si>
  <si>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</si>
  <si>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</si>
  <si>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</si>
  <si>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</si>
  <si>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</si>
  <si>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</si>
  <si>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</si>
  <si>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</si>
  <si>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</si>
  <si>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</si>
  <si>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</si>
  <si>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</si>
  <si>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</si>
  <si>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</si>
  <si>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</si>
  <si>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</si>
  <si>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</si>
  <si>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</si>
  <si>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</si>
  <si>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</si>
  <si>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</si>
  <si>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</si>
  <si>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</si>
  <si>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</si>
  <si>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</si>
  <si>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</si>
  <si>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</si>
  <si>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</si>
  <si>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</si>
  <si>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</si>
  <si>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</si>
  <si>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</si>
  <si>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SANTO TOMAS</t>
  </si>
  <si>
    <t>SOLEDAD</t>
  </si>
  <si>
    <t>SUAN</t>
  </si>
  <si>
    <t>TUBARA</t>
  </si>
  <si>
    <t>BOGOTA D.C.</t>
  </si>
  <si>
    <t>CARTAGENA</t>
  </si>
  <si>
    <t>ACHI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</si>
  <si>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</si>
  <si>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</si>
  <si>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</si>
  <si>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</si>
  <si>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</si>
  <si>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</si>
  <si>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</si>
  <si>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</si>
  <si>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</si>
  <si>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</si>
  <si>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</si>
  <si>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</si>
  <si>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</si>
  <si>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MAGANGUE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</si>
  <si>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</si>
  <si>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</si>
  <si>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</si>
  <si>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</si>
  <si>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</si>
  <si>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</si>
  <si>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</si>
  <si>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</si>
  <si>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</si>
  <si>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</si>
  <si>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</si>
  <si>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</si>
  <si>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</si>
  <si>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</si>
  <si>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SAN JUAN NEPOMUCENO</t>
  </si>
  <si>
    <t>SAN MARTIN DE LOBA</t>
  </si>
  <si>
    <t>SAN PABLO</t>
  </si>
  <si>
    <t>SANTA CATALINA</t>
  </si>
  <si>
    <t>SANTA ROSA</t>
  </si>
  <si>
    <t>SANTA ROSA DEL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</si>
  <si>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</si>
  <si>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</si>
  <si>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</si>
  <si>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</si>
  <si>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</si>
  <si>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</si>
  <si>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</si>
  <si>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</si>
  <si>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TUNJA</t>
  </si>
  <si>
    <t>ALMEIDA</t>
  </si>
  <si>
    <t>AQUITANIA</t>
  </si>
  <si>
    <t>ARCABUCO</t>
  </si>
  <si>
    <t>BELEN</t>
  </si>
  <si>
    <t>BERBEO</t>
  </si>
  <si>
    <t>BOAVITA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</si>
  <si>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</si>
  <si>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</si>
  <si>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</si>
  <si>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</si>
  <si>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</si>
  <si>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</si>
  <si>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</si>
  <si>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</si>
  <si>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</si>
  <si>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</si>
  <si>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CIENEGA</t>
  </si>
  <si>
    <t>COMBITA</t>
  </si>
  <si>
    <t>COPER</t>
  </si>
  <si>
    <t>CORRALES</t>
  </si>
  <si>
    <t>CUBARA</t>
  </si>
  <si>
    <t>CUCAITA</t>
  </si>
  <si>
    <t>CUITIVA</t>
  </si>
  <si>
    <t>CHIVOR</t>
  </si>
  <si>
    <t>DUITAMA</t>
  </si>
  <si>
    <t>EL COCUY</t>
  </si>
  <si>
    <t>EL ESPINO</t>
  </si>
  <si>
    <t>FIRAVITOBA</t>
  </si>
  <si>
    <t>FLORESTA</t>
  </si>
  <si>
    <t>GACHANTIVA</t>
  </si>
  <si>
    <t>GAMEZA</t>
  </si>
  <si>
    <t>GARAGOA</t>
  </si>
  <si>
    <t>GUATEQUE</t>
  </si>
  <si>
    <t>GUAYATA</t>
  </si>
  <si>
    <t>GUICAN</t>
  </si>
  <si>
    <t>IZA</t>
  </si>
  <si>
    <t>JENESANO</t>
  </si>
  <si>
    <t>LABRANZAGRANDE</t>
  </si>
  <si>
    <t>LA CAPILLA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</si>
  <si>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</si>
  <si>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</si>
  <si>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</si>
  <si>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</si>
  <si>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</si>
  <si>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</si>
  <si>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</si>
  <si>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</si>
  <si>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</si>
  <si>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</si>
  <si>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</si>
  <si>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</si>
  <si>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OTANCHE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</si>
  <si>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</si>
  <si>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</si>
  <si>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</si>
  <si>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</si>
  <si>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</si>
  <si>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</si>
  <si>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</si>
  <si>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</si>
  <si>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PISBA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</si>
  <si>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</si>
  <si>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</si>
  <si>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</si>
  <si>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</si>
  <si>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</si>
  <si>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</si>
  <si>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</si>
  <si>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</si>
  <si>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</si>
  <si>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</si>
  <si>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</si>
  <si>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</si>
  <si>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</si>
  <si>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</si>
  <si>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</si>
  <si>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VITERBO</t>
  </si>
  <si>
    <t>SANTA SOFIA</t>
  </si>
  <si>
    <t>SATIVANORTE</t>
  </si>
  <si>
    <t>SIACHOQUE</t>
  </si>
  <si>
    <t>SOATA</t>
  </si>
  <si>
    <t>SOCOTA</t>
  </si>
  <si>
    <t>SOCHA</t>
  </si>
  <si>
    <t>SOGAMOSO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</si>
  <si>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</si>
  <si>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</si>
  <si>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</si>
  <si>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</si>
  <si>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</si>
  <si>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</si>
  <si>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</si>
  <si>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</si>
  <si>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</si>
  <si>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</si>
  <si>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</si>
  <si>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</si>
  <si>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</si>
  <si>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</si>
  <si>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</si>
  <si>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</si>
  <si>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</si>
  <si>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</si>
  <si>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</si>
  <si>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TUTAZA</t>
  </si>
  <si>
    <t>UMBITA</t>
  </si>
  <si>
    <t>VENTAQUEMADA</t>
  </si>
  <si>
    <t>ZETAQUIRA</t>
  </si>
  <si>
    <t>MANIZALES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</si>
  <si>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</si>
  <si>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</si>
  <si>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</si>
  <si>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</si>
  <si>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</si>
  <si>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</si>
  <si>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</si>
  <si>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</si>
  <si>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</si>
  <si>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</si>
  <si>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</si>
  <si>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</si>
  <si>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</si>
  <si>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</si>
  <si>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</si>
  <si>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</si>
  <si>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</si>
  <si>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</si>
  <si>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</si>
  <si>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</si>
  <si>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</si>
  <si>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</si>
  <si>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</si>
  <si>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</si>
  <si>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</si>
  <si>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FLORENCIA</t>
  </si>
  <si>
    <t>ALBANIA</t>
  </si>
  <si>
    <t>BELEN DE LOS ANDAQUIES</t>
  </si>
  <si>
    <t>CARTAGENA DEL CHAIRA</t>
  </si>
  <si>
    <t>CURILLO</t>
  </si>
  <si>
    <t>EL DONCELLO</t>
  </si>
  <si>
    <t>EL PAUJIL</t>
  </si>
  <si>
    <t>LA MONTAÑITA</t>
  </si>
  <si>
    <t>PUERTO RICO</t>
  </si>
  <si>
    <t>SAN JOSE DEL FRAGUA</t>
  </si>
  <si>
    <t>SAN VICENTE DEL CAGUAN</t>
  </si>
  <si>
    <t>SOLANO</t>
  </si>
  <si>
    <t>SOLITA</t>
  </si>
  <si>
    <t>POPAYAN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</si>
  <si>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</si>
  <si>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</si>
  <si>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</si>
  <si>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</si>
  <si>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</si>
  <si>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</si>
  <si>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</si>
  <si>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</si>
  <si>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</si>
  <si>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</si>
  <si>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</si>
  <si>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</si>
  <si>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</si>
  <si>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</si>
  <si>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</t>
  </si>
  <si>
    <t>MERCADERES</t>
  </si>
  <si>
    <t>MIRANDA</t>
  </si>
  <si>
    <t>PADILLA</t>
  </si>
  <si>
    <t>PATIA</t>
  </si>
  <si>
    <t>PIAMONTE</t>
  </si>
  <si>
    <t>PIENDAMO</t>
  </si>
  <si>
    <t>PUERTO TEJADA</t>
  </si>
  <si>
    <t>PURACE</t>
  </si>
  <si>
    <t>ROSAS</t>
  </si>
  <si>
    <t>SAN SEBASTIAN</t>
  </si>
  <si>
    <t>SANTANDER DE QUILICHAO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</si>
  <si>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</si>
  <si>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</si>
  <si>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</si>
  <si>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</si>
  <si>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</si>
  <si>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</si>
  <si>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</si>
  <si>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</si>
  <si>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VALLEDUPAR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</si>
  <si>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</si>
  <si>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</si>
  <si>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</si>
  <si>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</si>
  <si>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</si>
  <si>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</si>
  <si>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</si>
  <si>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</si>
  <si>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</si>
  <si>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</si>
  <si>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</si>
  <si>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</si>
  <si>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</si>
  <si>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</si>
  <si>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</si>
  <si>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</si>
  <si>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</si>
  <si>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</si>
  <si>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</si>
  <si>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</si>
  <si>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</si>
  <si>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</si>
  <si>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</si>
  <si>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</si>
  <si>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MONTERIA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</si>
  <si>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</si>
  <si>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</si>
  <si>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</si>
  <si>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</si>
  <si>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</si>
  <si>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</si>
  <si>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</si>
  <si>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</si>
  <si>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LORICA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</si>
  <si>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</si>
  <si>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</si>
  <si>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</si>
  <si>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</si>
  <si>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</si>
  <si>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</si>
  <si>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</si>
  <si>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</si>
  <si>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</si>
  <si>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SAHAGUN</t>
  </si>
  <si>
    <t>SAN ANDRES DE SOTAVENTO</t>
  </si>
  <si>
    <t>SAN ANTERO</t>
  </si>
  <si>
    <t>SAN BERNARDO DEL VIENTO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</si>
  <si>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</si>
  <si>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</si>
  <si>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</si>
  <si>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</si>
  <si>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</si>
  <si>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</si>
  <si>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</si>
  <si>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</si>
  <si>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</si>
  <si>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</si>
  <si>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</si>
  <si>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</si>
  <si>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</si>
  <si>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</si>
  <si>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</si>
  <si>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</si>
  <si>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</si>
  <si>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</si>
  <si>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</si>
  <si>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</si>
  <si>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</si>
  <si>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</si>
  <si>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</si>
  <si>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</si>
  <si>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</si>
  <si>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</si>
  <si>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</si>
  <si>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</si>
  <si>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</si>
  <si>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</si>
  <si>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</si>
  <si>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</si>
  <si>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</si>
  <si>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FUSAGASUGA</t>
  </si>
  <si>
    <t>GACHALA</t>
  </si>
  <si>
    <t>GACHANCIPA</t>
  </si>
  <si>
    <t>GACHETA</t>
  </si>
  <si>
    <t>GAMA</t>
  </si>
  <si>
    <t>GIRARDOT</t>
  </si>
  <si>
    <t>GUADUAS</t>
  </si>
  <si>
    <t>GUASCA</t>
  </si>
  <si>
    <t>GUATAVITA</t>
  </si>
  <si>
    <t>GUAYABAL DE SIQUIMA</t>
  </si>
  <si>
    <t>GUAYABETAL</t>
  </si>
  <si>
    <t>GUTIERREZ</t>
  </si>
  <si>
    <t>JUNIN</t>
  </si>
  <si>
    <t>LA CALERA</t>
  </si>
  <si>
    <t>LA MESA</t>
  </si>
  <si>
    <t>LA PALMA</t>
  </si>
  <si>
    <t>LA PEÑA</t>
  </si>
  <si>
    <t>MACHETA</t>
  </si>
  <si>
    <t>MADRID</t>
  </si>
  <si>
    <t>MANTA</t>
  </si>
  <si>
    <t>MEDINA</t>
  </si>
  <si>
    <t>MOSQUERA</t>
  </si>
  <si>
    <t>NEMOCON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</si>
  <si>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</si>
  <si>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</si>
  <si>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</si>
  <si>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</si>
  <si>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</si>
  <si>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</si>
  <si>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</si>
  <si>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</si>
  <si>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</si>
  <si>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</si>
  <si>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</si>
  <si>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</si>
  <si>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</si>
  <si>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</si>
  <si>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</si>
  <si>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DEL TEQ</t>
  </si>
  <si>
    <t>SAN BERNARDO</t>
  </si>
  <si>
    <t>SAN CAYETANO</t>
  </si>
  <si>
    <t>SAN JUAN DE RIO SECO</t>
  </si>
  <si>
    <t>SASAIMA</t>
  </si>
  <si>
    <t>SESQUILE</t>
  </si>
  <si>
    <t>SIBATE</t>
  </si>
  <si>
    <t>SILVANIA</t>
  </si>
  <si>
    <t>SIMIJACA</t>
  </si>
  <si>
    <t>SOACHA</t>
  </si>
  <si>
    <t>SOPO</t>
  </si>
  <si>
    <t>SUBACHOQUE</t>
  </si>
  <si>
    <t>SUESCA</t>
  </si>
  <si>
    <t>SUPATA</t>
  </si>
  <si>
    <t>SUSA</t>
  </si>
  <si>
    <t>TABIO</t>
  </si>
  <si>
    <t>TAUSA</t>
  </si>
  <si>
    <t>TENA</t>
  </si>
  <si>
    <t>TENJO</t>
  </si>
  <si>
    <t>TIBACUY</t>
  </si>
  <si>
    <t>TOCAIMA</t>
  </si>
  <si>
    <t>TOCANCIPA</t>
  </si>
  <si>
    <t>TOPAIPI</t>
  </si>
  <si>
    <t>UBALA</t>
  </si>
  <si>
    <t>UBAQUE</t>
  </si>
  <si>
    <t>VILLA DE SAN DIEGO DE 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</si>
  <si>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</si>
  <si>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</si>
  <si>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</si>
  <si>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</si>
  <si>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</si>
  <si>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</si>
  <si>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</si>
  <si>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</si>
  <si>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</si>
  <si>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</si>
  <si>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</si>
  <si>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QUIBDO</t>
  </si>
  <si>
    <t>ACANDI</t>
  </si>
  <si>
    <t>ALTO BAUDO</t>
  </si>
  <si>
    <t>ATRATO</t>
  </si>
  <si>
    <t>BAGADO</t>
  </si>
  <si>
    <t>BAHIA SOLANO</t>
  </si>
  <si>
    <t>BAJO BAUDO</t>
  </si>
  <si>
    <t>BOJAYA</t>
  </si>
  <si>
    <t>EL CANTON DEL SAN PABLO</t>
  </si>
  <si>
    <t>CARMEN DEL DARIEN</t>
  </si>
  <si>
    <t>CERTEGUI</t>
  </si>
  <si>
    <t>CONDOTO</t>
  </si>
  <si>
    <t>EL CARMEN DE ATRATO</t>
  </si>
  <si>
    <t>EL LITORAL DEL SAN JUAN</t>
  </si>
  <si>
    <t>ISTMINA</t>
  </si>
  <si>
    <t>LLORO</t>
  </si>
  <si>
    <t>NOVITA</t>
  </si>
  <si>
    <t>NUQUI</t>
  </si>
  <si>
    <t>SAN JOSE DEL PALMAR</t>
  </si>
  <si>
    <t>SIPI</t>
  </si>
  <si>
    <t>TADO</t>
  </si>
  <si>
    <t>UNGUIA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</si>
  <si>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</si>
  <si>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</si>
  <si>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</si>
  <si>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</si>
  <si>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</si>
  <si>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</si>
  <si>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</si>
  <si>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</si>
  <si>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</si>
  <si>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</si>
  <si>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</si>
  <si>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</si>
  <si>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</si>
  <si>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</si>
  <si>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</si>
  <si>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</si>
  <si>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</si>
  <si>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</si>
  <si>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</si>
  <si>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</si>
  <si>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</si>
  <si>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</si>
  <si>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</si>
  <si>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</si>
  <si>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</si>
  <si>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</si>
  <si>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</si>
  <si>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</si>
  <si>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</si>
  <si>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</si>
  <si>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VILLAVIEJA</t>
  </si>
  <si>
    <t>YAGUARA</t>
  </si>
  <si>
    <t>LA GUAJIRA</t>
  </si>
  <si>
    <t>RIOHACHA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</si>
  <si>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</si>
  <si>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</si>
  <si>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</si>
  <si>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</si>
  <si>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</si>
  <si>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</si>
  <si>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</si>
  <si>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MAICAO</t>
  </si>
  <si>
    <t>SAN JUAN DEL CESAR</t>
  </si>
  <si>
    <t>URIBIA</t>
  </si>
  <si>
    <t>URUMITA</t>
  </si>
  <si>
    <t>SANTA MARTA</t>
  </si>
  <si>
    <t>ALGARROBO</t>
  </si>
  <si>
    <t>ARACATACA</t>
  </si>
  <si>
    <t>ARIGUANI</t>
  </si>
  <si>
    <t>CERRO SAN ANTONIO</t>
  </si>
  <si>
    <t>CHIVOLO</t>
  </si>
  <si>
    <t>CIENAGA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</si>
  <si>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</si>
  <si>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</si>
  <si>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</si>
  <si>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</si>
  <si>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</si>
  <si>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</si>
  <si>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</si>
  <si>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</si>
  <si>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</si>
  <si>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</si>
  <si>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</si>
  <si>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</si>
  <si>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ANGEL</t>
  </si>
  <si>
    <t>SAN SEBASTIAN DE BUENAVISTA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</si>
  <si>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</si>
  <si>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</si>
  <si>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</si>
  <si>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</si>
  <si>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</si>
  <si>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</si>
  <si>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</si>
  <si>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VILLAVICENCIO</t>
  </si>
  <si>
    <t>ACACIAS</t>
  </si>
  <si>
    <t>BARRANCA DE UPIA</t>
  </si>
  <si>
    <t>CABUYARO</t>
  </si>
  <si>
    <t>CASTILLA LA NUEVA</t>
  </si>
  <si>
    <t>SAN LUIS DE CUBARRAL</t>
  </si>
  <si>
    <t>CUMARAL</t>
  </si>
  <si>
    <t>EL CALVARIO</t>
  </si>
  <si>
    <t>EL CASTILLO</t>
  </si>
  <si>
    <t>EL DORADO</t>
  </si>
  <si>
    <t>FUENTE DE ORO</t>
  </si>
  <si>
    <t>MESETAS</t>
  </si>
  <si>
    <t>LA MACARENA</t>
  </si>
  <si>
    <t>URIBE</t>
  </si>
  <si>
    <t>LEJANIAS</t>
  </si>
  <si>
    <t>PUERTO CONCORDIA</t>
  </si>
  <si>
    <t>PUERTO GAITAN</t>
  </si>
  <si>
    <t>PUERTO LOPEZ</t>
  </si>
  <si>
    <t>PUERTO LLERAS</t>
  </si>
  <si>
    <t>RESTREPO</t>
  </si>
  <si>
    <t>SAN CARLOS DE GUAROA</t>
  </si>
  <si>
    <t>SAN JUAN DE ARAMA</t>
  </si>
  <si>
    <t>SAN JUANITO</t>
  </si>
  <si>
    <t>VISTAHERMOSA</t>
  </si>
  <si>
    <t>NARINO</t>
  </si>
  <si>
    <t>PASTO</t>
  </si>
  <si>
    <t>ALDANA</t>
  </si>
  <si>
    <t>ANCUYA</t>
  </si>
  <si>
    <t>ARBOLEDA</t>
  </si>
  <si>
    <t>BARBACOAS</t>
  </si>
  <si>
    <t>BUESACO</t>
  </si>
  <si>
    <t>COLON</t>
  </si>
  <si>
    <t>CONSACA</t>
  </si>
  <si>
    <t>CONTADERO</t>
  </si>
  <si>
    <t>CUASPUD</t>
  </si>
  <si>
    <t>CUMBAL</t>
  </si>
  <si>
    <t>CUMBITARA</t>
  </si>
  <si>
    <t>CHACHAGUI</t>
  </si>
  <si>
    <t>EL CHARCO</t>
  </si>
  <si>
    <t>EL PEÑOL</t>
  </si>
  <si>
    <t>EL ROSARIO</t>
  </si>
  <si>
    <t>EL TABLON DE GOMEZ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</si>
  <si>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</si>
  <si>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</si>
  <si>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</si>
  <si>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</si>
  <si>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</si>
  <si>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</si>
  <si>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</si>
  <si>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</si>
  <si>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</si>
  <si>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LEIVA</t>
  </si>
  <si>
    <t>LINARES</t>
  </si>
  <si>
    <t>LOS ANDES (SOTOMAYOR)</t>
  </si>
  <si>
    <t>MAGUI</t>
  </si>
  <si>
    <t>MALLAMA</t>
  </si>
  <si>
    <t>OLAYA HERRERA</t>
  </si>
  <si>
    <t>OSPINA</t>
  </si>
  <si>
    <t>FRANCISCO PIZARRO</t>
  </si>
  <si>
    <t>POLICARPA</t>
  </si>
  <si>
    <t>POTOSI</t>
  </si>
  <si>
    <t>PUERRES</t>
  </si>
  <si>
    <t>PUPIALES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</si>
  <si>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</si>
  <si>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</si>
  <si>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</si>
  <si>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</si>
  <si>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</si>
  <si>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</si>
  <si>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</si>
  <si>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</si>
  <si>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SAN ANDRES DE TUMACO</t>
  </si>
  <si>
    <t>TUQUERRES</t>
  </si>
  <si>
    <t>YACUANQUER</t>
  </si>
  <si>
    <t>CUCUTA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</si>
  <si>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</si>
  <si>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</si>
  <si>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</si>
  <si>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</si>
  <si>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</si>
  <si>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</si>
  <si>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</si>
  <si>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</si>
  <si>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</si>
  <si>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</si>
  <si>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</si>
  <si>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CARMEN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</si>
  <si>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</si>
  <si>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</si>
  <si>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</si>
  <si>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</si>
  <si>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</si>
  <si>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</si>
  <si>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</si>
  <si>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</si>
  <si>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</si>
  <si>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</si>
  <si>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</si>
  <si>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</si>
  <si>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</si>
  <si>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</si>
  <si>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</si>
  <si>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</si>
  <si>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</si>
  <si>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</si>
  <si>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</si>
  <si>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</si>
  <si>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</si>
  <si>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</si>
  <si>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</si>
  <si>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</si>
  <si>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DEL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</si>
  <si>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</si>
  <si>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</si>
  <si>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</si>
  <si>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</si>
  <si>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</si>
  <si>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</si>
  <si>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</si>
  <si>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</si>
  <si>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</si>
  <si>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PEREIRA</t>
  </si>
  <si>
    <t>APIA</t>
  </si>
  <si>
    <t>BELEN DE UMBRIA</t>
  </si>
  <si>
    <t>DOSQUEBRADAS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</si>
  <si>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</si>
  <si>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</si>
  <si>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</si>
  <si>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</si>
  <si>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</si>
  <si>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</si>
  <si>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</si>
  <si>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</si>
  <si>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</si>
  <si>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</si>
  <si>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</si>
  <si>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</si>
  <si>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</si>
  <si>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</si>
  <si>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CAPITANEJO</t>
  </si>
  <si>
    <t>CARCASI</t>
  </si>
  <si>
    <t>CERRITO</t>
  </si>
  <si>
    <t>CHARALA</t>
  </si>
  <si>
    <t>CHIPATA</t>
  </si>
  <si>
    <t>CIMITARRA</t>
  </si>
  <si>
    <t>CONFINES</t>
  </si>
  <si>
    <t>CONTRATACION</t>
  </si>
  <si>
    <t>CURITI</t>
  </si>
  <si>
    <t>EL CARMEN DE CHUCURI</t>
  </si>
  <si>
    <t>EL GUACAMAYO</t>
  </si>
  <si>
    <t>EL PLAYON</t>
  </si>
  <si>
    <t>ENCINO</t>
  </si>
  <si>
    <t>ENCISO</t>
  </si>
  <si>
    <t>FLORIAN</t>
  </si>
  <si>
    <t>FLORIDABLANCA</t>
  </si>
  <si>
    <t>GALAN</t>
  </si>
  <si>
    <t>GAMBITA</t>
  </si>
  <si>
    <t>GIRON</t>
  </si>
  <si>
    <t>GUACA</t>
  </si>
  <si>
    <t>GUAPOTA</t>
  </si>
  <si>
    <t>GUEPSA</t>
  </si>
  <si>
    <t>HATO</t>
  </si>
  <si>
    <t>JESUS MARIA</t>
  </si>
  <si>
    <t>LA BELLEZA</t>
  </si>
  <si>
    <t>LANDAZURI</t>
  </si>
  <si>
    <t>LEBRIJA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</si>
  <si>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</si>
  <si>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</si>
  <si>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</si>
  <si>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</si>
  <si>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</si>
  <si>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</si>
  <si>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</si>
  <si>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</si>
  <si>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</si>
  <si>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</si>
  <si>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</si>
  <si>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</si>
  <si>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</si>
  <si>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</si>
  <si>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WILCHES</t>
  </si>
  <si>
    <t>SABANA DE TORRES</t>
  </si>
  <si>
    <t>SAN ANDRES</t>
  </si>
  <si>
    <t>SAN BENITO</t>
  </si>
  <si>
    <t>SAN GIL</t>
  </si>
  <si>
    <t>SAN JOAQUIN</t>
  </si>
  <si>
    <t>SAN JOSE DE MIRANDA</t>
  </si>
  <si>
    <t>SAN MIGUEL</t>
  </si>
  <si>
    <t>SAN VICENTE DE CHUCURI</t>
  </si>
  <si>
    <t>SANTA HELENA DEL OPON</t>
  </si>
  <si>
    <t>SIMACOTA</t>
  </si>
  <si>
    <t>SOCORRO</t>
  </si>
  <si>
    <t>SUAITA</t>
  </si>
  <si>
    <t>SURATA</t>
  </si>
  <si>
    <t>TONA</t>
  </si>
  <si>
    <t>VALLE DE SAN JOSE</t>
  </si>
  <si>
    <t>VELEZ</t>
  </si>
  <si>
    <t>VETAS</t>
  </si>
  <si>
    <t>ZAPATOCA</t>
  </si>
  <si>
    <t>SINCELEJO</t>
  </si>
  <si>
    <t>CAIMITO</t>
  </si>
  <si>
    <t>COLOSO</t>
  </si>
  <si>
    <t>COROZAL</t>
  </si>
  <si>
    <t>COVEÑAS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</si>
  <si>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</si>
  <si>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</si>
  <si>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</si>
  <si>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</si>
  <si>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</si>
  <si>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</si>
  <si>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</si>
  <si>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</si>
  <si>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</si>
  <si>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DE BETULIA</t>
  </si>
  <si>
    <t>SAN MARCOS</t>
  </si>
  <si>
    <t>SAN ONOFRE</t>
  </si>
  <si>
    <t>SAN PEDRO</t>
  </si>
  <si>
    <t>SAN LUIS DE SINCE</t>
  </si>
  <si>
    <t>SANTIAGO DE TOLU</t>
  </si>
  <si>
    <t>TOLU VIEJO</t>
  </si>
  <si>
    <t>IBAGUE</t>
  </si>
  <si>
    <t>ALPUJARRA</t>
  </si>
  <si>
    <t>ALVARADO</t>
  </si>
  <si>
    <t>AMBALEMA</t>
  </si>
  <si>
    <t>ANZOATEGUI</t>
  </si>
  <si>
    <t>ARMERO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</si>
  <si>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</si>
  <si>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</si>
  <si>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</si>
  <si>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</si>
  <si>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</si>
  <si>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</si>
  <si>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</si>
  <si>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</si>
  <si>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</si>
  <si>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</si>
  <si>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</si>
  <si>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</si>
  <si>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</si>
  <si>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</si>
  <si>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</si>
  <si>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</si>
  <si>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</si>
  <si>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</si>
  <si>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</si>
  <si>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SAN SEBASTIAN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</si>
  <si>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</si>
  <si>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</si>
  <si>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</si>
  <si>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</si>
  <si>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</si>
  <si>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</si>
  <si>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</si>
  <si>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</si>
  <si>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</si>
  <si>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</si>
  <si>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</si>
  <si>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</si>
  <si>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</si>
  <si>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</si>
  <si>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</si>
  <si>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</si>
  <si>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</si>
  <si>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</si>
  <si>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</si>
  <si>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</si>
  <si>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ALCALA</t>
  </si>
  <si>
    <t>ANDALUCIA</t>
  </si>
  <si>
    <t>ANSERMANUEVO</t>
  </si>
  <si>
    <t>GUADALAJARA DE BUGA</t>
  </si>
  <si>
    <t>BUGALAGRANDE</t>
  </si>
  <si>
    <t>CAICEDONIA</t>
  </si>
  <si>
    <t>CALIMA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</si>
  <si>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</si>
  <si>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</si>
  <si>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</si>
  <si>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</si>
  <si>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</si>
  <si>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</si>
  <si>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</si>
  <si>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</si>
  <si>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</si>
  <si>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</si>
  <si>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</si>
  <si>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VICTORIA</t>
  </si>
  <si>
    <t>OBANDO</t>
  </si>
  <si>
    <t>PALMIRA</t>
  </si>
  <si>
    <t>PRADERA</t>
  </si>
  <si>
    <t>RIOFRIO</t>
  </si>
  <si>
    <t>ROLDANILLO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</si>
  <si>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</si>
  <si>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</si>
  <si>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</si>
  <si>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</si>
  <si>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</si>
  <si>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</si>
  <si>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</si>
  <si>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</si>
  <si>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</si>
  <si>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</si>
  <si>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</si>
  <si>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</si>
  <si>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</si>
  <si>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</si>
  <si>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</si>
  <si>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</si>
  <si>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</si>
  <si>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</si>
  <si>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</si>
  <si>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</si>
  <si>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MANI</t>
  </si>
  <si>
    <t>MONTERREY</t>
  </si>
  <si>
    <t>NUNCHIA</t>
  </si>
  <si>
    <t>OROCUE</t>
  </si>
  <si>
    <t>PAZ DE ARIPORO</t>
  </si>
  <si>
    <t>PORE</t>
  </si>
  <si>
    <t>SACAMA</t>
  </si>
  <si>
    <t>SAN LUIS DE PALENQUE</t>
  </si>
  <si>
    <t>TAMARA</t>
  </si>
  <si>
    <t>TAURAMENA</t>
  </si>
  <si>
    <t>TRINIDAD</t>
  </si>
  <si>
    <t>MOCOA</t>
  </si>
  <si>
    <t>ORITO</t>
  </si>
  <si>
    <t>PUERTO ASIS</t>
  </si>
  <si>
    <t>PUERTO CAICEDO</t>
  </si>
  <si>
    <t>PUERTO GUZMAN</t>
  </si>
  <si>
    <t>PUERTO LEGUIZAMO</t>
  </si>
  <si>
    <t>SIBUNDOY</t>
  </si>
  <si>
    <t>VALLE DEL GUAMUEZ</t>
  </si>
  <si>
    <t>VILLAGARZON</t>
  </si>
  <si>
    <t>PROVIDENCIA</t>
  </si>
  <si>
    <t>LETICIA</t>
  </si>
  <si>
    <t>EL ENCANTO</t>
  </si>
  <si>
    <t>LA CHORRERA</t>
  </si>
  <si>
    <t>LA PEDRERA</t>
  </si>
  <si>
    <t>LA VICTORIA (AMAZONAS)</t>
  </si>
  <si>
    <t>PUERTO NARIÑO</t>
  </si>
  <si>
    <t>INIRIDA</t>
  </si>
  <si>
    <t>SAN JOSE DEL GUAVIARE</t>
  </si>
  <si>
    <t>EL RETORNO</t>
  </si>
  <si>
    <t>MITU</t>
  </si>
  <si>
    <t>PUERTO CARREÑO</t>
  </si>
  <si>
    <t>LA PRIMAVERA</t>
  </si>
  <si>
    <t>SANTA ROSALIA</t>
  </si>
  <si>
    <t>CUMARIBO</t>
  </si>
  <si>
    <t>NO IDENTIFICADO</t>
  </si>
  <si>
    <t>ESTADISTICAS GENERALES DE EDUCACIÓN SUPERIOR - 2018</t>
  </si>
  <si>
    <t>Resumen de Estadísticas - 2018</t>
  </si>
  <si>
    <t>Matrícula 2018</t>
  </si>
  <si>
    <t>Nota: Desde el 2016 el nivel de especialización incluye especializaciones técnicas, tecnológicas, universitarias y médico quirúrgicas</t>
  </si>
  <si>
    <t>Estudiantes de Grado Once en 2016</t>
  </si>
  <si>
    <t>Ingresaron a Educación Superior en 2017</t>
  </si>
  <si>
    <t>Tasa de cobertura por municipios</t>
  </si>
  <si>
    <t>Tasa de tránsito inmediato a educación superior por municipios</t>
  </si>
  <si>
    <t>Tasa de cobertura por municipio</t>
  </si>
  <si>
    <t>Nombre</t>
  </si>
  <si>
    <t>TARSO</t>
  </si>
  <si>
    <t>GUACAMAYAS</t>
  </si>
  <si>
    <t>PACHAVITA</t>
  </si>
  <si>
    <t>SAN EDUARDO</t>
  </si>
  <si>
    <t>SATIVASUR</t>
  </si>
  <si>
    <t>MORELIA</t>
  </si>
  <si>
    <t>LENGUAZAQUE</t>
  </si>
  <si>
    <t>SUTATAUSA</t>
  </si>
  <si>
    <t>TIBIRITA</t>
  </si>
  <si>
    <t>MEDIO ATRATO</t>
  </si>
  <si>
    <t>MEDIO SAN JUAN</t>
  </si>
  <si>
    <t>OPORAPA</t>
  </si>
  <si>
    <t>LA LLANADA</t>
  </si>
  <si>
    <t>LA TOLA</t>
  </si>
  <si>
    <t>CALIFORNIA</t>
  </si>
  <si>
    <t>CHARTA</t>
  </si>
  <si>
    <t>COROMORO</t>
  </si>
  <si>
    <t>LOS SANTOS</t>
  </si>
  <si>
    <t>PUERTO PARRA</t>
  </si>
  <si>
    <t>EL ROBLE</t>
  </si>
  <si>
    <t>LA SALINA</t>
  </si>
  <si>
    <t>RECETOR</t>
  </si>
  <si>
    <t>CARURU</t>
  </si>
  <si>
    <t>TARAIRA</t>
  </si>
  <si>
    <t>Total Matrícula Grado 11 2014</t>
  </si>
  <si>
    <t>Bachilleres que ingresaron a educacion superior en 2015</t>
  </si>
  <si>
    <t>Tasa de Tránsito Inmediato 2015</t>
  </si>
  <si>
    <t>Total Matrícula Grado 11 2015</t>
  </si>
  <si>
    <t>Bachilleres que ingresaron a educacion superior en 2016</t>
  </si>
  <si>
    <t>Tasa de Tránsito Inmediato 2016</t>
  </si>
  <si>
    <t>Total Matrícula Grado 11 2016</t>
  </si>
  <si>
    <t>Bachilleres que ingresaron a educacion superior en 2017</t>
  </si>
  <si>
    <t>Tasa de Tránsito Inmediato 2017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</si>
  <si>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</si>
  <si>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</si>
  <si>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</si>
  <si>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</si>
  <si>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</si>
  <si>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</si>
  <si>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</si>
  <si>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</si>
  <si>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</si>
  <si>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</si>
  <si>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Santafé de Antioquia</t>
  </si>
  <si>
    <t>Anza</t>
  </si>
  <si>
    <t>Apartadó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</si>
  <si>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</si>
  <si>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</si>
  <si>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</si>
  <si>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</si>
  <si>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</si>
  <si>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</si>
  <si>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</si>
  <si>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</si>
  <si>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</si>
  <si>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</si>
  <si>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</si>
  <si>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</si>
  <si>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</si>
  <si>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</si>
  <si>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</si>
  <si>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</si>
  <si>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</si>
  <si>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</si>
  <si>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</si>
  <si>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</si>
  <si>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</si>
  <si>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</si>
  <si>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</si>
  <si>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Concepción</t>
  </si>
  <si>
    <t>Concordia</t>
  </si>
  <si>
    <t>Copacabana</t>
  </si>
  <si>
    <t>Dabeiba</t>
  </si>
  <si>
    <t>Don Matías</t>
  </si>
  <si>
    <t>Ebéjico</t>
  </si>
  <si>
    <t>El Bagre</t>
  </si>
  <si>
    <t>Entrerrios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</si>
  <si>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</si>
  <si>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</si>
  <si>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</si>
  <si>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</si>
  <si>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</si>
  <si>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</si>
  <si>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</si>
  <si>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</si>
  <si>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</si>
  <si>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</si>
  <si>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</si>
  <si>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</si>
  <si>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Itagui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</si>
  <si>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</si>
  <si>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</si>
  <si>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</si>
  <si>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</si>
  <si>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</si>
  <si>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</si>
  <si>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</si>
  <si>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</si>
  <si>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</si>
  <si>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</si>
  <si>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</si>
  <si>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</si>
  <si>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</si>
  <si>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</si>
  <si>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</si>
  <si>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</si>
  <si>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</si>
  <si>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</si>
  <si>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</si>
  <si>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</si>
  <si>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</si>
  <si>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</si>
  <si>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</si>
  <si>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</si>
  <si>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</si>
  <si>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</si>
  <si>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</si>
  <si>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</si>
  <si>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</si>
  <si>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</si>
  <si>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</si>
  <si>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</si>
  <si>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</si>
  <si>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</si>
  <si>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</si>
  <si>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</si>
  <si>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</t>
  </si>
  <si>
    <t>San Pedro de Uraba</t>
  </si>
  <si>
    <t>San Rafael</t>
  </si>
  <si>
    <t>San Roque</t>
  </si>
  <si>
    <t>San Vicente</t>
  </si>
  <si>
    <t>Santa Rosa de Osos</t>
  </si>
  <si>
    <t>Santo Domingo</t>
  </si>
  <si>
    <t>El Santuario</t>
  </si>
  <si>
    <t>Segovia</t>
  </si>
  <si>
    <t>Sonson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</si>
  <si>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</si>
  <si>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</si>
  <si>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</si>
  <si>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</si>
  <si>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</si>
  <si>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</si>
  <si>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</si>
  <si>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</si>
  <si>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</si>
  <si>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</si>
  <si>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</si>
  <si>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</si>
  <si>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</si>
  <si>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</si>
  <si>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</si>
  <si>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</si>
  <si>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</si>
  <si>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</si>
  <si>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</si>
  <si>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</si>
  <si>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</si>
  <si>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</si>
  <si>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</si>
  <si>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</si>
  <si>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</si>
  <si>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</si>
  <si>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</si>
  <si>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</si>
  <si>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</si>
  <si>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</si>
  <si>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</si>
  <si>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</si>
  <si>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</si>
  <si>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</si>
  <si>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</si>
  <si>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</si>
  <si>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</si>
  <si>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</si>
  <si>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</si>
  <si>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</si>
  <si>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 D.C.</t>
  </si>
  <si>
    <t>Cartagena</t>
  </si>
  <si>
    <t>Altos del Rosario</t>
  </si>
  <si>
    <t>Arenal</t>
  </si>
  <si>
    <t>Arjona</t>
  </si>
  <si>
    <t>Arroyohondo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</si>
  <si>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</si>
  <si>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</si>
  <si>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</si>
  <si>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</si>
  <si>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</si>
  <si>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</si>
  <si>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</si>
  <si>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</si>
  <si>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</si>
  <si>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Margarita</t>
  </si>
  <si>
    <t>María La Baja</t>
  </si>
  <si>
    <t>Montecristo</t>
  </si>
  <si>
    <t>Mompós</t>
  </si>
  <si>
    <t>Regidor</t>
  </si>
  <si>
    <t>San Cristóbal</t>
  </si>
  <si>
    <t>San Estanislao</t>
  </si>
  <si>
    <t>San Jacinto</t>
  </si>
  <si>
    <t>San Jacinto del Cauca</t>
  </si>
  <si>
    <t>San Juan Nepomuceno</t>
  </si>
  <si>
    <t>Santa Rosa</t>
  </si>
  <si>
    <t>Santa Rosa del Sur</t>
  </si>
  <si>
    <t>Simití</t>
  </si>
  <si>
    <t>Tiquisio</t>
  </si>
  <si>
    <t>Turbaco</t>
  </si>
  <si>
    <t>Turbaná</t>
  </si>
  <si>
    <t>Villanueva</t>
  </si>
  <si>
    <t>Zambrano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</si>
  <si>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</si>
  <si>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</si>
  <si>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</si>
  <si>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</si>
  <si>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</si>
  <si>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</si>
  <si>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</si>
  <si>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</si>
  <si>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</si>
  <si>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</si>
  <si>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</si>
  <si>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</si>
  <si>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</si>
  <si>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</si>
  <si>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</si>
  <si>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</si>
  <si>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</si>
  <si>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</si>
  <si>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</si>
  <si>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</si>
  <si>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</si>
  <si>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</si>
  <si>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</si>
  <si>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</si>
  <si>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</si>
  <si>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</si>
  <si>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</si>
  <si>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</si>
  <si>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</si>
  <si>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</si>
  <si>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</si>
  <si>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</si>
  <si>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</si>
  <si>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</si>
  <si>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Gameza</t>
  </si>
  <si>
    <t>Garagoa</t>
  </si>
  <si>
    <t>Guacamayas</t>
  </si>
  <si>
    <t>Guateque</t>
  </si>
  <si>
    <t>Guayatá</t>
  </si>
  <si>
    <t>Güicán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</si>
  <si>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</si>
  <si>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</si>
  <si>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</si>
  <si>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</si>
  <si>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</si>
  <si>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</si>
  <si>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</si>
  <si>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</si>
  <si>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</si>
  <si>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</si>
  <si>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</si>
  <si>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</si>
  <si>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</si>
  <si>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</si>
  <si>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</si>
  <si>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</si>
  <si>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</si>
  <si>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</si>
  <si>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</si>
  <si>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</si>
  <si>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</si>
  <si>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</si>
  <si>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</si>
  <si>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</si>
  <si>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</si>
  <si>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</si>
  <si>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</si>
  <si>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</si>
  <si>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</si>
  <si>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</si>
  <si>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</si>
  <si>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</si>
  <si>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</si>
  <si>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</si>
  <si>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</si>
  <si>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</si>
  <si>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</si>
  <si>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</si>
  <si>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</si>
  <si>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</si>
  <si>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</si>
  <si>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</si>
  <si>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</si>
  <si>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</si>
  <si>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</si>
  <si>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</si>
  <si>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</si>
  <si>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</si>
  <si>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</si>
  <si>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</si>
  <si>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</si>
  <si>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</si>
  <si>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</si>
  <si>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</si>
  <si>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</si>
  <si>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</si>
  <si>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</si>
  <si>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</si>
  <si>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</si>
  <si>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</si>
  <si>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</si>
  <si>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</si>
  <si>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</si>
  <si>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</si>
  <si>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</si>
  <si>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</si>
  <si>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</si>
  <si>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</si>
  <si>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</si>
  <si>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</si>
  <si>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</si>
  <si>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</si>
  <si>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</si>
  <si>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</si>
  <si>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</si>
  <si>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Umbita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</si>
  <si>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</si>
  <si>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</si>
  <si>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</si>
  <si>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</si>
  <si>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</si>
  <si>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</si>
  <si>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</si>
  <si>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</si>
  <si>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</si>
  <si>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</si>
  <si>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</si>
  <si>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</si>
  <si>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</si>
  <si>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</si>
  <si>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</si>
  <si>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</si>
  <si>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</si>
  <si>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</si>
  <si>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</si>
  <si>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</si>
  <si>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</si>
  <si>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</si>
  <si>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Salamina</t>
  </si>
  <si>
    <t>San José</t>
  </si>
  <si>
    <t>Supía</t>
  </si>
  <si>
    <t>Victoria</t>
  </si>
  <si>
    <t>Villamaría</t>
  </si>
  <si>
    <t>Viterbo</t>
  </si>
  <si>
    <t>Florencia</t>
  </si>
  <si>
    <t>Albania</t>
  </si>
  <si>
    <t>Belén de Los Andaquies</t>
  </si>
  <si>
    <t>Cartagena del Chairá</t>
  </si>
  <si>
    <t>Curillo</t>
  </si>
  <si>
    <t>El Doncello</t>
  </si>
  <si>
    <t>El Paujil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</si>
  <si>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</si>
  <si>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</si>
  <si>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</si>
  <si>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</si>
  <si>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</si>
  <si>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</si>
  <si>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</si>
  <si>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</si>
  <si>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</si>
  <si>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</si>
  <si>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</si>
  <si>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</si>
  <si>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</si>
  <si>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</si>
  <si>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</si>
  <si>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</si>
  <si>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</si>
  <si>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Jambaló</t>
  </si>
  <si>
    <t>La Sierra</t>
  </si>
  <si>
    <t>La Vega</t>
  </si>
  <si>
    <t>López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</si>
  <si>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</si>
  <si>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</si>
  <si>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</si>
  <si>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</si>
  <si>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</si>
  <si>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</si>
  <si>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</si>
  <si>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</si>
  <si>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</si>
  <si>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</si>
  <si>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</si>
  <si>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</si>
  <si>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</si>
  <si>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</si>
  <si>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</si>
  <si>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</si>
  <si>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</si>
  <si>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</si>
  <si>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</si>
  <si>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</si>
  <si>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</si>
  <si>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</si>
  <si>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</si>
  <si>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</si>
  <si>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</si>
  <si>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</si>
  <si>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</si>
  <si>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</si>
  <si>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</si>
  <si>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</si>
  <si>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</si>
  <si>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</si>
  <si>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</si>
  <si>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</si>
  <si>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</si>
  <si>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</si>
  <si>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</si>
  <si>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</si>
  <si>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</si>
  <si>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</si>
  <si>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</si>
  <si>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</si>
  <si>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</si>
  <si>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</si>
  <si>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</si>
  <si>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Canalete</t>
  </si>
  <si>
    <t>Cereté</t>
  </si>
  <si>
    <t>Chinú</t>
  </si>
  <si>
    <t>Ciénaga de Oro</t>
  </si>
  <si>
    <t>Cotorra</t>
  </si>
  <si>
    <t>La Apartada</t>
  </si>
  <si>
    <t>Los Córdobas</t>
  </si>
  <si>
    <t>Momil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</si>
  <si>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</si>
  <si>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</si>
  <si>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</si>
  <si>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</si>
  <si>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</si>
  <si>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</si>
  <si>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</si>
  <si>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</si>
  <si>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</si>
  <si>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</si>
  <si>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</si>
  <si>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</si>
  <si>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</si>
  <si>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</si>
  <si>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</si>
  <si>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</si>
  <si>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</si>
  <si>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</si>
  <si>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</si>
  <si>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</si>
  <si>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</si>
  <si>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</si>
  <si>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</si>
  <si>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Caqueza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</si>
  <si>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</si>
  <si>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</si>
  <si>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</si>
  <si>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</si>
  <si>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</si>
  <si>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</si>
  <si>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</si>
  <si>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</si>
  <si>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</si>
  <si>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</si>
  <si>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</si>
  <si>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</si>
  <si>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Fomeque</t>
  </si>
  <si>
    <t>Fosca</t>
  </si>
  <si>
    <t>Funza</t>
  </si>
  <si>
    <t>Fúquene</t>
  </si>
  <si>
    <t>Fusagasugá</t>
  </si>
  <si>
    <t>Gachala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</si>
  <si>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</si>
  <si>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</si>
  <si>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</si>
  <si>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</si>
  <si>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</si>
  <si>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</si>
  <si>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</si>
  <si>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</si>
  <si>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</si>
  <si>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Siquima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</si>
  <si>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</si>
  <si>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</si>
  <si>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</si>
  <si>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</si>
  <si>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</si>
  <si>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</si>
  <si>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</si>
  <si>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</si>
  <si>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</si>
  <si>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</si>
  <si>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</si>
  <si>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</si>
  <si>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</si>
  <si>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</si>
  <si>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</si>
  <si>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</si>
  <si>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</si>
  <si>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</si>
  <si>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</si>
  <si>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</si>
  <si>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</si>
  <si>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</si>
  <si>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</si>
  <si>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</si>
  <si>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</si>
  <si>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</si>
  <si>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</si>
  <si>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</si>
  <si>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</si>
  <si>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</si>
  <si>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</si>
  <si>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</si>
  <si>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</si>
  <si>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Río Seco</t>
  </si>
  <si>
    <t>Sasaima</t>
  </si>
  <si>
    <t>Sesquilé</t>
  </si>
  <si>
    <t>Sibaté</t>
  </si>
  <si>
    <t>Silvania</t>
  </si>
  <si>
    <t>Simijaca</t>
  </si>
  <si>
    <t>Sopó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</si>
  <si>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</si>
  <si>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</si>
  <si>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</si>
  <si>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</si>
  <si>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</si>
  <si>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</si>
  <si>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</si>
  <si>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</si>
  <si>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</si>
  <si>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</si>
  <si>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</si>
  <si>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</si>
  <si>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</si>
  <si>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</si>
  <si>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</si>
  <si>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Ubate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</si>
  <si>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</si>
  <si>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</si>
  <si>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</si>
  <si>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</si>
  <si>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</si>
  <si>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</si>
  <si>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</si>
  <si>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</si>
  <si>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</si>
  <si>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</si>
  <si>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</si>
  <si>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Acandí</t>
  </si>
  <si>
    <t>Alto Baudo</t>
  </si>
  <si>
    <t>Atrato</t>
  </si>
  <si>
    <t>Bahía Solano</t>
  </si>
  <si>
    <t>Bojaya</t>
  </si>
  <si>
    <t>El Cantón del San Pablo</t>
  </si>
  <si>
    <t>Carmen del Darien</t>
  </si>
  <si>
    <t>Cértegui</t>
  </si>
  <si>
    <t>El Carmen de Atrato</t>
  </si>
  <si>
    <t>El Litoral del San Juan</t>
  </si>
  <si>
    <t>Juradó</t>
  </si>
  <si>
    <t>Medio Atrato</t>
  </si>
  <si>
    <t>Medio Baudó</t>
  </si>
  <si>
    <t>Medio San Juan</t>
  </si>
  <si>
    <t>Nuquí</t>
  </si>
  <si>
    <t>Río Iro</t>
  </si>
  <si>
    <t>Río Quito</t>
  </si>
  <si>
    <t>San José del Palmar</t>
  </si>
  <si>
    <t>Sipí</t>
  </si>
  <si>
    <t>Unguía</t>
  </si>
  <si>
    <t>Unión Panamericana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</si>
  <si>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</si>
  <si>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</si>
  <si>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</si>
  <si>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</si>
  <si>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</si>
  <si>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</si>
  <si>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</si>
  <si>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</si>
  <si>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</si>
  <si>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</si>
  <si>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</si>
  <si>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</si>
  <si>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</si>
  <si>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</si>
  <si>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</si>
  <si>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</si>
  <si>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</si>
  <si>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</si>
  <si>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</si>
  <si>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</si>
  <si>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</si>
  <si>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</si>
  <si>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</si>
  <si>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</si>
  <si>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</si>
  <si>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</si>
  <si>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</si>
  <si>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</si>
  <si>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</si>
  <si>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</si>
  <si>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</si>
  <si>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</si>
  <si>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</si>
  <si>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</si>
  <si>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Dibulla</t>
  </si>
  <si>
    <t>Distracción</t>
  </si>
  <si>
    <t>El Molino</t>
  </si>
  <si>
    <t>Hatonuevo</t>
  </si>
  <si>
    <t>La Jagua del Pilar</t>
  </si>
  <si>
    <t>San Juan del Cesar</t>
  </si>
  <si>
    <t>Uribia</t>
  </si>
  <si>
    <t>Santa Marta</t>
  </si>
  <si>
    <t>Algarrobo</t>
  </si>
  <si>
    <t>El Banco</t>
  </si>
  <si>
    <t>El Retén</t>
  </si>
  <si>
    <t>Guamal</t>
  </si>
  <si>
    <t>Nueva Granada</t>
  </si>
  <si>
    <t>Pijiño del Carmen</t>
  </si>
  <si>
    <t>Puebloviejo</t>
  </si>
  <si>
    <t>Remolino</t>
  </si>
  <si>
    <t>Sabanas de San Angel</t>
  </si>
  <si>
    <t>San Sebastián de Buenavista</t>
  </si>
  <si>
    <t>San Zenón</t>
  </si>
  <si>
    <t>Santa Bárbara de Pinto</t>
  </si>
  <si>
    <t>Sitionuevo</t>
  </si>
  <si>
    <t>Zapayán</t>
  </si>
  <si>
    <t>Zona Bananera</t>
  </si>
  <si>
    <t>Villavicencio</t>
  </si>
  <si>
    <t>Acacías</t>
  </si>
  <si>
    <t>Barranca de Upía</t>
  </si>
  <si>
    <t>Cabuyaro</t>
  </si>
  <si>
    <t>Castilla la Nueva</t>
  </si>
  <si>
    <t>El Calvario</t>
  </si>
  <si>
    <t>El Dorado</t>
  </si>
  <si>
    <t>Fuente de Oro</t>
  </si>
  <si>
    <t>Mapiripán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</si>
  <si>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</si>
  <si>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</si>
  <si>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</si>
  <si>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</si>
  <si>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</si>
  <si>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</si>
  <si>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</si>
  <si>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</si>
  <si>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</si>
  <si>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</si>
  <si>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</si>
  <si>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</si>
  <si>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Aldana</t>
  </si>
  <si>
    <t>Ancuyá</t>
  </si>
  <si>
    <t>Barbacoas</t>
  </si>
  <si>
    <t>Buesaco</t>
  </si>
  <si>
    <t>Colón</t>
  </si>
  <si>
    <t>Consaca</t>
  </si>
  <si>
    <t>Contadero</t>
  </si>
  <si>
    <t>Cuaspud</t>
  </si>
  <si>
    <t>Cumbal</t>
  </si>
  <si>
    <t>Cumbitara</t>
  </si>
  <si>
    <t>Chachagüí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</si>
  <si>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</si>
  <si>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</si>
  <si>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</si>
  <si>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</si>
  <si>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</si>
  <si>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</si>
  <si>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</si>
  <si>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</si>
  <si>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</si>
  <si>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</si>
  <si>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</si>
  <si>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</si>
  <si>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</si>
  <si>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</si>
  <si>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</si>
  <si>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</si>
  <si>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Magüi</t>
  </si>
  <si>
    <t>Mallama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</si>
  <si>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</si>
  <si>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</si>
  <si>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</si>
  <si>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</si>
  <si>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</si>
  <si>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</si>
  <si>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</si>
  <si>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</si>
  <si>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</si>
  <si>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</si>
  <si>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</si>
  <si>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Pablo</t>
  </si>
  <si>
    <t>San Pedro de Cartago</t>
  </si>
  <si>
    <t>Santa Bárbara</t>
  </si>
  <si>
    <t>Santacruz</t>
  </si>
  <si>
    <t>Sapuyes</t>
  </si>
  <si>
    <t>Taminango</t>
  </si>
  <si>
    <t>Tangua</t>
  </si>
  <si>
    <t>San Andres de Tumaco</t>
  </si>
  <si>
    <t>Yacuanquer</t>
  </si>
  <si>
    <t>Abrego</t>
  </si>
  <si>
    <t>Arboledas</t>
  </si>
  <si>
    <t>Bochalema</t>
  </si>
  <si>
    <t>Bucarasica</t>
  </si>
  <si>
    <t>Cácota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</si>
  <si>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</si>
  <si>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</si>
  <si>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</si>
  <si>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</si>
  <si>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</si>
  <si>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</si>
  <si>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</si>
  <si>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</si>
  <si>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</si>
  <si>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</si>
  <si>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</si>
  <si>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</si>
  <si>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</si>
  <si>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</si>
  <si>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</si>
  <si>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</si>
  <si>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</si>
  <si>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</si>
  <si>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</si>
  <si>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</si>
  <si>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</si>
  <si>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</si>
  <si>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</si>
  <si>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Santiago</t>
  </si>
  <si>
    <t>Sardinata</t>
  </si>
  <si>
    <t>Silos</t>
  </si>
  <si>
    <t>Teorama</t>
  </si>
  <si>
    <t>Tibú</t>
  </si>
  <si>
    <t>Villa Caro</t>
  </si>
  <si>
    <t>Villa del Rosario</t>
  </si>
  <si>
    <t>Calarca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</si>
  <si>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</si>
  <si>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</si>
  <si>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</si>
  <si>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</si>
  <si>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</si>
  <si>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</si>
  <si>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</si>
  <si>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</si>
  <si>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</si>
  <si>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</si>
  <si>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</si>
  <si>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</si>
  <si>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</si>
  <si>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</si>
  <si>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</si>
  <si>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</si>
  <si>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</si>
  <si>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</si>
  <si>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</si>
  <si>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</si>
  <si>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</si>
  <si>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</si>
  <si>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</si>
  <si>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</si>
  <si>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</si>
  <si>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</si>
  <si>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</si>
  <si>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</si>
  <si>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</si>
  <si>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</si>
  <si>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</si>
  <si>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</si>
  <si>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</si>
  <si>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Chipatá</t>
  </si>
  <si>
    <t>Cimitarra</t>
  </si>
  <si>
    <t>Confines</t>
  </si>
  <si>
    <t>Contratación</t>
  </si>
  <si>
    <t>Coromoro</t>
  </si>
  <si>
    <t>Curití</t>
  </si>
  <si>
    <t>El Carmen de Chucurí</t>
  </si>
  <si>
    <t>El Guacamayo</t>
  </si>
  <si>
    <t>El Playón</t>
  </si>
  <si>
    <t>Encino</t>
  </si>
  <si>
    <t>Enciso</t>
  </si>
  <si>
    <t>Florián</t>
  </si>
  <si>
    <t>Floridablanca</t>
  </si>
  <si>
    <t>Galán</t>
  </si>
  <si>
    <t>Gambita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</si>
  <si>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</si>
  <si>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</si>
  <si>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</si>
  <si>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</si>
  <si>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</si>
  <si>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</si>
  <si>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</si>
  <si>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</si>
  <si>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</si>
  <si>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</si>
  <si>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Lebríja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</si>
  <si>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</si>
  <si>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</si>
  <si>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</si>
  <si>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</si>
  <si>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</si>
  <si>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</si>
  <si>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</si>
  <si>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</si>
  <si>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</si>
  <si>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</si>
  <si>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</si>
  <si>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</si>
  <si>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</si>
  <si>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</si>
  <si>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</si>
  <si>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</si>
  <si>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</si>
  <si>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</si>
  <si>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</si>
  <si>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</si>
  <si>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</si>
  <si>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</si>
  <si>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</si>
  <si>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</si>
  <si>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</si>
  <si>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</si>
  <si>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</si>
  <si>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</si>
  <si>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</si>
  <si>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</si>
  <si>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</si>
  <si>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</si>
  <si>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</si>
  <si>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</si>
  <si>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</si>
  <si>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</si>
  <si>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Coloso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</si>
  <si>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</si>
  <si>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</si>
  <si>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</si>
  <si>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</si>
  <si>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</si>
  <si>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</si>
  <si>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</si>
  <si>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</si>
  <si>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</si>
  <si>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</si>
  <si>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</si>
  <si>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Juan de Betulia</t>
  </si>
  <si>
    <t>San Marcos</t>
  </si>
  <si>
    <t>San Onofre</t>
  </si>
  <si>
    <t>Tolú Viejo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</si>
  <si>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</si>
  <si>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</si>
  <si>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</si>
  <si>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</si>
  <si>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</si>
  <si>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</si>
  <si>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</si>
  <si>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</si>
  <si>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</si>
  <si>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</si>
  <si>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</si>
  <si>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</si>
  <si>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</si>
  <si>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</si>
  <si>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</si>
  <si>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</si>
  <si>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</si>
  <si>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</si>
  <si>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</si>
  <si>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</si>
  <si>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</si>
  <si>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</si>
  <si>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</si>
  <si>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</si>
  <si>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</si>
  <si>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</si>
  <si>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</si>
  <si>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</si>
  <si>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</si>
  <si>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</si>
  <si>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</si>
  <si>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</si>
  <si>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</si>
  <si>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</si>
  <si>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</si>
  <si>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</si>
  <si>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</si>
  <si>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</si>
  <si>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</si>
  <si>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</si>
  <si>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</si>
  <si>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</si>
  <si>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</si>
  <si>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</si>
  <si>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Cali</t>
  </si>
  <si>
    <t>Alcalá</t>
  </si>
  <si>
    <t>Andalucía</t>
  </si>
  <si>
    <t>Ansermanuevo</t>
  </si>
  <si>
    <t>Bolívar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</si>
  <si>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</si>
  <si>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</si>
  <si>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</si>
  <si>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</si>
  <si>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</si>
  <si>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</si>
  <si>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</si>
  <si>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</si>
  <si>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</si>
  <si>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</si>
  <si>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</si>
  <si>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</si>
  <si>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</si>
  <si>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</si>
  <si>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</si>
  <si>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</si>
  <si>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</si>
  <si>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</si>
  <si>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</si>
  <si>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</si>
  <si>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</si>
  <si>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</si>
  <si>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</si>
  <si>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</si>
  <si>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</si>
  <si>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</si>
  <si>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</si>
  <si>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</si>
  <si>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</si>
  <si>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</si>
  <si>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</si>
  <si>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</si>
  <si>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</si>
  <si>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</si>
  <si>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</si>
  <si>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</si>
  <si>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</si>
  <si>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Yopal</t>
  </si>
  <si>
    <t>Aguazul</t>
  </si>
  <si>
    <t>Chameza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</si>
  <si>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</si>
  <si>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</si>
  <si>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</si>
  <si>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</si>
  <si>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</si>
  <si>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</si>
  <si>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</si>
  <si>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</si>
  <si>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</si>
  <si>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</si>
  <si>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</si>
  <si>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</si>
  <si>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</si>
  <si>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</si>
  <si>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Orito</t>
  </si>
  <si>
    <t>Puerto Caicedo</t>
  </si>
  <si>
    <t>Puerto Guzmán</t>
  </si>
  <si>
    <t>Leguízamo</t>
  </si>
  <si>
    <t>Sibundoy</t>
  </si>
  <si>
    <t>Villagarzón</t>
  </si>
  <si>
    <t>Leticia</t>
  </si>
  <si>
    <t>Puerto Nariño</t>
  </si>
  <si>
    <t>Inírida</t>
  </si>
  <si>
    <t>San José del Guaviare</t>
  </si>
  <si>
    <t>Calamar</t>
  </si>
  <si>
    <t>El Retorno</t>
  </si>
  <si>
    <t>Mitú</t>
  </si>
  <si>
    <t>Caruru</t>
  </si>
  <si>
    <t>Taraira</t>
  </si>
  <si>
    <t>Puerto Carreño</t>
  </si>
  <si>
    <t>La Primavera</t>
  </si>
  <si>
    <t>Santa Rosalía</t>
  </si>
  <si>
    <t>Cumaribo</t>
  </si>
  <si>
    <t>Depto</t>
  </si>
  <si>
    <t>Tasa de Tránsito Inmediato 
2017</t>
  </si>
  <si>
    <t xml:space="preserve">LA VICTORIA </t>
  </si>
  <si>
    <t xml:space="preserve">PUERTO ALEGRÍA </t>
  </si>
  <si>
    <t xml:space="preserve">PUERTO ARICA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</si>
  <si>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</si>
  <si>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</si>
  <si>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</si>
  <si>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</si>
  <si>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</si>
  <si>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</si>
  <si>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</si>
  <si>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>SANTA LUCÍA</t>
  </si>
  <si>
    <t>USIACURÍ</t>
  </si>
  <si>
    <t>NOROSÍ (1)</t>
  </si>
  <si>
    <t>ALMEIDA  (3)</t>
  </si>
  <si>
    <t>BETÉITIVA</t>
  </si>
  <si>
    <t>COVARACHÍA</t>
  </si>
  <si>
    <t>CHÍQUIZA</t>
  </si>
  <si>
    <t>OICATÁ</t>
  </si>
  <si>
    <t>TIBANÁ</t>
  </si>
  <si>
    <t>VIRACACHÁ</t>
  </si>
  <si>
    <t>MILÁN</t>
  </si>
  <si>
    <t>BELTRÁN</t>
  </si>
  <si>
    <t>GUACHETÁ</t>
  </si>
  <si>
    <t>GUATAQUÍ</t>
  </si>
  <si>
    <t>JERUSALÉN</t>
  </si>
  <si>
    <t xml:space="preserve">SAN ANTONIO DEL TEQUENDAMA </t>
  </si>
  <si>
    <t xml:space="preserve">TENA </t>
  </si>
  <si>
    <t>JURADÓ</t>
  </si>
  <si>
    <t>MEDIO BAUDÓ</t>
  </si>
  <si>
    <t>RÍO IRO</t>
  </si>
  <si>
    <t>RÍO QUITO</t>
  </si>
  <si>
    <t>UNIÓN PANAMERICANA</t>
  </si>
  <si>
    <t>ELÍAS</t>
  </si>
  <si>
    <t>CERRO SAN ANTONIO  (3)</t>
  </si>
  <si>
    <t>MAPIRIPÁN</t>
  </si>
  <si>
    <t>ANCUYÁ</t>
  </si>
  <si>
    <t>BELÉN</t>
  </si>
  <si>
    <t>LOS ANDES  (3)</t>
  </si>
  <si>
    <t>ROBERTO PAYÁN</t>
  </si>
  <si>
    <t>SANTA BÁRBARA</t>
  </si>
  <si>
    <t>CEPITÁ</t>
  </si>
  <si>
    <t>GUAVATÁ</t>
  </si>
  <si>
    <t>JORDÁN</t>
  </si>
  <si>
    <t>CHALÁN</t>
  </si>
  <si>
    <t>SUÁREZ</t>
  </si>
  <si>
    <t xml:space="preserve">LA PEDRERA </t>
  </si>
  <si>
    <t xml:space="preserve">MIRITI - PARANÁ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</si>
  <si>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</si>
  <si>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</si>
  <si>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</si>
  <si>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</si>
  <si>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</si>
  <si>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YAVARATÉ </t>
  </si>
  <si>
    <t>UNIVERSIDAD ANTONIO NARI¿O</t>
  </si>
  <si>
    <t>INSTITUCI¿N UNIVERSITARIA ITSA</t>
  </si>
  <si>
    <t>FUNDACION UNIVERSITARIA ANTONIO DE AREVALO - UNITECNAR</t>
  </si>
  <si>
    <t>POLITECNICO ICAFT</t>
  </si>
  <si>
    <t>ESCUELA INTERNACIONAL DE ESTUDIOS SUPERIORES - INTER</t>
  </si>
  <si>
    <t>FUNDACI¿N UNIVERSITARIA CERVANTES SAN AGUST¿N - UNICERVANTES</t>
  </si>
  <si>
    <t>FUNDACION UNIVERSITARIA COLOMBO GERMANA</t>
  </si>
  <si>
    <t>UNIVERSIDAD CESMAG ¿ UNICESMAG</t>
  </si>
  <si>
    <t>FUNDACION UNIVERSITARIA CATOLICA DEL SUR - UNICATOLICA DEL SUR</t>
  </si>
  <si>
    <t>CORPORACION INTERAMERICANA DE EDUCACION SUPERIOR-CORPOCIDES</t>
  </si>
  <si>
    <t xml:space="preserve">Arboletes  </t>
  </si>
  <si>
    <t xml:space="preserve">Cocorná  </t>
  </si>
  <si>
    <t xml:space="preserve">Santa Bárbara </t>
  </si>
  <si>
    <t xml:space="preserve">Valparaíso  </t>
  </si>
  <si>
    <t xml:space="preserve">Achí  </t>
  </si>
  <si>
    <t xml:space="preserve">Barranco de Loba  </t>
  </si>
  <si>
    <t xml:space="preserve">Calamar  </t>
  </si>
  <si>
    <t xml:space="preserve">Mahates  </t>
  </si>
  <si>
    <t xml:space="preserve">Morales  </t>
  </si>
  <si>
    <t xml:space="preserve">Pinillos  </t>
  </si>
  <si>
    <t xml:space="preserve">San Fernando  </t>
  </si>
  <si>
    <t xml:space="preserve">San Martín de Loba  </t>
  </si>
  <si>
    <t xml:space="preserve">San Pablo  </t>
  </si>
  <si>
    <t xml:space="preserve">Santa Catalina  </t>
  </si>
  <si>
    <t xml:space="preserve">Soplaviento  </t>
  </si>
  <si>
    <t xml:space="preserve">Talaigua Nuevo  </t>
  </si>
  <si>
    <t xml:space="preserve">Almeida  </t>
  </si>
  <si>
    <t>Risaralda</t>
  </si>
  <si>
    <t xml:space="preserve">Samaná  </t>
  </si>
  <si>
    <t>Valparaíso</t>
  </si>
  <si>
    <t xml:space="preserve">Bolívar </t>
  </si>
  <si>
    <t xml:space="preserve">Buenos Aires  </t>
  </si>
  <si>
    <t xml:space="preserve">Mercaderes  </t>
  </si>
  <si>
    <t xml:space="preserve">Santander de Quilichao  </t>
  </si>
  <si>
    <t xml:space="preserve">Santa Rosa  </t>
  </si>
  <si>
    <t xml:space="preserve">Valledupar  </t>
  </si>
  <si>
    <t xml:space="preserve">Ayapel  </t>
  </si>
  <si>
    <t xml:space="preserve">Lorica  </t>
  </si>
  <si>
    <t xml:space="preserve">San Pelayo  </t>
  </si>
  <si>
    <t xml:space="preserve">Soacha  </t>
  </si>
  <si>
    <t xml:space="preserve">Subachoque  </t>
  </si>
  <si>
    <t xml:space="preserve">Quibdó  </t>
  </si>
  <si>
    <t xml:space="preserve">Bagadó  </t>
  </si>
  <si>
    <t xml:space="preserve">Bajo Baudó  </t>
  </si>
  <si>
    <t xml:space="preserve">Condoto  </t>
  </si>
  <si>
    <t xml:space="preserve">Istmina  </t>
  </si>
  <si>
    <t xml:space="preserve">Lloró  </t>
  </si>
  <si>
    <t xml:space="preserve">Nóvita  </t>
  </si>
  <si>
    <t xml:space="preserve">Tadó  </t>
  </si>
  <si>
    <t xml:space="preserve">Riohacha  </t>
  </si>
  <si>
    <t xml:space="preserve">Barrancas  </t>
  </si>
  <si>
    <t xml:space="preserve">Fonseca  </t>
  </si>
  <si>
    <t xml:space="preserve">Maicao  </t>
  </si>
  <si>
    <t xml:space="preserve">Urumita  </t>
  </si>
  <si>
    <t xml:space="preserve">Villanueva  </t>
  </si>
  <si>
    <t xml:space="preserve">Aracataca  </t>
  </si>
  <si>
    <t xml:space="preserve">Ariguaní  </t>
  </si>
  <si>
    <t xml:space="preserve">Cerro San Antonio  </t>
  </si>
  <si>
    <t xml:space="preserve">Chivolo </t>
  </si>
  <si>
    <t>Ciénaga</t>
  </si>
  <si>
    <t xml:space="preserve">El Piñon  </t>
  </si>
  <si>
    <t xml:space="preserve">Fundación  </t>
  </si>
  <si>
    <t xml:space="preserve">Pedraza  </t>
  </si>
  <si>
    <t xml:space="preserve">Pivijay  </t>
  </si>
  <si>
    <t xml:space="preserve">Plato  </t>
  </si>
  <si>
    <t xml:space="preserve">Santa Ana  </t>
  </si>
  <si>
    <t xml:space="preserve">Tenerife  </t>
  </si>
  <si>
    <t xml:space="preserve">Cubarral  </t>
  </si>
  <si>
    <t xml:space="preserve">Cumaral  </t>
  </si>
  <si>
    <t xml:space="preserve">El Castillo  </t>
  </si>
  <si>
    <t xml:space="preserve">Mesetas  </t>
  </si>
  <si>
    <t xml:space="preserve">Puerto Rico  </t>
  </si>
  <si>
    <t xml:space="preserve">San Martín  </t>
  </si>
  <si>
    <t xml:space="preserve">Pasto  </t>
  </si>
  <si>
    <t xml:space="preserve">Arboleda  </t>
  </si>
  <si>
    <t xml:space="preserve">El Charco  </t>
  </si>
  <si>
    <t xml:space="preserve">El Tambo  </t>
  </si>
  <si>
    <t xml:space="preserve">Los Andes  </t>
  </si>
  <si>
    <t xml:space="preserve">Olaya Herrera  </t>
  </si>
  <si>
    <t xml:space="preserve">Túquerres  </t>
  </si>
  <si>
    <t xml:space="preserve">Cúcuta  </t>
  </si>
  <si>
    <t xml:space="preserve">Cachirá  </t>
  </si>
  <si>
    <t xml:space="preserve">San Calixto  </t>
  </si>
  <si>
    <t xml:space="preserve">San Vicente de Chucurí  </t>
  </si>
  <si>
    <t xml:space="preserve">Sucre </t>
  </si>
  <si>
    <t xml:space="preserve">Corozal  </t>
  </si>
  <si>
    <t xml:space="preserve">San Benito Abad  </t>
  </si>
  <si>
    <t xml:space="preserve">San Luis de Sincé  </t>
  </si>
  <si>
    <t xml:space="preserve">Santiago de Tolú  </t>
  </si>
  <si>
    <t xml:space="preserve">Falan  </t>
  </si>
  <si>
    <t xml:space="preserve">Tame  </t>
  </si>
  <si>
    <t xml:space="preserve">Mocoa  </t>
  </si>
  <si>
    <t xml:space="preserve">Puerto Asís  </t>
  </si>
  <si>
    <t xml:space="preserve">Valle del Guamuez  </t>
  </si>
  <si>
    <t xml:space="preserve">Norosí </t>
  </si>
  <si>
    <t xml:space="preserve">Río Viejo   </t>
  </si>
  <si>
    <t xml:space="preserve">Caloto   </t>
  </si>
  <si>
    <t xml:space="preserve">Guachené </t>
  </si>
  <si>
    <t xml:space="preserve">Chimá </t>
  </si>
  <si>
    <t xml:space="preserve">Montelíbano </t>
  </si>
  <si>
    <t xml:space="preserve">San Andrés Sotavento   </t>
  </si>
  <si>
    <t xml:space="preserve">San José de Uré </t>
  </si>
  <si>
    <t xml:space="preserve">Chima  </t>
  </si>
  <si>
    <t xml:space="preserve">Tuchín </t>
  </si>
  <si>
    <t xml:space="preserve">Riosucio    </t>
  </si>
  <si>
    <t xml:space="preserve">El Encanto </t>
  </si>
  <si>
    <t xml:space="preserve">La Chorrera </t>
  </si>
  <si>
    <t xml:space="preserve">La Pedrera </t>
  </si>
  <si>
    <t xml:space="preserve">La Victoria </t>
  </si>
  <si>
    <t xml:space="preserve">Miriti - Paraná </t>
  </si>
  <si>
    <t xml:space="preserve">Puerto Alegría </t>
  </si>
  <si>
    <t xml:space="preserve">Puerto Arica </t>
  </si>
  <si>
    <t xml:space="preserve">Puerto Santander </t>
  </si>
  <si>
    <t xml:space="preserve">Tarapacá </t>
  </si>
  <si>
    <t xml:space="preserve">Barranco Minas </t>
  </si>
  <si>
    <t xml:space="preserve">Mapiripana </t>
  </si>
  <si>
    <t xml:space="preserve">San Felipe </t>
  </si>
  <si>
    <t xml:space="preserve">Puerto Colombia </t>
  </si>
  <si>
    <t xml:space="preserve">La Guadalupe </t>
  </si>
  <si>
    <t xml:space="preserve">Cacahual </t>
  </si>
  <si>
    <t xml:space="preserve">Pana Pana </t>
  </si>
  <si>
    <t xml:space="preserve">Morichal </t>
  </si>
  <si>
    <t xml:space="preserve">Pacoa </t>
  </si>
  <si>
    <t xml:space="preserve">Papunaua </t>
  </si>
  <si>
    <t xml:space="preserve">Yavaraté </t>
  </si>
  <si>
    <t>Tasa de tránsito inmediato 
2016</t>
  </si>
  <si>
    <t>Tasa de tránsito inmediato 
2017</t>
  </si>
  <si>
    <t>Estudiantes de Grado Once en 2017</t>
  </si>
  <si>
    <t>Ingresaron a Educación Superior en 2018</t>
  </si>
  <si>
    <t>Tasa de tránsito inmediato 
2018</t>
  </si>
  <si>
    <t>Total Matrícula Grado 11 2017</t>
  </si>
  <si>
    <t>Bachilleres que ingresaron a educacion superior en 2018</t>
  </si>
  <si>
    <t>Tasa de Tránsito Inmediato 2018</t>
  </si>
  <si>
    <t>Total Matrícula Grado 11 
2015</t>
  </si>
  <si>
    <t>Tasa de Tránsito Inmediato
 2016</t>
  </si>
  <si>
    <t>Total Matrícula Grado 11
 2016</t>
  </si>
  <si>
    <t>Total Matrícula Grado 11 
2017</t>
  </si>
  <si>
    <t>Tasa de Tránsito Inmediato 
2018</t>
  </si>
  <si>
    <t xml:space="preserve">Subdirección de Desarrollo Sectorial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</si>
</sst>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4"/>
      <color theme="0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3366CC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</fills>
  <borders count="95">
    <border>
      <left/>
      <right/>
      <top/>
      <bottom/>
      <diagonal/>
    </border>
    <border>
      <left style="medium">
        <color theme="5" tint="-0.249977111117893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/>
      <diagonal/>
    </border>
    <border>
      <left style="medium">
        <color rgb="FF3366CC"/>
      </left>
      <right style="hair">
        <color theme="0" tint="-0.34998626667073579"/>
      </right>
      <top/>
      <bottom/>
      <diagonal/>
    </border>
    <border>
      <left style="medium">
        <color rgb="FF3366CC"/>
      </left>
      <right style="hair">
        <color theme="0" tint="-0.34998626667073579"/>
      </right>
      <top/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/>
      <diagonal/>
    </border>
    <border>
      <left style="hair">
        <color theme="0" tint="-0.34998626667073579"/>
      </left>
      <right style="medium">
        <color rgb="FF3366CC"/>
      </right>
      <top/>
      <bottom/>
      <diagonal/>
    </border>
    <border>
      <left style="hair">
        <color theme="0" tint="-0.34998626667073579"/>
      </left>
      <right style="medium">
        <color rgb="FF3366CC"/>
      </right>
      <top/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theme="5" tint="-0.249977111117893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medium">
        <color rgb="FF3366CC"/>
      </bottom>
      <diagonal/>
    </border>
    <border>
      <left style="hair">
        <color theme="0" tint="-0.499984740745262"/>
      </left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rgb="FF3366CC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medium">
        <color rgb="FF3366CC"/>
      </bottom>
      <diagonal/>
    </border>
    <border>
      <left/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hair">
        <color theme="0" tint="-0.499984740745262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499984740745262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499984740745262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/>
      <right/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rgb="FF3366CC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rgb="FF3366CC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medium">
        <color rgb="FF3366CC"/>
      </top>
      <bottom style="hair">
        <color theme="0" tint="-0.499984740745262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medium">
        <color rgb="FF3366CC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medium">
        <color rgb="FF3366CC"/>
      </bottom>
      <diagonal/>
    </border>
    <border>
      <left style="medium">
        <color rgb="FF3366CC"/>
      </left>
      <right/>
      <top style="medium">
        <color rgb="FF3366CC"/>
      </top>
      <bottom style="hair">
        <color theme="0" tint="-0.34998626667073579"/>
      </bottom>
      <diagonal/>
    </border>
    <border>
      <left/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medium">
        <color rgb="FF3366CC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rgb="FF3366CC"/>
      </left>
      <right/>
      <top style="hair">
        <color theme="0" tint="-0.34998626667073579"/>
      </top>
      <bottom style="medium">
        <color rgb="FF3366CC"/>
      </bottom>
      <diagonal/>
    </border>
    <border>
      <left/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medium">
        <color rgb="FF3366CC"/>
      </right>
      <top style="hair">
        <color theme="0" tint="-0.34998626667073579"/>
      </top>
      <bottom style="medium">
        <color rgb="FF3366CC"/>
      </bottom>
      <diagonal/>
    </border>
    <border>
      <left/>
      <right/>
      <top style="medium">
        <color rgb="FF3366CC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medium">
        <color rgb="FF3366CC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 style="hair">
        <color theme="0" tint="-0.34998626667073579"/>
      </left>
      <right/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medium">
        <color rgb="FF3366CC"/>
      </bottom>
      <diagonal/>
    </border>
    <border>
      <left/>
      <right style="hair">
        <color theme="0" tint="-0.34998626667073579"/>
      </right>
      <top style="medium">
        <color rgb="FF3366CC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/>
      <top style="medium">
        <color rgb="FF3366CC"/>
      </top>
      <bottom style="hair">
        <color auto="1"/>
      </bottom>
      <diagonal/>
    </border>
    <border>
      <left/>
      <right/>
      <top style="medium">
        <color rgb="FF3366CC"/>
      </top>
      <bottom style="hair">
        <color auto="1"/>
      </bottom>
      <diagonal/>
    </border>
    <border>
      <left/>
      <right style="hair">
        <color auto="1"/>
      </right>
      <top style="medium">
        <color rgb="FF3366CC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medium">
        <color rgb="FF3366CC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hair">
        <color auto="1"/>
      </bottom>
      <diagonal/>
    </border>
    <border>
      <left style="medium">
        <color rgb="FF3366CC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3366CC"/>
      </bottom>
      <diagonal/>
    </border>
    <border>
      <left/>
      <right/>
      <top style="hair">
        <color auto="1"/>
      </top>
      <bottom style="medium">
        <color rgb="FF3366CC"/>
      </bottom>
      <diagonal/>
    </border>
    <border>
      <left/>
      <right style="hair">
        <color auto="1"/>
      </right>
      <top style="hair">
        <color auto="1"/>
      </top>
      <bottom style="medium">
        <color rgb="FF3366CC"/>
      </bottom>
      <diagonal/>
    </border>
    <border>
      <left style="hair">
        <color auto="1"/>
      </left>
      <right style="medium">
        <color rgb="FF3366CC"/>
      </right>
      <top style="hair">
        <color auto="1"/>
      </top>
      <bottom style="medium">
        <color rgb="FF3366CC"/>
      </bottom>
      <diagonal/>
    </border>
    <border>
      <left style="medium">
        <color rgb="FF3366CC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rgb="FF3366CC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hair">
        <color auto="1"/>
      </left>
      <right style="medium">
        <color rgb="FF3366CC"/>
      </right>
      <top/>
      <bottom style="medium">
        <color rgb="FF3366CC"/>
      </bottom>
      <diagonal/>
    </border>
    <border>
      <left style="hair">
        <color auto="1"/>
      </left>
      <right/>
      <top style="hair">
        <color auto="1"/>
      </top>
      <bottom style="medium">
        <color rgb="FF3366CC"/>
      </bottom>
      <diagonal/>
    </border>
    <border>
      <left style="hair">
        <color auto="1"/>
      </left>
      <right/>
      <top/>
      <bottom style="medium">
        <color rgb="FF3366CC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3" fillId="0" borderId="0"/>
    <xf numFmtId="0" fontId="25" fillId="0" borderId="0"/>
  </cellStyleXfs>
  <cellXfs count="264">
    <xf numFmtId="0" fontId="0" fillId="0" borderId="0" xfId="0"/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3" fontId="3" fillId="0" borderId="0" xfId="1" applyNumberFormat="1" applyFont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10" fontId="3" fillId="0" borderId="0" xfId="1" applyNumberFormat="1" applyFont="1" applyAlignment="1" applyProtection="1">
      <alignment vertical="center"/>
      <protection hidden="1"/>
    </xf>
    <xf numFmtId="164" fontId="12" fillId="0" borderId="0" xfId="0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Alignment="1" applyProtection="1">
      <alignment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3" fontId="12" fillId="0" borderId="4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2" xfId="1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10" fontId="4" fillId="0" borderId="0" xfId="0" applyNumberFormat="1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3" fontId="4" fillId="0" borderId="0" xfId="0" applyNumberFormat="1" applyFont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8" fillId="0" borderId="7" xfId="0" applyFont="1" applyFill="1" applyBorder="1" applyAlignment="1" applyProtection="1">
      <alignment horizontal="center" vertical="center"/>
      <protection hidden="1"/>
    </xf>
    <xf numFmtId="0" fontId="18" fillId="0" borderId="7" xfId="0" applyNumberFormat="1" applyFont="1" applyFill="1" applyBorder="1" applyAlignment="1" applyProtection="1">
      <alignment horizontal="center" vertical="center"/>
      <protection hidden="1"/>
    </xf>
    <xf numFmtId="0" fontId="18" fillId="0" borderId="8" xfId="0" applyNumberFormat="1" applyFont="1" applyFill="1" applyBorder="1" applyAlignment="1" applyProtection="1">
      <alignment vertical="center"/>
      <protection hidden="1"/>
    </xf>
    <xf numFmtId="0" fontId="18" fillId="0" borderId="9" xfId="0" applyNumberFormat="1" applyFont="1" applyFill="1" applyBorder="1" applyAlignment="1" applyProtection="1">
      <alignment vertical="center"/>
      <protection hidden="1"/>
    </xf>
    <xf numFmtId="0" fontId="18" fillId="0" borderId="10" xfId="0" applyNumberFormat="1" applyFont="1" applyFill="1" applyBorder="1" applyAlignment="1" applyProtection="1">
      <alignment vertical="center"/>
      <protection hidden="1"/>
    </xf>
    <xf numFmtId="0" fontId="18" fillId="0" borderId="7" xfId="1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3" fontId="0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0" borderId="7" xfId="0" applyFont="1" applyFill="1" applyBorder="1" applyAlignment="1" applyProtection="1">
      <alignment horizontal="center" vertical="center"/>
      <protection hidden="1"/>
    </xf>
    <xf numFmtId="3" fontId="0" fillId="0" borderId="7" xfId="0" applyNumberFormat="1" applyFont="1" applyFill="1" applyBorder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3" fontId="12" fillId="0" borderId="5" xfId="0" applyNumberFormat="1" applyFont="1" applyBorder="1" applyAlignment="1" applyProtection="1">
      <alignment horizontal="center" vertical="center"/>
      <protection hidden="1"/>
    </xf>
    <xf numFmtId="3" fontId="12" fillId="3" borderId="6" xfId="1" applyNumberFormat="1" applyFont="1" applyFill="1" applyBorder="1" applyAlignment="1" applyProtection="1">
      <alignment horizontal="center" vertical="center"/>
      <protection hidden="1"/>
    </xf>
    <xf numFmtId="3" fontId="13" fillId="0" borderId="6" xfId="0" applyNumberFormat="1" applyFont="1" applyFill="1" applyBorder="1" applyAlignment="1" applyProtection="1">
      <alignment horizontal="center" vertical="center"/>
      <protection hidden="1"/>
    </xf>
    <xf numFmtId="164" fontId="13" fillId="3" borderId="19" xfId="0" applyNumberFormat="1" applyFont="1" applyFill="1" applyBorder="1" applyAlignment="1" applyProtection="1">
      <alignment horizontal="center" vertical="center"/>
      <protection hidden="1"/>
    </xf>
    <xf numFmtId="164" fontId="12" fillId="0" borderId="25" xfId="1" applyNumberFormat="1" applyFont="1" applyBorder="1" applyAlignment="1" applyProtection="1">
      <alignment horizontal="center" vertical="center"/>
      <protection hidden="1"/>
    </xf>
    <xf numFmtId="3" fontId="12" fillId="0" borderId="27" xfId="1" applyNumberFormat="1" applyFont="1" applyFill="1" applyBorder="1" applyAlignment="1" applyProtection="1">
      <alignment horizontal="center" vertical="center"/>
      <protection hidden="1"/>
    </xf>
    <xf numFmtId="3" fontId="12" fillId="0" borderId="3" xfId="1" applyNumberFormat="1" applyFont="1" applyFill="1" applyBorder="1" applyAlignment="1" applyProtection="1">
      <alignment horizontal="center" vertical="center"/>
      <protection hidden="1"/>
    </xf>
    <xf numFmtId="0" fontId="10" fillId="3" borderId="30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/>
      <protection hidden="1"/>
    </xf>
    <xf numFmtId="0" fontId="10" fillId="3" borderId="31" xfId="0" applyFont="1" applyFill="1" applyBorder="1" applyAlignment="1" applyProtection="1">
      <alignment horizontal="center" vertical="center" wrapText="1"/>
      <protection hidden="1"/>
    </xf>
    <xf numFmtId="0" fontId="10" fillId="3" borderId="32" xfId="0" applyFont="1" applyFill="1" applyBorder="1" applyAlignment="1" applyProtection="1">
      <alignment horizontal="center" vertical="center" wrapText="1"/>
      <protection hidden="1"/>
    </xf>
    <xf numFmtId="0" fontId="10" fillId="3" borderId="29" xfId="0" applyFont="1" applyFill="1" applyBorder="1" applyAlignment="1" applyProtection="1">
      <alignment horizontal="center" vertical="center" wrapText="1"/>
      <protection hidden="1"/>
    </xf>
    <xf numFmtId="164" fontId="12" fillId="0" borderId="33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0" applyNumberFormat="1" applyFont="1" applyFill="1" applyBorder="1" applyAlignment="1" applyProtection="1">
      <alignment horizontal="center" vertical="center"/>
      <protection hidden="1"/>
    </xf>
    <xf numFmtId="164" fontId="12" fillId="0" borderId="4" xfId="1" applyNumberFormat="1" applyFont="1" applyFill="1" applyBorder="1" applyAlignment="1" applyProtection="1">
      <alignment horizontal="center" vertical="center"/>
      <protection hidden="1"/>
    </xf>
    <xf numFmtId="164" fontId="12" fillId="0" borderId="27" xfId="1" applyNumberFormat="1" applyFont="1" applyFill="1" applyBorder="1" applyAlignment="1" applyProtection="1">
      <alignment horizontal="center" vertical="center"/>
      <protection hidden="1"/>
    </xf>
    <xf numFmtId="164" fontId="12" fillId="0" borderId="34" xfId="1" applyNumberFormat="1" applyFont="1" applyFill="1" applyBorder="1" applyAlignment="1" applyProtection="1">
      <alignment horizontal="center" vertical="center"/>
      <protection hidden="1"/>
    </xf>
    <xf numFmtId="0" fontId="10" fillId="3" borderId="28" xfId="0" applyFont="1" applyFill="1" applyBorder="1" applyAlignment="1" applyProtection="1">
      <alignment horizontal="center" vertical="center" wrapText="1"/>
      <protection hidden="1"/>
    </xf>
    <xf numFmtId="3" fontId="12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33" xfId="0" applyNumberFormat="1" applyFont="1" applyFill="1" applyBorder="1" applyAlignment="1" applyProtection="1">
      <alignment horizontal="center" vertical="center"/>
      <protection hidden="1"/>
    </xf>
    <xf numFmtId="3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34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vertical="top"/>
      <protection hidden="1"/>
    </xf>
    <xf numFmtId="0" fontId="0" fillId="0" borderId="0" xfId="0" applyAlignment="1">
      <alignment vertical="top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0" fillId="3" borderId="45" xfId="0" applyFont="1" applyFill="1" applyBorder="1" applyAlignment="1" applyProtection="1">
      <alignment horizontal="center" vertical="center" wrapText="1"/>
      <protection hidden="1"/>
    </xf>
    <xf numFmtId="0" fontId="10" fillId="3" borderId="40" xfId="0" applyFont="1" applyFill="1" applyBorder="1" applyAlignment="1" applyProtection="1">
      <alignment horizontal="center" vertical="center" wrapText="1"/>
      <protection hidden="1"/>
    </xf>
    <xf numFmtId="3" fontId="12" fillId="0" borderId="46" xfId="0" applyNumberFormat="1" applyFont="1" applyFill="1" applyBorder="1" applyAlignment="1" applyProtection="1">
      <alignment horizontal="center" vertical="center"/>
      <protection hidden="1"/>
    </xf>
    <xf numFmtId="3" fontId="12" fillId="0" borderId="48" xfId="0" applyNumberFormat="1" applyFont="1" applyFill="1" applyBorder="1" applyAlignment="1" applyProtection="1">
      <alignment horizontal="center" vertical="center"/>
      <protection hidden="1"/>
    </xf>
    <xf numFmtId="3" fontId="12" fillId="0" borderId="48" xfId="1" applyNumberFormat="1" applyFont="1" applyFill="1" applyBorder="1" applyAlignment="1" applyProtection="1">
      <alignment horizontal="center" vertical="center"/>
      <protection hidden="1"/>
    </xf>
    <xf numFmtId="3" fontId="12" fillId="0" borderId="49" xfId="1" applyNumberFormat="1" applyFont="1" applyFill="1" applyBorder="1" applyAlignment="1" applyProtection="1">
      <alignment horizontal="center" vertical="center"/>
      <protection hidden="1"/>
    </xf>
    <xf numFmtId="3" fontId="12" fillId="0" borderId="47" xfId="1" applyNumberFormat="1" applyFont="1" applyFill="1" applyBorder="1" applyAlignment="1" applyProtection="1">
      <alignment horizontal="center" vertical="center"/>
      <protection hidden="1"/>
    </xf>
    <xf numFmtId="3" fontId="12" fillId="0" borderId="34" xfId="1" applyNumberFormat="1" applyFont="1" applyFill="1" applyBorder="1" applyAlignment="1" applyProtection="1">
      <alignment horizontal="center" vertical="center"/>
      <protection hidden="1"/>
    </xf>
    <xf numFmtId="3" fontId="10" fillId="3" borderId="35" xfId="0" applyNumberFormat="1" applyFont="1" applyFill="1" applyBorder="1" applyAlignment="1" applyProtection="1">
      <alignment horizontal="center" vertical="center"/>
      <protection hidden="1"/>
    </xf>
    <xf numFmtId="3" fontId="10" fillId="3" borderId="37" xfId="0" applyNumberFormat="1" applyFont="1" applyFill="1" applyBorder="1" applyAlignment="1" applyProtection="1">
      <alignment horizontal="center" vertical="center"/>
      <protection hidden="1"/>
    </xf>
    <xf numFmtId="3" fontId="10" fillId="3" borderId="37" xfId="1" applyNumberFormat="1" applyFont="1" applyFill="1" applyBorder="1" applyAlignment="1" applyProtection="1">
      <alignment horizontal="center" vertical="center"/>
      <protection hidden="1"/>
    </xf>
    <xf numFmtId="3" fontId="10" fillId="3" borderId="38" xfId="1" applyNumberFormat="1" applyFont="1" applyFill="1" applyBorder="1" applyAlignment="1" applyProtection="1">
      <alignment horizontal="center" vertical="center"/>
      <protection hidden="1"/>
    </xf>
    <xf numFmtId="3" fontId="10" fillId="3" borderId="36" xfId="1" applyNumberFormat="1" applyFont="1" applyFill="1" applyBorder="1" applyAlignment="1" applyProtection="1">
      <alignment horizontal="center" vertical="center"/>
      <protection hidden="1"/>
    </xf>
    <xf numFmtId="3" fontId="12" fillId="0" borderId="50" xfId="0" applyNumberFormat="1" applyFont="1" applyFill="1" applyBorder="1" applyAlignment="1" applyProtection="1">
      <alignment horizontal="center" vertical="center"/>
      <protection hidden="1"/>
    </xf>
    <xf numFmtId="3" fontId="12" fillId="0" borderId="24" xfId="0" applyNumberFormat="1" applyFont="1" applyFill="1" applyBorder="1" applyAlignment="1" applyProtection="1">
      <alignment horizontal="center" vertical="center"/>
      <protection hidden="1"/>
    </xf>
    <xf numFmtId="3" fontId="12" fillId="0" borderId="24" xfId="1" applyNumberFormat="1" applyFont="1" applyFill="1" applyBorder="1" applyAlignment="1" applyProtection="1">
      <alignment horizontal="center" vertical="center"/>
      <protection hidden="1"/>
    </xf>
    <xf numFmtId="3" fontId="12" fillId="0" borderId="51" xfId="1" applyNumberFormat="1" applyFont="1" applyFill="1" applyBorder="1" applyAlignment="1" applyProtection="1">
      <alignment horizontal="center" vertical="center"/>
      <protection hidden="1"/>
    </xf>
    <xf numFmtId="3" fontId="12" fillId="0" borderId="20" xfId="1" applyNumberFormat="1" applyFont="1" applyFill="1" applyBorder="1" applyAlignment="1" applyProtection="1">
      <alignment horizontal="center" vertical="center"/>
      <protection hidden="1"/>
    </xf>
    <xf numFmtId="3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2" fillId="0" borderId="21" xfId="1" applyNumberFormat="1" applyFont="1" applyFill="1" applyBorder="1" applyAlignment="1" applyProtection="1">
      <alignment horizontal="center" vertical="center"/>
      <protection hidden="1"/>
    </xf>
    <xf numFmtId="3" fontId="10" fillId="3" borderId="25" xfId="0" applyNumberFormat="1" applyFont="1" applyFill="1" applyBorder="1" applyAlignment="1" applyProtection="1">
      <alignment horizontal="center" vertical="center"/>
      <protection hidden="1"/>
    </xf>
    <xf numFmtId="3" fontId="10" fillId="3" borderId="26" xfId="0" applyNumberFormat="1" applyFont="1" applyFill="1" applyBorder="1" applyAlignment="1" applyProtection="1">
      <alignment horizontal="center" vertical="center"/>
      <protection hidden="1"/>
    </xf>
    <xf numFmtId="3" fontId="10" fillId="3" borderId="26" xfId="1" applyNumberFormat="1" applyFont="1" applyFill="1" applyBorder="1" applyAlignment="1" applyProtection="1">
      <alignment horizontal="center" vertical="center"/>
      <protection hidden="1"/>
    </xf>
    <xf numFmtId="3" fontId="10" fillId="3" borderId="52" xfId="1" applyNumberFormat="1" applyFont="1" applyFill="1" applyBorder="1" applyAlignment="1" applyProtection="1">
      <alignment horizontal="center" vertical="center"/>
      <protection hidden="1"/>
    </xf>
    <xf numFmtId="3" fontId="10" fillId="3" borderId="22" xfId="1" applyNumberFormat="1" applyFont="1" applyFill="1" applyBorder="1" applyAlignment="1" applyProtection="1">
      <alignment horizontal="center" vertical="center"/>
      <protection hidden="1"/>
    </xf>
    <xf numFmtId="0" fontId="10" fillId="3" borderId="53" xfId="0" applyFont="1" applyFill="1" applyBorder="1" applyAlignment="1" applyProtection="1">
      <alignment horizontal="center" vertical="center"/>
      <protection hidden="1"/>
    </xf>
    <xf numFmtId="0" fontId="10" fillId="3" borderId="54" xfId="0" applyFont="1" applyFill="1" applyBorder="1" applyAlignment="1" applyProtection="1">
      <alignment horizontal="center" vertical="center"/>
      <protection hidden="1"/>
    </xf>
    <xf numFmtId="0" fontId="10" fillId="3" borderId="55" xfId="0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164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164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22" xfId="0" applyNumberFormat="1" applyFont="1" applyFill="1" applyBorder="1" applyAlignment="1" applyProtection="1">
      <alignment horizontal="center" vertical="center"/>
      <protection hidden="1"/>
    </xf>
    <xf numFmtId="164" fontId="10" fillId="3" borderId="64" xfId="0" applyNumberFormat="1" applyFont="1" applyFill="1" applyBorder="1" applyAlignment="1" applyProtection="1">
      <alignment horizontal="center" vertical="center"/>
      <protection hidden="1"/>
    </xf>
    <xf numFmtId="3" fontId="12" fillId="0" borderId="58" xfId="0" applyNumberFormat="1" applyFont="1" applyFill="1" applyBorder="1" applyAlignment="1" applyProtection="1">
      <alignment horizontal="center" vertical="center"/>
      <protection hidden="1"/>
    </xf>
    <xf numFmtId="3" fontId="12" fillId="0" borderId="61" xfId="0" applyNumberFormat="1" applyFont="1" applyFill="1" applyBorder="1" applyAlignment="1" applyProtection="1">
      <alignment horizontal="center" vertical="center"/>
      <protection hidden="1"/>
    </xf>
    <xf numFmtId="3" fontId="10" fillId="3" borderId="64" xfId="0" applyNumberFormat="1" applyFont="1" applyFill="1" applyBorder="1" applyAlignment="1" applyProtection="1">
      <alignment horizontal="center" vertical="center"/>
      <protection hidden="1"/>
    </xf>
    <xf numFmtId="0" fontId="10" fillId="3" borderId="39" xfId="0" applyFont="1" applyFill="1" applyBorder="1" applyAlignment="1" applyProtection="1">
      <alignment vertical="center"/>
      <protection hidden="1"/>
    </xf>
    <xf numFmtId="0" fontId="10" fillId="3" borderId="40" xfId="0" applyFont="1" applyFill="1" applyBorder="1" applyAlignment="1" applyProtection="1">
      <alignment vertical="center"/>
      <protection hidden="1"/>
    </xf>
    <xf numFmtId="0" fontId="10" fillId="3" borderId="68" xfId="0" applyFont="1" applyFill="1" applyBorder="1" applyAlignment="1" applyProtection="1">
      <alignment horizontal="center" vertical="center"/>
      <protection hidden="1"/>
    </xf>
    <xf numFmtId="0" fontId="10" fillId="3" borderId="68" xfId="0" applyFont="1" applyFill="1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62" xfId="0" applyFont="1" applyFill="1" applyBorder="1" applyAlignment="1" applyProtection="1">
      <alignment vertical="center"/>
      <protection hidden="1"/>
    </xf>
    <xf numFmtId="0" fontId="10" fillId="3" borderId="63" xfId="0" applyFont="1" applyFill="1" applyBorder="1" applyAlignment="1" applyProtection="1">
      <alignment vertical="center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0" fontId="10" fillId="3" borderId="54" xfId="0" applyFont="1" applyFill="1" applyBorder="1" applyAlignment="1" applyProtection="1">
      <alignment horizontal="center" vertical="center" wrapText="1"/>
      <protection hidden="1"/>
    </xf>
    <xf numFmtId="3" fontId="12" fillId="0" borderId="71" xfId="1" applyNumberFormat="1" applyFont="1" applyFill="1" applyBorder="1" applyAlignment="1" applyProtection="1">
      <alignment horizontal="center" vertical="center"/>
      <protection hidden="1"/>
    </xf>
    <xf numFmtId="3" fontId="12" fillId="0" borderId="6" xfId="1" applyNumberFormat="1" applyFont="1" applyFill="1" applyBorder="1" applyAlignment="1" applyProtection="1">
      <alignment horizontal="center" vertical="center"/>
      <protection hidden="1"/>
    </xf>
    <xf numFmtId="3" fontId="10" fillId="3" borderId="72" xfId="1" applyNumberFormat="1" applyFont="1" applyFill="1" applyBorder="1" applyAlignment="1" applyProtection="1">
      <alignment horizontal="center" vertical="center"/>
      <protection hidden="1"/>
    </xf>
    <xf numFmtId="0" fontId="10" fillId="3" borderId="73" xfId="0" applyFont="1" applyFill="1" applyBorder="1" applyAlignment="1" applyProtection="1">
      <alignment horizontal="center" vertical="center" wrapText="1"/>
      <protection hidden="1"/>
    </xf>
    <xf numFmtId="0" fontId="10" fillId="3" borderId="74" xfId="0" applyFont="1" applyFill="1" applyBorder="1" applyAlignment="1" applyProtection="1">
      <alignment horizontal="center" vertical="center" wrapText="1"/>
      <protection hidden="1"/>
    </xf>
    <xf numFmtId="0" fontId="10" fillId="3" borderId="78" xfId="0" applyFont="1" applyFill="1" applyBorder="1" applyAlignment="1" applyProtection="1">
      <alignment horizontal="center" vertical="center" wrapText="1"/>
      <protection hidden="1"/>
    </xf>
    <xf numFmtId="0" fontId="18" fillId="0" borderId="79" xfId="0" applyFont="1" applyFill="1" applyBorder="1" applyAlignment="1" applyProtection="1">
      <alignment horizontal="center" vertical="center"/>
      <protection hidden="1"/>
    </xf>
    <xf numFmtId="3" fontId="18" fillId="0" borderId="80" xfId="1" applyNumberFormat="1" applyFont="1" applyFill="1" applyBorder="1" applyAlignment="1" applyProtection="1">
      <alignment horizontal="center" vertical="center"/>
      <protection hidden="1"/>
    </xf>
    <xf numFmtId="0" fontId="18" fillId="0" borderId="81" xfId="0" applyFont="1" applyFill="1" applyBorder="1" applyAlignment="1" applyProtection="1">
      <alignment horizontal="center" vertical="center"/>
      <protection hidden="1"/>
    </xf>
    <xf numFmtId="0" fontId="19" fillId="0" borderId="82" xfId="0" applyFont="1" applyFill="1" applyBorder="1" applyAlignment="1" applyProtection="1">
      <alignment horizontal="center" vertical="center"/>
      <protection hidden="1"/>
    </xf>
    <xf numFmtId="0" fontId="19" fillId="0" borderId="82" xfId="0" applyNumberFormat="1" applyFont="1" applyFill="1" applyBorder="1" applyAlignment="1" applyProtection="1">
      <alignment horizontal="center" vertical="center"/>
      <protection hidden="1"/>
    </xf>
    <xf numFmtId="0" fontId="19" fillId="0" borderId="83" xfId="0" applyNumberFormat="1" applyFont="1" applyFill="1" applyBorder="1" applyAlignment="1" applyProtection="1">
      <alignment vertical="center"/>
      <protection hidden="1"/>
    </xf>
    <xf numFmtId="0" fontId="19" fillId="0" borderId="84" xfId="0" applyNumberFormat="1" applyFont="1" applyFill="1" applyBorder="1" applyAlignment="1" applyProtection="1">
      <alignment vertical="center"/>
      <protection hidden="1"/>
    </xf>
    <xf numFmtId="0" fontId="19" fillId="0" borderId="82" xfId="1" applyNumberFormat="1" applyFont="1" applyFill="1" applyBorder="1" applyAlignment="1" applyProtection="1">
      <alignment horizontal="center" vertical="center"/>
      <protection hidden="1"/>
    </xf>
    <xf numFmtId="3" fontId="19" fillId="0" borderId="85" xfId="1" applyNumberFormat="1" applyFont="1" applyFill="1" applyBorder="1" applyAlignment="1" applyProtection="1">
      <alignment horizontal="center" vertical="center"/>
      <protection hidden="1"/>
    </xf>
    <xf numFmtId="0" fontId="0" fillId="0" borderId="86" xfId="0" applyFont="1" applyFill="1" applyBorder="1" applyAlignment="1" applyProtection="1">
      <alignment horizontal="center" vertical="center"/>
      <protection hidden="1"/>
    </xf>
    <xf numFmtId="3" fontId="0" fillId="0" borderId="87" xfId="0" applyNumberFormat="1" applyFont="1" applyFill="1" applyBorder="1" applyAlignment="1" applyProtection="1">
      <alignment horizontal="center" vertical="center"/>
      <protection hidden="1"/>
    </xf>
    <xf numFmtId="0" fontId="0" fillId="0" borderId="79" xfId="0" applyFont="1" applyFill="1" applyBorder="1" applyAlignment="1" applyProtection="1">
      <alignment horizontal="center" vertical="center"/>
      <protection hidden="1"/>
    </xf>
    <xf numFmtId="0" fontId="0" fillId="0" borderId="81" xfId="0" applyFont="1" applyFill="1" applyBorder="1" applyAlignment="1" applyProtection="1">
      <alignment horizontal="center" vertical="center"/>
      <protection hidden="1"/>
    </xf>
    <xf numFmtId="0" fontId="0" fillId="0" borderId="82" xfId="0" applyFont="1" applyFill="1" applyBorder="1" applyAlignment="1" applyProtection="1">
      <alignment horizontal="center" vertical="center"/>
      <protection hidden="1"/>
    </xf>
    <xf numFmtId="3" fontId="0" fillId="0" borderId="82" xfId="0" applyNumberFormat="1" applyFont="1" applyFill="1" applyBorder="1" applyAlignment="1" applyProtection="1">
      <alignment horizontal="center" vertical="center"/>
      <protection hidden="1"/>
    </xf>
    <xf numFmtId="3" fontId="0" fillId="0" borderId="88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top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left"/>
    </xf>
    <xf numFmtId="0" fontId="22" fillId="0" borderId="89" xfId="0" applyFont="1" applyBorder="1" applyAlignment="1">
      <alignment horizontal="center" vertical="center"/>
    </xf>
    <xf numFmtId="0" fontId="22" fillId="0" borderId="90" xfId="0" applyFont="1" applyFill="1" applyBorder="1" applyAlignment="1">
      <alignment horizontal="center" vertical="center"/>
    </xf>
    <xf numFmtId="0" fontId="24" fillId="0" borderId="0" xfId="2" applyFont="1" applyBorder="1" applyAlignment="1">
      <alignment horizontal="center" vertical="top"/>
    </xf>
    <xf numFmtId="0" fontId="24" fillId="0" borderId="0" xfId="2" applyFont="1" applyBorder="1" applyAlignment="1">
      <alignment horizontal="left" vertical="top"/>
    </xf>
    <xf numFmtId="0" fontId="2" fillId="0" borderId="0" xfId="0" applyFont="1" applyAlignment="1"/>
    <xf numFmtId="164" fontId="0" fillId="0" borderId="0" xfId="1" applyNumberFormat="1" applyFont="1"/>
    <xf numFmtId="0" fontId="19" fillId="4" borderId="91" xfId="0" applyFont="1" applyFill="1" applyBorder="1" applyAlignment="1">
      <alignment horizontal="center" vertical="center" wrapText="1"/>
    </xf>
    <xf numFmtId="164" fontId="19" fillId="4" borderId="91" xfId="1" applyNumberFormat="1" applyFont="1" applyFill="1" applyBorder="1" applyAlignment="1">
      <alignment horizontal="center" vertical="center" wrapText="1"/>
    </xf>
    <xf numFmtId="164" fontId="0" fillId="0" borderId="11" xfId="1" applyNumberFormat="1" applyFont="1" applyFill="1" applyBorder="1" applyAlignment="1" applyProtection="1">
      <alignment horizontal="center" vertical="center"/>
      <protection hidden="1"/>
    </xf>
    <xf numFmtId="164" fontId="0" fillId="0" borderId="88" xfId="1" applyNumberFormat="1" applyFont="1" applyFill="1" applyBorder="1" applyAlignment="1" applyProtection="1">
      <alignment horizontal="center" vertical="center"/>
      <protection hidden="1"/>
    </xf>
    <xf numFmtId="164" fontId="0" fillId="0" borderId="87" xfId="1" applyNumberFormat="1" applyFont="1" applyFill="1" applyBorder="1" applyAlignment="1" applyProtection="1">
      <alignment horizontal="center" vertical="center"/>
      <protection hidden="1"/>
    </xf>
    <xf numFmtId="164" fontId="0" fillId="0" borderId="7" xfId="1" applyNumberFormat="1" applyFont="1" applyFill="1" applyBorder="1" applyAlignment="1" applyProtection="1">
      <alignment horizontal="center" vertical="center"/>
      <protection hidden="1"/>
    </xf>
    <xf numFmtId="164" fontId="0" fillId="0" borderId="82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/>
    </xf>
    <xf numFmtId="164" fontId="0" fillId="0" borderId="92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Alignment="1" applyProtection="1">
      <alignment vertical="center"/>
      <protection hidden="1"/>
    </xf>
    <xf numFmtId="164" fontId="10" fillId="3" borderId="76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4" xfId="1" applyNumberFormat="1" applyFont="1" applyFill="1" applyBorder="1" applyAlignment="1" applyProtection="1">
      <alignment horizontal="center" vertical="center" wrapText="1"/>
      <protection hidden="1"/>
    </xf>
    <xf numFmtId="164" fontId="10" fillId="3" borderId="78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35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7" xfId="1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3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13" fillId="0" borderId="22" xfId="0" applyNumberFormat="1" applyFont="1" applyFill="1" applyBorder="1" applyAlignment="1" applyProtection="1">
      <alignment horizontal="center" vertical="center"/>
      <protection hidden="1"/>
    </xf>
    <xf numFmtId="3" fontId="13" fillId="0" borderId="35" xfId="0" applyNumberFormat="1" applyFont="1" applyFill="1" applyBorder="1" applyAlignment="1" applyProtection="1">
      <alignment horizontal="center" vertical="center"/>
      <protection hidden="1"/>
    </xf>
    <xf numFmtId="3" fontId="13" fillId="0" borderId="37" xfId="0" applyNumberFormat="1" applyFont="1" applyFill="1" applyBorder="1" applyAlignment="1" applyProtection="1">
      <alignment horizontal="center" vertical="center"/>
      <protection hidden="1"/>
    </xf>
    <xf numFmtId="164" fontId="13" fillId="0" borderId="36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center"/>
    </xf>
    <xf numFmtId="164" fontId="13" fillId="0" borderId="38" xfId="1" applyNumberFormat="1" applyFont="1" applyFill="1" applyBorder="1" applyAlignment="1" applyProtection="1">
      <alignment horizontal="center" vertical="center"/>
      <protection hidden="1"/>
    </xf>
    <xf numFmtId="164" fontId="13" fillId="3" borderId="21" xfId="0" applyNumberFormat="1" applyFont="1" applyFill="1" applyBorder="1" applyAlignment="1" applyProtection="1">
      <alignment horizontal="center" vertical="center"/>
      <protection hidden="1"/>
    </xf>
    <xf numFmtId="164" fontId="10" fillId="0" borderId="33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0" applyNumberFormat="1" applyFont="1" applyFill="1" applyBorder="1" applyAlignment="1" applyProtection="1">
      <alignment horizontal="center" vertical="center"/>
      <protection hidden="1"/>
    </xf>
    <xf numFmtId="164" fontId="10" fillId="0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27" xfId="1" applyNumberFormat="1" applyFont="1" applyFill="1" applyBorder="1" applyAlignment="1" applyProtection="1">
      <alignment horizontal="center" vertical="center"/>
      <protection hidden="1"/>
    </xf>
    <xf numFmtId="164" fontId="0" fillId="0" borderId="85" xfId="1" applyNumberFormat="1" applyFont="1" applyFill="1" applyBorder="1" applyAlignment="1" applyProtection="1">
      <alignment horizontal="center" vertical="center"/>
      <protection hidden="1"/>
    </xf>
    <xf numFmtId="3" fontId="0" fillId="0" borderId="93" xfId="0" applyNumberFormat="1" applyFont="1" applyFill="1" applyBorder="1" applyAlignment="1" applyProtection="1">
      <alignment horizontal="center" vertical="center"/>
      <protection hidden="1"/>
    </xf>
    <xf numFmtId="164" fontId="13" fillId="0" borderId="38" xfId="1" quotePrefix="1" applyNumberFormat="1" applyFont="1" applyFill="1" applyBorder="1" applyAlignment="1" applyProtection="1">
      <alignment horizontal="center" vertical="center"/>
      <protection hidden="1"/>
    </xf>
    <xf numFmtId="164" fontId="13" fillId="0" borderId="36" xfId="1" quotePrefix="1" applyNumberFormat="1" applyFont="1" applyFill="1" applyBorder="1" applyAlignment="1" applyProtection="1">
      <alignment horizontal="center" vertical="center"/>
      <protection hidden="1"/>
    </xf>
    <xf numFmtId="0" fontId="10" fillId="3" borderId="77" xfId="0" applyFont="1" applyFill="1" applyBorder="1" applyAlignment="1" applyProtection="1">
      <alignment horizontal="center" vertical="center" wrapText="1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  <xf numFmtId="3" fontId="0" fillId="0" borderId="94" xfId="0" applyNumberFormat="1" applyFont="1" applyFill="1" applyBorder="1" applyAlignment="1" applyProtection="1">
      <alignment horizontal="center" vertical="center"/>
      <protection hidden="1"/>
    </xf>
    <xf numFmtId="3" fontId="0" fillId="0" borderId="92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Font="1" applyBorder="1" applyAlignment="1" applyProtection="1">
      <alignment horizontal="left" vertical="center"/>
      <protection hidden="1"/>
    </xf>
    <xf numFmtId="0" fontId="12" fillId="0" borderId="24" xfId="0" applyFont="1" applyBorder="1" applyAlignment="1" applyProtection="1">
      <alignment horizontal="left" vertical="center"/>
      <protection hidden="1"/>
    </xf>
    <xf numFmtId="0" fontId="12" fillId="0" borderId="20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3" borderId="13" xfId="0" applyFont="1" applyFill="1" applyBorder="1" applyAlignment="1" applyProtection="1">
      <alignment horizontal="center" vertical="center" wrapText="1"/>
      <protection hidden="1"/>
    </xf>
    <xf numFmtId="0" fontId="10" fillId="3" borderId="14" xfId="0" applyFont="1" applyFill="1" applyBorder="1" applyAlignment="1" applyProtection="1">
      <alignment horizontal="center" vertical="center" wrapText="1"/>
      <protection hidden="1"/>
    </xf>
    <xf numFmtId="0" fontId="10" fillId="3" borderId="15" xfId="0" applyFont="1" applyFill="1" applyBorder="1" applyAlignment="1" applyProtection="1">
      <alignment horizontal="center" vertical="center" wrapText="1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17" xfId="0" applyFont="1" applyFill="1" applyBorder="1" applyAlignment="1" applyProtection="1">
      <alignment horizontal="center" vertical="center"/>
      <protection hidden="1"/>
    </xf>
    <xf numFmtId="0" fontId="5" fillId="3" borderId="18" xfId="0" applyFont="1" applyFill="1" applyBorder="1" applyAlignment="1" applyProtection="1">
      <alignment horizontal="center" vertical="center"/>
      <protection hidden="1"/>
    </xf>
    <xf numFmtId="0" fontId="12" fillId="0" borderId="46" xfId="0" applyFont="1" applyFill="1" applyBorder="1" applyAlignment="1" applyProtection="1">
      <alignment horizontal="left" vertical="center"/>
      <protection hidden="1"/>
    </xf>
    <xf numFmtId="0" fontId="12" fillId="0" borderId="47" xfId="0" applyFont="1" applyFill="1" applyBorder="1" applyAlignment="1" applyProtection="1">
      <alignment horizontal="left" vertical="center"/>
      <protection hidden="1"/>
    </xf>
    <xf numFmtId="0" fontId="12" fillId="3" borderId="1" xfId="0" applyFont="1" applyFill="1" applyBorder="1" applyAlignment="1" applyProtection="1">
      <alignment horizontal="left" vertical="center"/>
      <protection hidden="1"/>
    </xf>
    <xf numFmtId="0" fontId="12" fillId="3" borderId="2" xfId="0" applyFont="1" applyFill="1" applyBorder="1" applyAlignment="1" applyProtection="1">
      <alignment horizontal="left" vertical="center"/>
      <protection hidden="1"/>
    </xf>
    <xf numFmtId="0" fontId="12" fillId="3" borderId="21" xfId="0" applyFont="1" applyFill="1" applyBorder="1" applyAlignment="1" applyProtection="1">
      <alignment horizontal="left" vertical="center"/>
      <protection hidden="1"/>
    </xf>
    <xf numFmtId="0" fontId="12" fillId="0" borderId="1" xfId="0" applyFont="1" applyFill="1" applyBorder="1" applyAlignment="1" applyProtection="1">
      <alignment horizontal="left" vertical="center"/>
      <protection hidden="1"/>
    </xf>
    <xf numFmtId="0" fontId="12" fillId="0" borderId="2" xfId="0" applyFont="1" applyFill="1" applyBorder="1" applyAlignment="1" applyProtection="1">
      <alignment horizontal="left" vertical="center"/>
      <protection hidden="1"/>
    </xf>
    <xf numFmtId="0" fontId="12" fillId="0" borderId="21" xfId="0" applyFont="1" applyFill="1" applyBorder="1" applyAlignment="1" applyProtection="1">
      <alignment horizontal="left" vertical="center"/>
      <protection hidden="1"/>
    </xf>
    <xf numFmtId="0" fontId="12" fillId="3" borderId="3" xfId="0" applyFont="1" applyFill="1" applyBorder="1" applyAlignment="1" applyProtection="1">
      <alignment horizontal="left" vertical="center"/>
      <protection hidden="1"/>
    </xf>
    <xf numFmtId="0" fontId="12" fillId="0" borderId="25" xfId="0" applyFont="1" applyBorder="1" applyAlignment="1" applyProtection="1">
      <alignment horizontal="left" vertical="center"/>
      <protection hidden="1"/>
    </xf>
    <xf numFmtId="0" fontId="12" fillId="0" borderId="26" xfId="0" applyFont="1" applyBorder="1" applyAlignment="1" applyProtection="1">
      <alignment horizontal="left" vertical="center"/>
      <protection hidden="1"/>
    </xf>
    <xf numFmtId="0" fontId="12" fillId="0" borderId="22" xfId="0" applyFont="1" applyBorder="1" applyAlignment="1" applyProtection="1">
      <alignment horizontal="left" vertical="center"/>
      <protection hidden="1"/>
    </xf>
    <xf numFmtId="0" fontId="10" fillId="3" borderId="28" xfId="0" applyFont="1" applyFill="1" applyBorder="1" applyAlignment="1" applyProtection="1">
      <alignment horizontal="center" vertical="center"/>
      <protection hidden="1"/>
    </xf>
    <xf numFmtId="0" fontId="10" fillId="3" borderId="29" xfId="0" applyFont="1" applyFill="1" applyBorder="1" applyAlignment="1" applyProtection="1">
      <alignment horizontal="center" vertical="center"/>
      <protection hidden="1"/>
    </xf>
    <xf numFmtId="0" fontId="10" fillId="0" borderId="33" xfId="0" applyFont="1" applyFill="1" applyBorder="1" applyAlignment="1" applyProtection="1">
      <alignment horizontal="left" vertical="center"/>
      <protection hidden="1"/>
    </xf>
    <xf numFmtId="0" fontId="10" fillId="0" borderId="34" xfId="0" applyFont="1" applyFill="1" applyBorder="1" applyAlignment="1" applyProtection="1">
      <alignment horizontal="left" vertical="center"/>
      <protection hidden="1"/>
    </xf>
    <xf numFmtId="0" fontId="12" fillId="0" borderId="35" xfId="0" applyFont="1" applyFill="1" applyBorder="1" applyAlignment="1" applyProtection="1">
      <alignment horizontal="left" vertical="center"/>
      <protection hidden="1"/>
    </xf>
    <xf numFmtId="0" fontId="12" fillId="0" borderId="36" xfId="0" applyFont="1" applyFill="1" applyBorder="1" applyAlignment="1" applyProtection="1">
      <alignment horizontal="left" vertical="center"/>
      <protection hidden="1"/>
    </xf>
    <xf numFmtId="0" fontId="10" fillId="3" borderId="39" xfId="0" applyFont="1" applyFill="1" applyBorder="1" applyAlignment="1" applyProtection="1">
      <alignment horizontal="center" vertical="center"/>
      <protection hidden="1"/>
    </xf>
    <xf numFmtId="0" fontId="10" fillId="3" borderId="40" xfId="0" applyFont="1" applyFill="1" applyBorder="1" applyAlignment="1" applyProtection="1">
      <alignment horizontal="center" vertical="center"/>
      <protection hidden="1"/>
    </xf>
    <xf numFmtId="0" fontId="10" fillId="0" borderId="43" xfId="0" applyFont="1" applyFill="1" applyBorder="1" applyAlignment="1" applyProtection="1">
      <alignment horizontal="left" vertical="center"/>
      <protection hidden="1"/>
    </xf>
    <xf numFmtId="0" fontId="10" fillId="0" borderId="44" xfId="0" applyFont="1" applyFill="1" applyBorder="1" applyAlignment="1" applyProtection="1">
      <alignment horizontal="left" vertical="center"/>
      <protection hidden="1"/>
    </xf>
    <xf numFmtId="0" fontId="12" fillId="0" borderId="41" xfId="0" applyFont="1" applyFill="1" applyBorder="1" applyAlignment="1" applyProtection="1">
      <alignment horizontal="left" vertical="center"/>
      <protection hidden="1"/>
    </xf>
    <xf numFmtId="0" fontId="12" fillId="0" borderId="42" xfId="0" applyFont="1" applyFill="1" applyBorder="1" applyAlignment="1" applyProtection="1">
      <alignment horizontal="left" vertical="center"/>
      <protection hidden="1"/>
    </xf>
    <xf numFmtId="0" fontId="12" fillId="0" borderId="19" xfId="0" applyFont="1" applyFill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2" fillId="0" borderId="33" xfId="0" applyFont="1" applyFill="1" applyBorder="1" applyAlignment="1" applyProtection="1">
      <alignment horizontal="left" vertical="center"/>
      <protection hidden="1"/>
    </xf>
    <xf numFmtId="0" fontId="12" fillId="0" borderId="34" xfId="0" applyFont="1" applyFill="1" applyBorder="1" applyAlignment="1" applyProtection="1">
      <alignment horizontal="left" vertical="center"/>
      <protection hidden="1"/>
    </xf>
    <xf numFmtId="0" fontId="10" fillId="3" borderId="35" xfId="0" applyFont="1" applyFill="1" applyBorder="1" applyAlignment="1" applyProtection="1">
      <alignment horizontal="left" vertical="center"/>
      <protection hidden="1"/>
    </xf>
    <xf numFmtId="0" fontId="10" fillId="3" borderId="36" xfId="0" applyFont="1" applyFill="1" applyBorder="1" applyAlignment="1" applyProtection="1">
      <alignment horizontal="left" vertical="center"/>
      <protection hidden="1"/>
    </xf>
    <xf numFmtId="0" fontId="12" fillId="0" borderId="50" xfId="0" applyFont="1" applyFill="1" applyBorder="1" applyAlignment="1" applyProtection="1">
      <alignment horizontal="left" vertical="center"/>
      <protection hidden="1"/>
    </xf>
    <xf numFmtId="0" fontId="12" fillId="0" borderId="20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horizontal="left" vertical="center"/>
      <protection hidden="1"/>
    </xf>
    <xf numFmtId="0" fontId="0" fillId="0" borderId="21" xfId="0" applyFont="1" applyFill="1" applyBorder="1" applyAlignment="1" applyProtection="1">
      <alignment horizontal="left" vertical="center"/>
      <protection hidden="1"/>
    </xf>
    <xf numFmtId="0" fontId="10" fillId="3" borderId="25" xfId="0" applyFont="1" applyFill="1" applyBorder="1" applyAlignment="1" applyProtection="1">
      <alignment horizontal="left" vertical="center"/>
      <protection hidden="1"/>
    </xf>
    <xf numFmtId="0" fontId="10" fillId="3" borderId="2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horizontal="left" vertical="center"/>
      <protection hidden="1"/>
    </xf>
    <xf numFmtId="0" fontId="0" fillId="0" borderId="20" xfId="0" applyFont="1" applyFill="1" applyBorder="1" applyAlignment="1" applyProtection="1">
      <alignment horizontal="left" vertical="center"/>
      <protection hidden="1"/>
    </xf>
    <xf numFmtId="0" fontId="10" fillId="3" borderId="45" xfId="0" applyFont="1" applyFill="1" applyBorder="1" applyAlignment="1" applyProtection="1">
      <alignment horizontal="center" vertical="center"/>
      <protection hidden="1"/>
    </xf>
    <xf numFmtId="0" fontId="12" fillId="0" borderId="56" xfId="0" applyFont="1" applyFill="1" applyBorder="1" applyAlignment="1" applyProtection="1">
      <alignment horizontal="left" vertical="center"/>
      <protection hidden="1"/>
    </xf>
    <xf numFmtId="0" fontId="12" fillId="0" borderId="57" xfId="0" applyFont="1" applyFill="1" applyBorder="1" applyAlignment="1" applyProtection="1">
      <alignment horizontal="left" vertical="center"/>
      <protection hidden="1"/>
    </xf>
    <xf numFmtId="0" fontId="12" fillId="0" borderId="65" xfId="0" applyFont="1" applyFill="1" applyBorder="1" applyAlignment="1" applyProtection="1">
      <alignment horizontal="left" vertical="center"/>
      <protection hidden="1"/>
    </xf>
    <xf numFmtId="0" fontId="12" fillId="0" borderId="59" xfId="0" applyFont="1" applyFill="1" applyBorder="1" applyAlignment="1" applyProtection="1">
      <alignment horizontal="left" vertical="center"/>
      <protection hidden="1"/>
    </xf>
    <xf numFmtId="0" fontId="12" fillId="0" borderId="60" xfId="0" applyFont="1" applyFill="1" applyBorder="1" applyAlignment="1" applyProtection="1">
      <alignment horizontal="left" vertical="center"/>
      <protection hidden="1"/>
    </xf>
    <xf numFmtId="0" fontId="12" fillId="0" borderId="66" xfId="0" applyFont="1" applyFill="1" applyBorder="1" applyAlignment="1" applyProtection="1">
      <alignment horizontal="left" vertical="center"/>
      <protection hidden="1"/>
    </xf>
    <xf numFmtId="0" fontId="10" fillId="3" borderId="62" xfId="0" applyFont="1" applyFill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 vertical="center"/>
      <protection hidden="1"/>
    </xf>
    <xf numFmtId="0" fontId="10" fillId="3" borderId="67" xfId="0" applyFont="1" applyFill="1" applyBorder="1" applyAlignment="1" applyProtection="1">
      <alignment horizontal="left" vertical="center"/>
      <protection hidden="1"/>
    </xf>
    <xf numFmtId="0" fontId="10" fillId="3" borderId="75" xfId="0" applyFont="1" applyFill="1" applyBorder="1" applyAlignment="1" applyProtection="1">
      <alignment horizontal="center" vertical="center" wrapText="1"/>
      <protection hidden="1"/>
    </xf>
    <xf numFmtId="0" fontId="10" fillId="3" borderId="76" xfId="0" applyFont="1" applyFill="1" applyBorder="1" applyAlignment="1" applyProtection="1">
      <alignment horizontal="center" vertical="center" wrapText="1"/>
      <protection hidden="1"/>
    </xf>
  </cellXfs>
  <cellStyles count="4">
    <cellStyle name="Normal" xfId="0" builtinId="0"/>
    <cellStyle name="Normal 3" xfId="3" xr:uid="{05C911B8-95A3-444C-B101-2CBE2B76BA8B}"/>
    <cellStyle name="Normal_Municipio" xfId="2" xr:uid="{04DAF244-83CD-475F-8380-4286989252AF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400495</xdr:colOff>
      <xdr:row>4</xdr:row>
      <xdr:rowOff>87699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871A87A-B167-4E13-952D-AC59BAD740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358140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6735121-7EC6-4AE1-B10A-D1E853F23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A78BB5E-BF3F-418C-BF0F-5D36E99146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17819" cy="89262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135177-AF66-4B2A-8E74-66D6A544B4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2616926</xdr:colOff>
      <xdr:row>4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4B812D4-E365-4D5B-99A8-853C56B56A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321901" cy="876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orro/OneDrive%20-%20mineducacion.gov.co/Perfiles%20Definitivos%202018%20Insumos/TASAS%20DE%20COBERTURA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O TCB DEPARTAMENTO"/>
      <sheetName val="HISTORICO TCB MUNICIPIO"/>
    </sheetNames>
    <sheetDataSet>
      <sheetData sheetId="0"/>
      <sheetData sheetId="1">
        <row r="10">
          <cell r="C10">
            <v>5001</v>
          </cell>
          <cell r="D10" t="str">
            <v>MEDELLIN</v>
          </cell>
          <cell r="E10">
            <v>0.69820800242745351</v>
          </cell>
          <cell r="F10">
            <v>0.66310205982406023</v>
          </cell>
          <cell r="G10">
            <v>0.61229179902218045</v>
          </cell>
          <cell r="H10">
            <v>0.63265613404889176</v>
          </cell>
          <cell r="I10">
            <v>0.64030827426140446</v>
          </cell>
          <cell r="J10">
            <v>0.68963453007720765</v>
          </cell>
          <cell r="K10">
            <v>0.71020132128130975</v>
          </cell>
          <cell r="L10">
            <v>0.74000120226024924</v>
          </cell>
          <cell r="M10">
            <v>0.79423644088977752</v>
          </cell>
          <cell r="N10">
            <v>0.84132011084441194</v>
          </cell>
          <cell r="O10">
            <v>0.91217307071359377</v>
          </cell>
          <cell r="P10">
            <v>0.9620674707397302</v>
          </cell>
          <cell r="Q10">
            <v>1.0097688825351441</v>
          </cell>
          <cell r="R10">
            <v>1.12295942871921</v>
          </cell>
          <cell r="S10">
            <v>1.19745322385247</v>
          </cell>
          <cell r="T10">
            <v>1.2468167117826963</v>
          </cell>
          <cell r="U10">
            <v>1.3080334118174683</v>
          </cell>
          <cell r="V10">
            <v>1.3556072017953096</v>
          </cell>
          <cell r="W10">
            <v>1.403205882864649</v>
          </cell>
        </row>
        <row r="11">
          <cell r="C11">
            <v>5002</v>
          </cell>
          <cell r="D11" t="str">
            <v>ABEJORRAL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7.9608083282302518E-3</v>
          </cell>
          <cell r="L11">
            <v>2.3117960877296978E-2</v>
          </cell>
          <cell r="M11">
            <v>3.8150289017341042E-2</v>
          </cell>
          <cell r="N11">
            <v>5.6915196357427436E-2</v>
          </cell>
          <cell r="O11">
            <v>1.984126984126984E-2</v>
          </cell>
          <cell r="P11">
            <v>2.9076396807297605E-2</v>
          </cell>
          <cell r="Q11">
            <v>3.6025566531086579E-2</v>
          </cell>
          <cell r="R11">
            <v>8.1499107674003562E-2</v>
          </cell>
          <cell r="S11">
            <v>4.5315370483772197E-2</v>
          </cell>
          <cell r="T11">
            <v>2.011313639220616E-2</v>
          </cell>
          <cell r="U11">
            <v>0</v>
          </cell>
          <cell r="V11">
            <v>9.3501326259946949E-2</v>
          </cell>
          <cell r="W11">
            <v>0</v>
          </cell>
        </row>
        <row r="12">
          <cell r="C12">
            <v>5004</v>
          </cell>
          <cell r="D12" t="str">
            <v>ABRIAQUI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9.6916299559471369E-2</v>
          </cell>
          <cell r="L12">
            <v>9.7777777777777783E-2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4.9261083743842365E-3</v>
          </cell>
          <cell r="R12">
            <v>5.1546391752577319E-3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C13">
            <v>5021</v>
          </cell>
          <cell r="D13" t="str">
            <v>ALEJANDRIA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9.3457943925233641E-2</v>
          </cell>
          <cell r="M13">
            <v>9.1743119266055051E-2</v>
          </cell>
          <cell r="N13">
            <v>9.1743119266055051E-2</v>
          </cell>
          <cell r="O13">
            <v>1.2232415902140673E-2</v>
          </cell>
          <cell r="P13">
            <v>0</v>
          </cell>
          <cell r="Q13">
            <v>6.1919504643962852E-3</v>
          </cell>
          <cell r="R13">
            <v>6.2111801242236021E-3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C14">
            <v>5030</v>
          </cell>
          <cell r="D14" t="str">
            <v>AMAGA</v>
          </cell>
          <cell r="E14">
            <v>0</v>
          </cell>
          <cell r="F14">
            <v>0</v>
          </cell>
          <cell r="G14">
            <v>0</v>
          </cell>
          <cell r="H14">
            <v>3.6066981537140406E-2</v>
          </cell>
          <cell r="I14">
            <v>3.7303942348452732E-2</v>
          </cell>
          <cell r="J14">
            <v>3.6804684232538687E-2</v>
          </cell>
          <cell r="K14">
            <v>0</v>
          </cell>
          <cell r="L14">
            <v>0</v>
          </cell>
          <cell r="M14">
            <v>0</v>
          </cell>
          <cell r="N14">
            <v>2.8328611898016998E-2</v>
          </cell>
          <cell r="O14">
            <v>5.6265101829478768E-2</v>
          </cell>
          <cell r="P14">
            <v>5.1055139550714772E-2</v>
          </cell>
          <cell r="Q14">
            <v>3.4658511722731905E-2</v>
          </cell>
          <cell r="R14">
            <v>3.1452991452991456E-2</v>
          </cell>
          <cell r="S14">
            <v>7.2967338429464909E-3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C15">
            <v>5031</v>
          </cell>
          <cell r="D15" t="str">
            <v>AMALFI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1.7004936917169502E-2</v>
          </cell>
          <cell r="J15">
            <v>1.6893732970027248E-2</v>
          </cell>
          <cell r="K15">
            <v>0</v>
          </cell>
          <cell r="L15">
            <v>0.13601630157921549</v>
          </cell>
          <cell r="M15">
            <v>0.17959980478282089</v>
          </cell>
          <cell r="N15">
            <v>0.17340225563909775</v>
          </cell>
          <cell r="O15">
            <v>9.7850937357110201E-2</v>
          </cell>
          <cell r="P15">
            <v>0.17823555754590237</v>
          </cell>
          <cell r="Q15">
            <v>0.1168141592920354</v>
          </cell>
          <cell r="R15">
            <v>0.13001322168356105</v>
          </cell>
          <cell r="S15">
            <v>0.13465783664459161</v>
          </cell>
          <cell r="T15">
            <v>0.12712623097582812</v>
          </cell>
          <cell r="U15">
            <v>9.5303237574099406E-2</v>
          </cell>
          <cell r="V15">
            <v>9.2056074766355134E-2</v>
          </cell>
          <cell r="W15">
            <v>8.6810551558753002E-2</v>
          </cell>
        </row>
        <row r="16">
          <cell r="C16">
            <v>5034</v>
          </cell>
          <cell r="D16" t="str">
            <v>ANDES</v>
          </cell>
          <cell r="E16">
            <v>0</v>
          </cell>
          <cell r="F16">
            <v>0</v>
          </cell>
          <cell r="G16">
            <v>1.5525579027742428E-2</v>
          </cell>
          <cell r="H16">
            <v>5.9292476332835076E-2</v>
          </cell>
          <cell r="I16">
            <v>7.0316301703163012E-2</v>
          </cell>
          <cell r="J16">
            <v>6.7731934176007633E-2</v>
          </cell>
          <cell r="K16">
            <v>8.5939309705814218E-2</v>
          </cell>
          <cell r="L16">
            <v>0.13055242390078917</v>
          </cell>
          <cell r="M16">
            <v>0.12334510150044131</v>
          </cell>
          <cell r="N16">
            <v>0.14783365991726541</v>
          </cell>
          <cell r="O16">
            <v>5.2323056882327398E-2</v>
          </cell>
          <cell r="P16">
            <v>0.17364746945898779</v>
          </cell>
          <cell r="Q16">
            <v>0.16784608580274216</v>
          </cell>
          <cell r="R16">
            <v>0.15959367945823927</v>
          </cell>
          <cell r="S16">
            <v>0.15062471078204534</v>
          </cell>
          <cell r="T16">
            <v>0.18950368083590596</v>
          </cell>
          <cell r="U16">
            <v>0.17031098153547133</v>
          </cell>
          <cell r="V16">
            <v>0.16633663366336635</v>
          </cell>
          <cell r="W16">
            <v>0.15982991495747875</v>
          </cell>
        </row>
        <row r="17">
          <cell r="C17">
            <v>5036</v>
          </cell>
          <cell r="D17" t="str">
            <v>ANGELOPOLIS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5.5483870967741933E-2</v>
          </cell>
          <cell r="R17">
            <v>5.7441253263707574E-2</v>
          </cell>
          <cell r="S17">
            <v>3.4482758620689655E-2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C18">
            <v>5038</v>
          </cell>
          <cell r="D18" t="str">
            <v>ANGOSTURA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8.5543199315654401E-4</v>
          </cell>
          <cell r="O18">
            <v>1.0434782608695653E-2</v>
          </cell>
          <cell r="P18">
            <v>0</v>
          </cell>
          <cell r="Q18">
            <v>1.9281332164767746E-2</v>
          </cell>
          <cell r="R18">
            <v>2.8795811518324606E-2</v>
          </cell>
          <cell r="S18">
            <v>1.5544041450777202E-2</v>
          </cell>
          <cell r="T18">
            <v>1.5241320914479255E-2</v>
          </cell>
          <cell r="U18">
            <v>0</v>
          </cell>
          <cell r="V18">
            <v>0</v>
          </cell>
          <cell r="W18">
            <v>0</v>
          </cell>
        </row>
        <row r="19">
          <cell r="C19">
            <v>5040</v>
          </cell>
          <cell r="D19" t="str">
            <v>ANORI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1.4416775884665793E-2</v>
          </cell>
          <cell r="M19">
            <v>4.0842373962986601E-2</v>
          </cell>
          <cell r="N19">
            <v>0.12570356472795496</v>
          </cell>
          <cell r="O19">
            <v>0.10932674490426189</v>
          </cell>
          <cell r="P19">
            <v>0.12622549019607843</v>
          </cell>
          <cell r="Q19">
            <v>6.5563725490196081E-2</v>
          </cell>
          <cell r="R19">
            <v>4.2435424354243544E-2</v>
          </cell>
          <cell r="S19">
            <v>0</v>
          </cell>
          <cell r="T19">
            <v>3.1894934333958722E-2</v>
          </cell>
          <cell r="U19">
            <v>0</v>
          </cell>
          <cell r="V19">
            <v>0</v>
          </cell>
          <cell r="W19">
            <v>0</v>
          </cell>
        </row>
        <row r="20">
          <cell r="C20">
            <v>5042</v>
          </cell>
          <cell r="D20" t="str">
            <v>SANTAFE DE ANTIOQUIA</v>
          </cell>
          <cell r="E20">
            <v>0</v>
          </cell>
          <cell r="F20">
            <v>0</v>
          </cell>
          <cell r="G20">
            <v>0</v>
          </cell>
          <cell r="H20">
            <v>2.1739130434782608E-2</v>
          </cell>
          <cell r="I20">
            <v>2.1784232365145227E-2</v>
          </cell>
          <cell r="J20">
            <v>7.2020725388601034E-2</v>
          </cell>
          <cell r="K20">
            <v>0.12764908822079843</v>
          </cell>
          <cell r="L20">
            <v>0.22191272051996286</v>
          </cell>
          <cell r="M20">
            <v>0.26506550218340613</v>
          </cell>
          <cell r="N20">
            <v>0.28934221482098249</v>
          </cell>
          <cell r="O20">
            <v>0.26313662085691186</v>
          </cell>
          <cell r="P20">
            <v>0.30545599362803666</v>
          </cell>
          <cell r="Q20">
            <v>0.28009535160905841</v>
          </cell>
          <cell r="R20">
            <v>0.32693077230892359</v>
          </cell>
          <cell r="S20">
            <v>0.40929474113330616</v>
          </cell>
          <cell r="T20">
            <v>0.51487222454964388</v>
          </cell>
          <cell r="U20">
            <v>0.57644001732351668</v>
          </cell>
          <cell r="V20">
            <v>0.72209771402958312</v>
          </cell>
          <cell r="W20">
            <v>0.75300647548566146</v>
          </cell>
        </row>
        <row r="21">
          <cell r="C21">
            <v>5044</v>
          </cell>
          <cell r="D21" t="str">
            <v>ANZA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4.4176706827309238E-2</v>
          </cell>
          <cell r="Q21">
            <v>4.4836956521739128E-2</v>
          </cell>
          <cell r="R21">
            <v>3.8727524204702629E-2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C22">
            <v>5045</v>
          </cell>
          <cell r="D22" t="str">
            <v>APARTADO</v>
          </cell>
          <cell r="E22">
            <v>0</v>
          </cell>
          <cell r="F22">
            <v>1.172844790685729E-2</v>
          </cell>
          <cell r="G22">
            <v>1.3492644070551897E-2</v>
          </cell>
          <cell r="H22">
            <v>4.3216080402010047E-2</v>
          </cell>
          <cell r="I22">
            <v>5.8840878926412037E-2</v>
          </cell>
          <cell r="J22">
            <v>6.962290502793296E-2</v>
          </cell>
          <cell r="K22">
            <v>9.3785767185080457E-2</v>
          </cell>
          <cell r="L22">
            <v>0.13694205800658873</v>
          </cell>
          <cell r="M22">
            <v>0.19463796964419008</v>
          </cell>
          <cell r="N22">
            <v>0.22315789473684211</v>
          </cell>
          <cell r="O22">
            <v>0.23765900338429222</v>
          </cell>
          <cell r="P22">
            <v>0.36251632317038551</v>
          </cell>
          <cell r="Q22">
            <v>0.39560683381406703</v>
          </cell>
          <cell r="R22">
            <v>0.40891809689333042</v>
          </cell>
          <cell r="S22">
            <v>0.43180125545270776</v>
          </cell>
          <cell r="T22">
            <v>0.45845913586673609</v>
          </cell>
          <cell r="U22">
            <v>0.50324459659700582</v>
          </cell>
          <cell r="V22">
            <v>0.53231309583542397</v>
          </cell>
          <cell r="W22">
            <v>0.49696760514767518</v>
          </cell>
        </row>
        <row r="23">
          <cell r="C23">
            <v>5051</v>
          </cell>
          <cell r="D23" t="str">
            <v>ARBOLETES</v>
          </cell>
          <cell r="E23">
            <v>0</v>
          </cell>
          <cell r="F23">
            <v>6.0997488338715468E-3</v>
          </cell>
          <cell r="G23">
            <v>0</v>
          </cell>
          <cell r="H23">
            <v>0</v>
          </cell>
          <cell r="I23">
            <v>3.1436655139893115E-3</v>
          </cell>
          <cell r="J23">
            <v>0</v>
          </cell>
          <cell r="K23">
            <v>0</v>
          </cell>
          <cell r="L23">
            <v>2.6111111111111113E-2</v>
          </cell>
          <cell r="M23">
            <v>3.2180209171359615E-2</v>
          </cell>
          <cell r="N23">
            <v>6.4742589703588149E-2</v>
          </cell>
          <cell r="O23">
            <v>9.5021480919888809E-2</v>
          </cell>
          <cell r="P23">
            <v>0.11711045364891519</v>
          </cell>
          <cell r="Q23">
            <v>0.102990834539315</v>
          </cell>
          <cell r="R23">
            <v>8.7769103383013955E-2</v>
          </cell>
          <cell r="S23">
            <v>3.2908458864426421E-2</v>
          </cell>
          <cell r="T23">
            <v>1.495581237253569E-2</v>
          </cell>
          <cell r="U23">
            <v>0</v>
          </cell>
          <cell r="V23">
            <v>0</v>
          </cell>
          <cell r="W23">
            <v>0</v>
          </cell>
        </row>
        <row r="24">
          <cell r="C24">
            <v>5055</v>
          </cell>
          <cell r="D24" t="str">
            <v>ARGELIA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4.7225501770956316E-2</v>
          </cell>
          <cell r="P24">
            <v>7.0489844683393074E-2</v>
          </cell>
          <cell r="Q24">
            <v>9.2682926829268292E-2</v>
          </cell>
          <cell r="R24">
            <v>6.5081351689612016E-2</v>
          </cell>
          <cell r="S24">
            <v>2.1656050955414011E-2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</row>
        <row r="25">
          <cell r="C25">
            <v>5059</v>
          </cell>
          <cell r="D25" t="str">
            <v>ARMENIA</v>
          </cell>
          <cell r="E25">
            <v>0</v>
          </cell>
          <cell r="F25">
            <v>0.10077519379844961</v>
          </cell>
          <cell r="G25">
            <v>0</v>
          </cell>
          <cell r="H25">
            <v>0</v>
          </cell>
          <cell r="I25">
            <v>8.1632653061224483E-2</v>
          </cell>
          <cell r="J25">
            <v>8.247422680412371E-2</v>
          </cell>
          <cell r="K25">
            <v>8.0645161290322578E-2</v>
          </cell>
          <cell r="L25">
            <v>0.85009861932938857</v>
          </cell>
          <cell r="M25">
            <v>0.88996138996138996</v>
          </cell>
          <cell r="N25">
            <v>0.78682170542635654</v>
          </cell>
          <cell r="O25">
            <v>0.85490196078431369</v>
          </cell>
          <cell r="P25">
            <v>0.90890688259109309</v>
          </cell>
          <cell r="Q25">
            <v>0.86016949152542377</v>
          </cell>
          <cell r="R25">
            <v>0.9887892376681614</v>
          </cell>
          <cell r="S25">
            <v>0.78997613365155128</v>
          </cell>
          <cell r="T25">
            <v>0.50761421319796951</v>
          </cell>
          <cell r="U25">
            <v>0.27371273712737126</v>
          </cell>
          <cell r="V25">
            <v>1.9798850574712643</v>
          </cell>
          <cell r="W25">
            <v>0.11314984709480122</v>
          </cell>
        </row>
        <row r="26">
          <cell r="C26">
            <v>5079</v>
          </cell>
          <cell r="D26" t="str">
            <v>BARBOSA</v>
          </cell>
          <cell r="E26">
            <v>0</v>
          </cell>
          <cell r="F26">
            <v>7.8616352201257862E-3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9.3603744149765994E-3</v>
          </cell>
          <cell r="N26">
            <v>4.596949891067538E-2</v>
          </cell>
          <cell r="O26">
            <v>9.7816780821917804E-2</v>
          </cell>
          <cell r="P26">
            <v>0.14385445314152739</v>
          </cell>
          <cell r="Q26">
            <v>0.11784511784511785</v>
          </cell>
          <cell r="R26">
            <v>0.1007360672975815</v>
          </cell>
          <cell r="S26">
            <v>2.4926066751161807E-2</v>
          </cell>
          <cell r="T26">
            <v>2.5324537135560758E-2</v>
          </cell>
          <cell r="U26">
            <v>0</v>
          </cell>
          <cell r="V26">
            <v>2.592352559948153E-3</v>
          </cell>
          <cell r="W26">
            <v>0</v>
          </cell>
        </row>
        <row r="27">
          <cell r="C27">
            <v>5086</v>
          </cell>
          <cell r="D27" t="str">
            <v>BELMIRA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8.8323353293413176E-2</v>
          </cell>
          <cell r="O27">
            <v>5.0221565731166914E-2</v>
          </cell>
          <cell r="P27">
            <v>7.5801749271137031E-2</v>
          </cell>
          <cell r="Q27">
            <v>4.6309696092619389E-2</v>
          </cell>
          <cell r="R27">
            <v>4.3415340086830683E-3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8">
          <cell r="C28">
            <v>5088</v>
          </cell>
          <cell r="D28" t="str">
            <v>BELLO</v>
          </cell>
          <cell r="E28">
            <v>7.8100701524000421E-2</v>
          </cell>
          <cell r="F28">
            <v>0.12885987756620557</v>
          </cell>
          <cell r="G28">
            <v>5.1921423374561806E-2</v>
          </cell>
          <cell r="H28">
            <v>4.9455696611428755E-2</v>
          </cell>
          <cell r="I28">
            <v>6.4616741753567936E-2</v>
          </cell>
          <cell r="J28">
            <v>6.4523043944265807E-2</v>
          </cell>
          <cell r="K28">
            <v>7.591785936527691E-2</v>
          </cell>
          <cell r="L28">
            <v>3.9429386590584876E-2</v>
          </cell>
          <cell r="M28">
            <v>1.4824760913051818E-2</v>
          </cell>
          <cell r="N28">
            <v>0.12472993623860462</v>
          </cell>
          <cell r="O28">
            <v>0.11935286935286936</v>
          </cell>
          <cell r="P28">
            <v>0.15286451262557699</v>
          </cell>
          <cell r="Q28">
            <v>0.13895446880269816</v>
          </cell>
          <cell r="R28">
            <v>0.10300723438460448</v>
          </cell>
          <cell r="S28">
            <v>9.2761131335760291E-2</v>
          </cell>
          <cell r="T28">
            <v>9.432957466021441E-2</v>
          </cell>
          <cell r="U28">
            <v>0.13400277008310249</v>
          </cell>
          <cell r="V28">
            <v>0.19429376053184369</v>
          </cell>
          <cell r="W28">
            <v>0.19843818589284476</v>
          </cell>
        </row>
        <row r="29">
          <cell r="C29">
            <v>5091</v>
          </cell>
          <cell r="D29" t="str">
            <v>BETANIA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2.5069637883008356E-2</v>
          </cell>
          <cell r="M29">
            <v>2.4861878453038673E-2</v>
          </cell>
          <cell r="N29">
            <v>2.4953789279112754E-2</v>
          </cell>
          <cell r="O29">
            <v>1.876172607879925E-3</v>
          </cell>
          <cell r="P29">
            <v>2.7751196172248804E-2</v>
          </cell>
          <cell r="Q29">
            <v>2.75049115913556E-2</v>
          </cell>
          <cell r="R29">
            <v>2.9682702149437051E-2</v>
          </cell>
          <cell r="S29">
            <v>2.9978586723768737E-2</v>
          </cell>
          <cell r="T29">
            <v>3.1425364758698095E-2</v>
          </cell>
          <cell r="U29">
            <v>0</v>
          </cell>
          <cell r="V29">
            <v>0</v>
          </cell>
          <cell r="W29">
            <v>0</v>
          </cell>
        </row>
        <row r="30">
          <cell r="C30">
            <v>5093</v>
          </cell>
          <cell r="D30" t="str">
            <v>BETULIA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1.4788373278939317E-2</v>
          </cell>
          <cell r="O30">
            <v>1.0193679918450561E-3</v>
          </cell>
          <cell r="P30">
            <v>4.7373841400617921E-2</v>
          </cell>
          <cell r="Q30">
            <v>3.8502109704641352E-2</v>
          </cell>
          <cell r="R30">
            <v>4.4686648501362398E-2</v>
          </cell>
          <cell r="S30">
            <v>2.2033898305084745E-2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</row>
        <row r="31">
          <cell r="C31">
            <v>5101</v>
          </cell>
          <cell r="D31" t="str">
            <v>CIUDAD BOLIVAR</v>
          </cell>
          <cell r="E31">
            <v>0</v>
          </cell>
          <cell r="F31">
            <v>5.6327450244085617E-3</v>
          </cell>
          <cell r="G31">
            <v>0</v>
          </cell>
          <cell r="H31">
            <v>0</v>
          </cell>
          <cell r="I31">
            <v>2.1982116244411327E-2</v>
          </cell>
          <cell r="J31">
            <v>2.1965748324646314E-2</v>
          </cell>
          <cell r="K31">
            <v>2.1731123388581953E-2</v>
          </cell>
          <cell r="L31">
            <v>2.3576351106274936E-2</v>
          </cell>
          <cell r="M31">
            <v>3.9313795568263046E-2</v>
          </cell>
          <cell r="N31">
            <v>6.5910701630049612E-2</v>
          </cell>
          <cell r="O31">
            <v>2.1231422505307854E-2</v>
          </cell>
          <cell r="P31">
            <v>0.13644460277876735</v>
          </cell>
          <cell r="Q31">
            <v>0.15871294287780188</v>
          </cell>
          <cell r="R31">
            <v>0.14517317612380251</v>
          </cell>
          <cell r="S31">
            <v>6.4175160437901099E-2</v>
          </cell>
          <cell r="T31">
            <v>1.6266460108443067E-2</v>
          </cell>
          <cell r="U31">
            <v>0</v>
          </cell>
          <cell r="V31">
            <v>0</v>
          </cell>
          <cell r="W31">
            <v>1.0869565217391304E-2</v>
          </cell>
        </row>
        <row r="32">
          <cell r="C32">
            <v>5107</v>
          </cell>
          <cell r="D32" t="str">
            <v>BRICEÑO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1.0570824524312897E-3</v>
          </cell>
          <cell r="O32">
            <v>1.5690376569037656E-2</v>
          </cell>
          <cell r="P32">
            <v>4.4979079497907949E-2</v>
          </cell>
          <cell r="Q32">
            <v>6.1246040126715945E-2</v>
          </cell>
          <cell r="R32">
            <v>3.4334763948497854E-2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C33">
            <v>5113</v>
          </cell>
          <cell r="D33" t="str">
            <v>BURITICA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2.8943560057887119E-2</v>
          </cell>
          <cell r="L33">
            <v>2.8735632183908046E-2</v>
          </cell>
          <cell r="M33">
            <v>0</v>
          </cell>
          <cell r="N33">
            <v>1.4471780028943559E-3</v>
          </cell>
          <cell r="O33">
            <v>1.4662756598240469E-3</v>
          </cell>
          <cell r="P33">
            <v>0</v>
          </cell>
          <cell r="Q33">
            <v>3.0534351145038168E-3</v>
          </cell>
          <cell r="R33">
            <v>3.1201248049921998E-3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</row>
        <row r="34">
          <cell r="C34">
            <v>5120</v>
          </cell>
          <cell r="D34" t="str">
            <v>CACERES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8.0720273207078551E-3</v>
          </cell>
          <cell r="N34">
            <v>3.0265973708346071E-2</v>
          </cell>
          <cell r="O34">
            <v>1.3822115384615384E-2</v>
          </cell>
          <cell r="P34">
            <v>4.7142015321154978E-3</v>
          </cell>
          <cell r="Q34">
            <v>9.8124098124098124E-3</v>
          </cell>
          <cell r="R34">
            <v>8.1851538244425634E-3</v>
          </cell>
          <cell r="S34">
            <v>7.1566198733828794E-3</v>
          </cell>
          <cell r="T34">
            <v>2.9474812433011792E-3</v>
          </cell>
          <cell r="U34">
            <v>0</v>
          </cell>
          <cell r="V34">
            <v>0</v>
          </cell>
          <cell r="W34">
            <v>0</v>
          </cell>
        </row>
        <row r="35">
          <cell r="C35">
            <v>5125</v>
          </cell>
          <cell r="D35" t="str">
            <v>CAICEDO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5.2560646900269542E-2</v>
          </cell>
          <cell r="Q35">
            <v>6.4473684210526322E-2</v>
          </cell>
          <cell r="R35">
            <v>5.9872611464968153E-2</v>
          </cell>
          <cell r="S35">
            <v>1.4652014652014652E-2</v>
          </cell>
          <cell r="T35">
            <v>0</v>
          </cell>
          <cell r="U35">
            <v>1.1428571428571429E-3</v>
          </cell>
          <cell r="V35">
            <v>0</v>
          </cell>
          <cell r="W35">
            <v>0</v>
          </cell>
        </row>
        <row r="36">
          <cell r="C36">
            <v>5129</v>
          </cell>
          <cell r="D36" t="str">
            <v>CALDAS</v>
          </cell>
          <cell r="E36">
            <v>0.21508886470801597</v>
          </cell>
          <cell r="F36">
            <v>0</v>
          </cell>
          <cell r="G36">
            <v>0.15645782289114454</v>
          </cell>
          <cell r="H36">
            <v>0.37502147397354407</v>
          </cell>
          <cell r="I36">
            <v>0.36317567567567566</v>
          </cell>
          <cell r="J36">
            <v>0.35503155097974093</v>
          </cell>
          <cell r="K36">
            <v>0.45177664974619292</v>
          </cell>
          <cell r="L36">
            <v>0.36122284794851167</v>
          </cell>
          <cell r="M36">
            <v>0.35594824865888292</v>
          </cell>
          <cell r="N36">
            <v>0.45274555297757152</v>
          </cell>
          <cell r="O36">
            <v>0.4788753799392097</v>
          </cell>
          <cell r="P36">
            <v>0.46437678116094194</v>
          </cell>
          <cell r="Q36">
            <v>0.4445931875650751</v>
          </cell>
          <cell r="R36">
            <v>0.50266824785057806</v>
          </cell>
          <cell r="S36">
            <v>0.48804041004308424</v>
          </cell>
          <cell r="T36">
            <v>0.60161628255013466</v>
          </cell>
          <cell r="U36">
            <v>0.57842988957797614</v>
          </cell>
          <cell r="V36">
            <v>0.61752561553754393</v>
          </cell>
          <cell r="W36">
            <v>0.6146732429099877</v>
          </cell>
        </row>
        <row r="37">
          <cell r="C37">
            <v>5134</v>
          </cell>
          <cell r="D37" t="str">
            <v>CAMPAMENTO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4.2149631190727078E-3</v>
          </cell>
          <cell r="P37">
            <v>8.8391906283280086E-2</v>
          </cell>
          <cell r="Q37">
            <v>6.2975027144408252E-2</v>
          </cell>
          <cell r="R37">
            <v>3.888888888888889E-2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  <row r="38">
          <cell r="C38">
            <v>5138</v>
          </cell>
          <cell r="D38" t="str">
            <v>CAÑASGORDAS</v>
          </cell>
          <cell r="E38">
            <v>0</v>
          </cell>
          <cell r="F38">
            <v>1.3725490196078431E-2</v>
          </cell>
          <cell r="G38">
            <v>1.3788575180564675E-2</v>
          </cell>
          <cell r="H38">
            <v>1.383399209486166E-2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4.9689440993788817E-2</v>
          </cell>
          <cell r="O38">
            <v>6.8042387060791965E-2</v>
          </cell>
          <cell r="P38">
            <v>0.1064891846921797</v>
          </cell>
          <cell r="Q38">
            <v>0.13975501113585745</v>
          </cell>
          <cell r="R38">
            <v>6.3420158550396372E-2</v>
          </cell>
          <cell r="S38">
            <v>2.1374927787406125E-2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</row>
        <row r="39">
          <cell r="C39">
            <v>5142</v>
          </cell>
          <cell r="D39" t="str">
            <v>CARACOLI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9.5948827292110878E-2</v>
          </cell>
          <cell r="N39">
            <v>0.26371308016877637</v>
          </cell>
          <cell r="O39">
            <v>0.26947368421052631</v>
          </cell>
          <cell r="P39">
            <v>0.18220338983050846</v>
          </cell>
          <cell r="Q39">
            <v>0.17456896551724138</v>
          </cell>
          <cell r="R39">
            <v>0.15098468271334792</v>
          </cell>
          <cell r="S39">
            <v>6.8736141906873618E-2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</row>
        <row r="40">
          <cell r="C40">
            <v>5145</v>
          </cell>
          <cell r="D40" t="str">
            <v>CARAMANTA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2.1321961620469083E-3</v>
          </cell>
          <cell r="P40">
            <v>0</v>
          </cell>
          <cell r="Q40">
            <v>4.4943820224719105E-3</v>
          </cell>
          <cell r="R40">
            <v>4.6838407494145199E-3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</row>
        <row r="41">
          <cell r="C41">
            <v>5147</v>
          </cell>
          <cell r="D41" t="str">
            <v>CAREPA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2.2773855613755409E-4</v>
          </cell>
          <cell r="K41">
            <v>8.7912087912087912E-3</v>
          </cell>
          <cell r="L41">
            <v>1.4309764309764311E-2</v>
          </cell>
          <cell r="M41">
            <v>3.0351758793969848E-2</v>
          </cell>
          <cell r="N41">
            <v>6.7231747254864194E-2</v>
          </cell>
          <cell r="O41">
            <v>6.8465116279069774E-2</v>
          </cell>
          <cell r="P41">
            <v>6.3368839140639108E-2</v>
          </cell>
          <cell r="Q41">
            <v>6.0098695805428266E-2</v>
          </cell>
          <cell r="R41">
            <v>3.5090751944684528E-2</v>
          </cell>
          <cell r="S41">
            <v>2.2157831941366966E-2</v>
          </cell>
          <cell r="T41">
            <v>4.2898159094747507E-2</v>
          </cell>
          <cell r="U41">
            <v>3.5282258064516132E-2</v>
          </cell>
          <cell r="V41">
            <v>3.5008375209380237E-2</v>
          </cell>
          <cell r="W41">
            <v>4.8430193720774881E-2</v>
          </cell>
        </row>
        <row r="42">
          <cell r="C42">
            <v>5148</v>
          </cell>
          <cell r="D42" t="str">
            <v>EL CARMEN DE VIBORAL</v>
          </cell>
          <cell r="E42">
            <v>0</v>
          </cell>
          <cell r="F42">
            <v>0</v>
          </cell>
          <cell r="G42">
            <v>0</v>
          </cell>
          <cell r="H42">
            <v>0.11920020507562164</v>
          </cell>
          <cell r="I42">
            <v>0.14428357463804292</v>
          </cell>
          <cell r="J42">
            <v>0.21451180910640369</v>
          </cell>
          <cell r="K42">
            <v>0.3125</v>
          </cell>
          <cell r="L42">
            <v>0.31955984729395914</v>
          </cell>
          <cell r="M42">
            <v>0.2771786022433132</v>
          </cell>
          <cell r="N42">
            <v>0.33877038895859474</v>
          </cell>
          <cell r="O42">
            <v>0.22634927149599837</v>
          </cell>
          <cell r="P42">
            <v>0.29902359641985354</v>
          </cell>
          <cell r="Q42">
            <v>0.32313341493268055</v>
          </cell>
          <cell r="R42">
            <v>0.30177392739273928</v>
          </cell>
          <cell r="S42">
            <v>0.33333333333333331</v>
          </cell>
          <cell r="T42">
            <v>0.41515086668093304</v>
          </cell>
          <cell r="U42">
            <v>0.4759510275470048</v>
          </cell>
          <cell r="V42">
            <v>0.43941084579334971</v>
          </cell>
          <cell r="W42">
            <v>0.49807822744743385</v>
          </cell>
        </row>
        <row r="43">
          <cell r="C43">
            <v>5150</v>
          </cell>
          <cell r="D43" t="str">
            <v>CAROLINA</v>
          </cell>
          <cell r="E43">
            <v>0</v>
          </cell>
          <cell r="F43">
            <v>0</v>
          </cell>
          <cell r="G43">
            <v>3.9772727272727272E-2</v>
          </cell>
          <cell r="H43">
            <v>0.2148997134670487</v>
          </cell>
          <cell r="I43">
            <v>0.17681159420289855</v>
          </cell>
          <cell r="J43">
            <v>2.9154518950437316E-2</v>
          </cell>
          <cell r="K43">
            <v>0</v>
          </cell>
          <cell r="L43">
            <v>0</v>
          </cell>
          <cell r="M43">
            <v>7.0621468926553674E-2</v>
          </cell>
          <cell r="N43">
            <v>0.17796610169491525</v>
          </cell>
          <cell r="O43">
            <v>0.19886363636363635</v>
          </cell>
          <cell r="P43">
            <v>5.2173913043478258E-2</v>
          </cell>
          <cell r="Q43">
            <v>8.5545722713864306E-2</v>
          </cell>
          <cell r="R43">
            <v>8.2822085889570546E-2</v>
          </cell>
          <cell r="S43">
            <v>6.7307692307692304E-2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</row>
        <row r="44">
          <cell r="C44">
            <v>5154</v>
          </cell>
          <cell r="D44" t="str">
            <v>CAUCASIA</v>
          </cell>
          <cell r="E44">
            <v>0</v>
          </cell>
          <cell r="F44">
            <v>1.9258672998285188E-2</v>
          </cell>
          <cell r="G44">
            <v>2.9654036243822075E-2</v>
          </cell>
          <cell r="H44">
            <v>5.6403369551947261E-2</v>
          </cell>
          <cell r="I44">
            <v>4.8838032322755694E-2</v>
          </cell>
          <cell r="J44">
            <v>8.9223508259354989E-2</v>
          </cell>
          <cell r="K44">
            <v>0.11139212667692984</v>
          </cell>
          <cell r="L44">
            <v>0.15290261182193085</v>
          </cell>
          <cell r="M44">
            <v>0.1747711088504578</v>
          </cell>
          <cell r="N44">
            <v>0.20349293563579277</v>
          </cell>
          <cell r="O44">
            <v>0.23281680768133853</v>
          </cell>
          <cell r="P44">
            <v>0.23681536898494504</v>
          </cell>
          <cell r="Q44">
            <v>0.18167072181670721</v>
          </cell>
          <cell r="R44">
            <v>0.19827053736874614</v>
          </cell>
          <cell r="S44">
            <v>0.2286036036036036</v>
          </cell>
          <cell r="T44">
            <v>0.2987466962230369</v>
          </cell>
          <cell r="U44">
            <v>0.31405656395103421</v>
          </cell>
          <cell r="V44">
            <v>0.27864867130522258</v>
          </cell>
          <cell r="W44">
            <v>0.27490405473051893</v>
          </cell>
        </row>
        <row r="45">
          <cell r="C45">
            <v>5172</v>
          </cell>
          <cell r="D45" t="str">
            <v>CHIGORODO</v>
          </cell>
          <cell r="E45">
            <v>0</v>
          </cell>
          <cell r="F45">
            <v>1.413760603204524E-2</v>
          </cell>
          <cell r="G45">
            <v>1.8111964873765093E-2</v>
          </cell>
          <cell r="H45">
            <v>2.0042568286626462E-2</v>
          </cell>
          <cell r="I45">
            <v>1.8253831582572756E-2</v>
          </cell>
          <cell r="J45">
            <v>1.7606781871535703E-2</v>
          </cell>
          <cell r="K45">
            <v>4.5629820051413882E-2</v>
          </cell>
          <cell r="L45">
            <v>5.3222581141362864E-2</v>
          </cell>
          <cell r="M45">
            <v>4.272500367053296E-2</v>
          </cell>
          <cell r="N45">
            <v>0.13670886075949368</v>
          </cell>
          <cell r="O45">
            <v>9.3266358946511002E-2</v>
          </cell>
          <cell r="P45">
            <v>0.12470371345799315</v>
          </cell>
          <cell r="Q45">
            <v>0.14872848702799898</v>
          </cell>
          <cell r="R45">
            <v>0.10127220052903388</v>
          </cell>
          <cell r="S45">
            <v>5.5858987090367428E-2</v>
          </cell>
          <cell r="T45">
            <v>3.4787953288260599E-2</v>
          </cell>
          <cell r="U45">
            <v>4.4042084658673843E-3</v>
          </cell>
          <cell r="V45">
            <v>3.5383113714006834E-3</v>
          </cell>
          <cell r="W45">
            <v>5.8330295297119939E-3</v>
          </cell>
        </row>
        <row r="46">
          <cell r="C46">
            <v>5190</v>
          </cell>
          <cell r="D46" t="str">
            <v>CISNEROS</v>
          </cell>
          <cell r="E46">
            <v>0</v>
          </cell>
          <cell r="F46">
            <v>0</v>
          </cell>
          <cell r="G46">
            <v>0</v>
          </cell>
          <cell r="H46">
            <v>3.0444964871194378E-2</v>
          </cell>
          <cell r="I46">
            <v>0</v>
          </cell>
          <cell r="J46">
            <v>0.14285714285714285</v>
          </cell>
          <cell r="K46">
            <v>0.15022935779816513</v>
          </cell>
          <cell r="L46">
            <v>0.29898074745186864</v>
          </cell>
          <cell r="M46">
            <v>0.3310734463276836</v>
          </cell>
          <cell r="N46">
            <v>0.35260770975056688</v>
          </cell>
          <cell r="O46">
            <v>0.30574712643678159</v>
          </cell>
          <cell r="P46">
            <v>0.2982456140350877</v>
          </cell>
          <cell r="Q46">
            <v>0.31490384615384615</v>
          </cell>
          <cell r="R46">
            <v>0.31025957972805934</v>
          </cell>
          <cell r="S46">
            <v>0.15708812260536398</v>
          </cell>
          <cell r="T46">
            <v>0.19579500657030224</v>
          </cell>
          <cell r="U46">
            <v>0.56693989071038253</v>
          </cell>
          <cell r="V46">
            <v>0.82137834036568214</v>
          </cell>
          <cell r="W46">
            <v>0.62409288824383169</v>
          </cell>
        </row>
        <row r="47">
          <cell r="C47">
            <v>5197</v>
          </cell>
          <cell r="D47" t="str">
            <v>COCORNA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2.5493421052631578E-2</v>
          </cell>
          <cell r="K47">
            <v>2.4525316455696201E-2</v>
          </cell>
          <cell r="L47">
            <v>6.2878787878787881E-2</v>
          </cell>
          <cell r="M47">
            <v>3.781818181818182E-2</v>
          </cell>
          <cell r="N47">
            <v>3.6775106082036775E-2</v>
          </cell>
          <cell r="O47">
            <v>2.4526979677645409E-2</v>
          </cell>
          <cell r="P47">
            <v>8.790436005625879E-2</v>
          </cell>
          <cell r="Q47">
            <v>5.8571428571428573E-2</v>
          </cell>
          <cell r="R47">
            <v>3.2329169728141073E-2</v>
          </cell>
          <cell r="S47">
            <v>1.0630220197418374E-2</v>
          </cell>
          <cell r="T47">
            <v>1.1848341232227487E-2</v>
          </cell>
          <cell r="U47">
            <v>0</v>
          </cell>
          <cell r="V47">
            <v>0</v>
          </cell>
          <cell r="W47">
            <v>0</v>
          </cell>
        </row>
        <row r="48">
          <cell r="C48">
            <v>5206</v>
          </cell>
          <cell r="D48" t="str">
            <v>CONCEPCION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6.0686015831134567E-2</v>
          </cell>
          <cell r="L48">
            <v>6.133333333333333E-2</v>
          </cell>
          <cell r="M48">
            <v>6.1662198391420911E-2</v>
          </cell>
          <cell r="N48">
            <v>0</v>
          </cell>
          <cell r="O48">
            <v>0.10169491525423729</v>
          </cell>
          <cell r="P48">
            <v>0.23032069970845481</v>
          </cell>
          <cell r="Q48">
            <v>0.29663608562691129</v>
          </cell>
          <cell r="R48">
            <v>0.17948717948717949</v>
          </cell>
          <cell r="S48">
            <v>0.15358361774744028</v>
          </cell>
          <cell r="T48">
            <v>9.1240875912408759E-2</v>
          </cell>
          <cell r="U48">
            <v>0</v>
          </cell>
          <cell r="V48">
            <v>0</v>
          </cell>
          <cell r="W48">
            <v>0</v>
          </cell>
        </row>
        <row r="49">
          <cell r="C49">
            <v>5209</v>
          </cell>
          <cell r="D49" t="str">
            <v>CONCORDIA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4.4286979627989372E-4</v>
          </cell>
          <cell r="P49">
            <v>1.0337078651685393E-2</v>
          </cell>
          <cell r="Q49">
            <v>2.0727775218793182E-2</v>
          </cell>
          <cell r="R49">
            <v>1.9933554817275746E-2</v>
          </cell>
          <cell r="S49">
            <v>5.893909626719057E-3</v>
          </cell>
          <cell r="T49">
            <v>1.0162601626016261E-3</v>
          </cell>
          <cell r="U49">
            <v>0</v>
          </cell>
          <cell r="V49">
            <v>0</v>
          </cell>
          <cell r="W49">
            <v>0</v>
          </cell>
        </row>
        <row r="50">
          <cell r="C50">
            <v>5212</v>
          </cell>
          <cell r="D50" t="str">
            <v>COPACABANA</v>
          </cell>
          <cell r="E50">
            <v>0</v>
          </cell>
          <cell r="F50">
            <v>0</v>
          </cell>
          <cell r="G50">
            <v>0</v>
          </cell>
          <cell r="H50">
            <v>3.8358266206367474E-3</v>
          </cell>
          <cell r="I50">
            <v>1.7663817663817662E-2</v>
          </cell>
          <cell r="J50">
            <v>6.1832490163012928E-3</v>
          </cell>
          <cell r="K50">
            <v>1.2874747103181901E-2</v>
          </cell>
          <cell r="L50">
            <v>1.4555256064690027E-2</v>
          </cell>
          <cell r="M50">
            <v>1.3485113835376532E-2</v>
          </cell>
          <cell r="N50">
            <v>2.0477815699658702E-2</v>
          </cell>
          <cell r="O50">
            <v>6.2031015507753876E-2</v>
          </cell>
          <cell r="P50">
            <v>8.4953438980558738E-2</v>
          </cell>
          <cell r="Q50">
            <v>0.1202572347266881</v>
          </cell>
          <cell r="R50">
            <v>0.1095759885659838</v>
          </cell>
          <cell r="S50">
            <v>6.8372019579977891E-2</v>
          </cell>
          <cell r="T50">
            <v>3.8388625592417062E-2</v>
          </cell>
          <cell r="U50">
            <v>4.7808764940239043E-2</v>
          </cell>
          <cell r="V50">
            <v>6.5068493150684928E-2</v>
          </cell>
          <cell r="W50">
            <v>6.6745322770942181E-2</v>
          </cell>
        </row>
        <row r="51">
          <cell r="C51">
            <v>5234</v>
          </cell>
          <cell r="D51" t="str">
            <v>DABEIBA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2.1867115222876366E-2</v>
          </cell>
          <cell r="L51">
            <v>2.2222222222222223E-2</v>
          </cell>
          <cell r="M51">
            <v>3.6451471234079928E-2</v>
          </cell>
          <cell r="N51">
            <v>6.1966771441400989E-2</v>
          </cell>
          <cell r="O51">
            <v>3.3666969972702458E-2</v>
          </cell>
          <cell r="P51">
            <v>5.0661798265632128E-2</v>
          </cell>
          <cell r="Q51">
            <v>0.12528473804100229</v>
          </cell>
          <cell r="R51">
            <v>0.11085972850678733</v>
          </cell>
          <cell r="S51">
            <v>5.4415700267618196E-2</v>
          </cell>
          <cell r="T51">
            <v>1.3123359580052493E-3</v>
          </cell>
          <cell r="U51">
            <v>0</v>
          </cell>
          <cell r="V51">
            <v>0</v>
          </cell>
          <cell r="W51">
            <v>0</v>
          </cell>
        </row>
        <row r="52">
          <cell r="C52">
            <v>5237</v>
          </cell>
          <cell r="D52" t="str">
            <v>DONMATIAS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3.8293216630196934E-2</v>
          </cell>
          <cell r="K52">
            <v>3.7154989384288746E-2</v>
          </cell>
          <cell r="L52">
            <v>0.14674191893278604</v>
          </cell>
          <cell r="M52">
            <v>0.13839285714285715</v>
          </cell>
          <cell r="N52">
            <v>0.13852813852813853</v>
          </cell>
          <cell r="O52">
            <v>0.13768796992481203</v>
          </cell>
          <cell r="P52">
            <v>5.6708160442600276E-2</v>
          </cell>
          <cell r="Q52">
            <v>2.4578971324533454E-2</v>
          </cell>
          <cell r="R52">
            <v>2.2593764121102575E-2</v>
          </cell>
          <cell r="S52">
            <v>2.9252925292529253E-2</v>
          </cell>
          <cell r="T52">
            <v>3.41726618705036E-2</v>
          </cell>
          <cell r="U52">
            <v>1.6659162539396668E-2</v>
          </cell>
          <cell r="V52">
            <v>9.433962264150943E-3</v>
          </cell>
          <cell r="W52">
            <v>0</v>
          </cell>
        </row>
        <row r="53">
          <cell r="C53">
            <v>5240</v>
          </cell>
          <cell r="D53" t="str">
            <v>EBEJICO</v>
          </cell>
          <cell r="E53">
            <v>0</v>
          </cell>
          <cell r="F53">
            <v>1.9541206457094309E-2</v>
          </cell>
          <cell r="G53">
            <v>1.9311502938706968E-2</v>
          </cell>
          <cell r="H53">
            <v>1.9087136929460582E-2</v>
          </cell>
          <cell r="I53">
            <v>0</v>
          </cell>
          <cell r="J53">
            <v>0</v>
          </cell>
          <cell r="K53">
            <v>1.1058451816745656E-2</v>
          </cell>
          <cell r="L53">
            <v>1.4559386973180077E-2</v>
          </cell>
          <cell r="M53">
            <v>5.7057057057057055E-2</v>
          </cell>
          <cell r="N53">
            <v>4.2284866468842733E-2</v>
          </cell>
          <cell r="O53">
            <v>4.3574593796159529E-2</v>
          </cell>
          <cell r="P53">
            <v>2.9061102831594635E-2</v>
          </cell>
          <cell r="Q53">
            <v>7.2133637053910404E-2</v>
          </cell>
          <cell r="R53">
            <v>7.0817120622568092E-2</v>
          </cell>
          <cell r="S53">
            <v>4.7427652733118969E-2</v>
          </cell>
          <cell r="T53">
            <v>2.9069767441860465E-2</v>
          </cell>
          <cell r="U53">
            <v>0</v>
          </cell>
          <cell r="V53">
            <v>0</v>
          </cell>
          <cell r="W53">
            <v>0</v>
          </cell>
        </row>
        <row r="54">
          <cell r="C54">
            <v>5250</v>
          </cell>
          <cell r="D54" t="str">
            <v>EL BAGRE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7.8224101479915428E-3</v>
          </cell>
          <cell r="L54">
            <v>3.5425730267246734E-2</v>
          </cell>
          <cell r="M54">
            <v>7.0821529745042494E-2</v>
          </cell>
          <cell r="N54">
            <v>0.17819623389494549</v>
          </cell>
          <cell r="O54">
            <v>0.14556097560975609</v>
          </cell>
          <cell r="P54">
            <v>0.15859540806482733</v>
          </cell>
          <cell r="Q54">
            <v>0.12437715599846684</v>
          </cell>
          <cell r="R54">
            <v>6.5263157894736842E-2</v>
          </cell>
          <cell r="S54">
            <v>1.9201228878648235E-2</v>
          </cell>
          <cell r="T54">
            <v>8.5238279736536225E-3</v>
          </cell>
          <cell r="U54">
            <v>1.9580967299784608E-3</v>
          </cell>
          <cell r="V54">
            <v>2.4544734758511481E-2</v>
          </cell>
          <cell r="W54">
            <v>0.12746858168761221</v>
          </cell>
        </row>
        <row r="55">
          <cell r="C55">
            <v>5264</v>
          </cell>
          <cell r="D55" t="str">
            <v>ENTRERRIOS</v>
          </cell>
          <cell r="E55">
            <v>0</v>
          </cell>
          <cell r="F55">
            <v>0</v>
          </cell>
          <cell r="G55">
            <v>0</v>
          </cell>
          <cell r="H55">
            <v>5.5E-2</v>
          </cell>
          <cell r="I55">
            <v>5.2694610778443111E-2</v>
          </cell>
          <cell r="J55">
            <v>0</v>
          </cell>
          <cell r="K55">
            <v>0</v>
          </cell>
          <cell r="L55">
            <v>3.3076074972436607E-2</v>
          </cell>
          <cell r="M55">
            <v>3.2362459546925564E-2</v>
          </cell>
          <cell r="N55">
            <v>4.3570669500531352E-2</v>
          </cell>
          <cell r="O55">
            <v>0.12486883525708289</v>
          </cell>
          <cell r="P55">
            <v>5.1416579223504719E-2</v>
          </cell>
          <cell r="Q55">
            <v>7.2938689217758979E-2</v>
          </cell>
          <cell r="R55">
            <v>5.7692307692307696E-2</v>
          </cell>
          <cell r="S55">
            <v>1.6286644951140065E-2</v>
          </cell>
          <cell r="T55">
            <v>1.1037527593818985E-3</v>
          </cell>
          <cell r="U55">
            <v>0</v>
          </cell>
          <cell r="V55">
            <v>0</v>
          </cell>
          <cell r="W55">
            <v>0</v>
          </cell>
        </row>
        <row r="56">
          <cell r="C56">
            <v>5266</v>
          </cell>
          <cell r="D56" t="str">
            <v>ENVIGADO</v>
          </cell>
          <cell r="E56">
            <v>0</v>
          </cell>
          <cell r="F56">
            <v>9.7008951313587069E-2</v>
          </cell>
          <cell r="G56">
            <v>0.1184969090782802</v>
          </cell>
          <cell r="H56">
            <v>0.12595343901306627</v>
          </cell>
          <cell r="I56">
            <v>0.13115066751430388</v>
          </cell>
          <cell r="J56">
            <v>0.14488758193959445</v>
          </cell>
          <cell r="K56">
            <v>0.16028165652225804</v>
          </cell>
          <cell r="L56">
            <v>0.19768461673390633</v>
          </cell>
          <cell r="M56">
            <v>0.22243969834782107</v>
          </cell>
          <cell r="N56">
            <v>0.23862539051405851</v>
          </cell>
          <cell r="O56">
            <v>0.22127420712882404</v>
          </cell>
          <cell r="P56">
            <v>0.30027777777777775</v>
          </cell>
          <cell r="Q56">
            <v>0.29509280167428542</v>
          </cell>
          <cell r="R56">
            <v>0.30110406646261478</v>
          </cell>
          <cell r="S56">
            <v>0.27685793387981106</v>
          </cell>
          <cell r="T56">
            <v>0.27360017261840541</v>
          </cell>
          <cell r="U56">
            <v>0.27084451121364955</v>
          </cell>
          <cell r="V56">
            <v>0.26628608013658434</v>
          </cell>
          <cell r="W56">
            <v>0.26221939181658971</v>
          </cell>
        </row>
        <row r="57">
          <cell r="C57">
            <v>5282</v>
          </cell>
          <cell r="D57" t="str">
            <v>FREDONIA</v>
          </cell>
          <cell r="E57">
            <v>0</v>
          </cell>
          <cell r="F57">
            <v>0</v>
          </cell>
          <cell r="G57">
            <v>0</v>
          </cell>
          <cell r="H57">
            <v>3.401677539608574E-2</v>
          </cell>
          <cell r="I57">
            <v>3.3890436397400185E-2</v>
          </cell>
          <cell r="J57">
            <v>0</v>
          </cell>
          <cell r="K57">
            <v>0</v>
          </cell>
          <cell r="L57">
            <v>4.4424297370806894E-2</v>
          </cell>
          <cell r="M57">
            <v>4.1255605381165919E-2</v>
          </cell>
          <cell r="N57">
            <v>3.9785426911041574E-2</v>
          </cell>
          <cell r="O57">
            <v>8.9357880556802868E-2</v>
          </cell>
          <cell r="P57">
            <v>0.11636363636363636</v>
          </cell>
          <cell r="Q57">
            <v>0.10074280408542247</v>
          </cell>
          <cell r="R57">
            <v>5.0548402479732954E-2</v>
          </cell>
          <cell r="S57">
            <v>1.5732546705998034E-2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</row>
        <row r="58">
          <cell r="C58">
            <v>5284</v>
          </cell>
          <cell r="D58" t="str">
            <v>FRONTINO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2.7531956735496559E-2</v>
          </cell>
          <cell r="L58">
            <v>0.1022504892367906</v>
          </cell>
          <cell r="M58">
            <v>7.090464547677261E-2</v>
          </cell>
          <cell r="N58">
            <v>0.15150024594195768</v>
          </cell>
          <cell r="O58">
            <v>0.13843078460769614</v>
          </cell>
          <cell r="P58">
            <v>0.17015840572304547</v>
          </cell>
          <cell r="Q58">
            <v>0.1895734597156398</v>
          </cell>
          <cell r="R58">
            <v>8.4792122538293213E-2</v>
          </cell>
          <cell r="S58">
            <v>3.3560864618885099E-2</v>
          </cell>
          <cell r="T58">
            <v>2.4881516587677725E-2</v>
          </cell>
          <cell r="U58">
            <v>1.3011152416356878E-2</v>
          </cell>
          <cell r="V58">
            <v>1.2961762799740765E-2</v>
          </cell>
          <cell r="W58">
            <v>0</v>
          </cell>
        </row>
        <row r="59">
          <cell r="C59">
            <v>5306</v>
          </cell>
          <cell r="D59" t="str">
            <v>GIRALDO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2.2831050228310501E-3</v>
          </cell>
          <cell r="R59">
            <v>2.3474178403755869E-3</v>
          </cell>
          <cell r="S59">
            <v>0</v>
          </cell>
          <cell r="T59">
            <v>0</v>
          </cell>
          <cell r="U59">
            <v>2.5773195876288659E-3</v>
          </cell>
          <cell r="V59">
            <v>2.6881720430107529E-3</v>
          </cell>
          <cell r="W59">
            <v>0</v>
          </cell>
        </row>
        <row r="60">
          <cell r="C60">
            <v>5308</v>
          </cell>
          <cell r="D60" t="str">
            <v>GIRARDOTA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4.9796287913082844E-3</v>
          </cell>
          <cell r="M60">
            <v>1.8579960185799601E-2</v>
          </cell>
          <cell r="N60">
            <v>3.1358131487889275E-2</v>
          </cell>
          <cell r="O60">
            <v>9.4663278271918672E-2</v>
          </cell>
          <cell r="P60">
            <v>6.9201995012468834E-2</v>
          </cell>
          <cell r="Q60">
            <v>0.11406377759607522</v>
          </cell>
          <cell r="R60">
            <v>0.1068763863682194</v>
          </cell>
          <cell r="S60">
            <v>6.8340306834030681E-2</v>
          </cell>
          <cell r="T60">
            <v>1.8536777755866693E-2</v>
          </cell>
          <cell r="U60">
            <v>0</v>
          </cell>
          <cell r="V60">
            <v>0</v>
          </cell>
          <cell r="W60">
            <v>0</v>
          </cell>
        </row>
        <row r="61">
          <cell r="C61">
            <v>5310</v>
          </cell>
          <cell r="D61" t="str">
            <v>GOMEZ PLATA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5.1207729468599035E-2</v>
          </cell>
          <cell r="P61">
            <v>5.1039697542533083E-2</v>
          </cell>
          <cell r="Q61">
            <v>6.6666666666666666E-2</v>
          </cell>
          <cell r="R61">
            <v>4.5454545454545456E-2</v>
          </cell>
          <cell r="S61">
            <v>1.3440860215053764E-2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</row>
        <row r="62">
          <cell r="C62">
            <v>5313</v>
          </cell>
          <cell r="D62" t="str">
            <v>GRANADA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2.6932084309133488E-2</v>
          </cell>
          <cell r="K62">
            <v>2.4943310657596373E-2</v>
          </cell>
          <cell r="L62">
            <v>4.5203969128996692E-2</v>
          </cell>
          <cell r="M62">
            <v>2.0452099031216361E-2</v>
          </cell>
          <cell r="N62">
            <v>2.0169851380042462E-2</v>
          </cell>
          <cell r="O62">
            <v>0</v>
          </cell>
          <cell r="P62">
            <v>0</v>
          </cell>
          <cell r="Q62">
            <v>7.4231177094379638E-2</v>
          </cell>
          <cell r="R62">
            <v>0.12701829924650163</v>
          </cell>
          <cell r="S62">
            <v>6.5573770491803282E-2</v>
          </cell>
          <cell r="T62">
            <v>2.5555555555555557E-2</v>
          </cell>
          <cell r="U62">
            <v>0</v>
          </cell>
          <cell r="V62">
            <v>0</v>
          </cell>
          <cell r="W62">
            <v>0</v>
          </cell>
        </row>
        <row r="63">
          <cell r="C63">
            <v>5315</v>
          </cell>
          <cell r="D63" t="str">
            <v>GUADALUPE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6.3492063492063489E-2</v>
          </cell>
          <cell r="N63">
            <v>9.8615916955017299E-2</v>
          </cell>
          <cell r="O63">
            <v>0.10708117443868739</v>
          </cell>
          <cell r="P63">
            <v>0.19270833333333334</v>
          </cell>
          <cell r="Q63">
            <v>0.10405643738977072</v>
          </cell>
          <cell r="R63">
            <v>8.6330935251798566E-2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</row>
        <row r="64">
          <cell r="C64">
            <v>5318</v>
          </cell>
          <cell r="D64" t="str">
            <v>GUARNE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8.3829096809085995E-3</v>
          </cell>
          <cell r="J64">
            <v>1.6048408313601683E-2</v>
          </cell>
          <cell r="K64">
            <v>1.5573142711258616E-2</v>
          </cell>
          <cell r="L64">
            <v>1.5555555555555555E-2</v>
          </cell>
          <cell r="M64">
            <v>2.7459407831900668E-2</v>
          </cell>
          <cell r="N64">
            <v>2.5771999071279313E-2</v>
          </cell>
          <cell r="O64">
            <v>6.0282074613284803E-2</v>
          </cell>
          <cell r="P64">
            <v>6.4226364248821013E-2</v>
          </cell>
          <cell r="Q64">
            <v>8.4393837910247821E-2</v>
          </cell>
          <cell r="R64">
            <v>6.7024128686327081E-2</v>
          </cell>
          <cell r="S64">
            <v>4.3087971274685818E-2</v>
          </cell>
          <cell r="T64">
            <v>1.4014466546112115E-2</v>
          </cell>
          <cell r="U64">
            <v>0</v>
          </cell>
          <cell r="V64">
            <v>6.1997703788748562E-3</v>
          </cell>
          <cell r="W64">
            <v>2.1129995406522738E-2</v>
          </cell>
        </row>
        <row r="65">
          <cell r="C65">
            <v>5321</v>
          </cell>
          <cell r="D65" t="str">
            <v>GUATAPE</v>
          </cell>
          <cell r="E65">
            <v>0</v>
          </cell>
          <cell r="F65">
            <v>2.6022304832713755E-2</v>
          </cell>
          <cell r="G65">
            <v>2.6022304832713755E-2</v>
          </cell>
          <cell r="H65">
            <v>5.3803339517625233E-2</v>
          </cell>
          <cell r="I65">
            <v>5.4205607476635512E-2</v>
          </cell>
          <cell r="J65">
            <v>5.4104477611940295E-2</v>
          </cell>
          <cell r="K65">
            <v>0</v>
          </cell>
          <cell r="L65">
            <v>9.9250936329588021E-2</v>
          </cell>
          <cell r="M65">
            <v>0.11487758945386065</v>
          </cell>
          <cell r="N65">
            <v>0.10815939278937381</v>
          </cell>
          <cell r="O65">
            <v>0.28406909788867563</v>
          </cell>
          <cell r="P65">
            <v>0.14285714285714285</v>
          </cell>
          <cell r="Q65">
            <v>2.5896414342629483E-2</v>
          </cell>
          <cell r="R65">
            <v>9.0163934426229511E-2</v>
          </cell>
          <cell r="S65">
            <v>9.0909090909090912E-2</v>
          </cell>
          <cell r="T65">
            <v>9.3886462882096067E-2</v>
          </cell>
          <cell r="U65">
            <v>0</v>
          </cell>
          <cell r="V65">
            <v>0</v>
          </cell>
          <cell r="W65">
            <v>0</v>
          </cell>
        </row>
        <row r="66">
          <cell r="C66">
            <v>5347</v>
          </cell>
          <cell r="D66" t="str">
            <v>HELICONIA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4.0358744394618833E-2</v>
          </cell>
          <cell r="P66">
            <v>4.1221374045801527E-2</v>
          </cell>
          <cell r="Q66">
            <v>3.9619651347068144E-2</v>
          </cell>
          <cell r="R66">
            <v>3.3333333333333335E-3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</row>
        <row r="67">
          <cell r="C67">
            <v>5353</v>
          </cell>
          <cell r="D67" t="str">
            <v>HISPANIA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6.5989847715736044E-2</v>
          </cell>
          <cell r="M67">
            <v>5.7071960297766747E-2</v>
          </cell>
          <cell r="N67">
            <v>0.1859903381642512</v>
          </cell>
          <cell r="O67">
            <v>0</v>
          </cell>
          <cell r="P67">
            <v>0.12529550827423167</v>
          </cell>
          <cell r="Q67">
            <v>0.10613207547169812</v>
          </cell>
          <cell r="R67">
            <v>5.7007125890736345E-2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</row>
        <row r="68">
          <cell r="C68">
            <v>5360</v>
          </cell>
          <cell r="D68" t="str">
            <v>ITAGUI</v>
          </cell>
          <cell r="E68">
            <v>0</v>
          </cell>
          <cell r="F68">
            <v>5.0027129679869775E-2</v>
          </cell>
          <cell r="G68">
            <v>4.2750533049040515E-2</v>
          </cell>
          <cell r="H68">
            <v>6.9310038185907835E-2</v>
          </cell>
          <cell r="I68">
            <v>4.6070878274268104E-2</v>
          </cell>
          <cell r="J68">
            <v>4.5060483870967741E-2</v>
          </cell>
          <cell r="K68">
            <v>7.6362735381565905E-2</v>
          </cell>
          <cell r="L68">
            <v>0.1082026127919965</v>
          </cell>
          <cell r="M68">
            <v>0.1217750748325177</v>
          </cell>
          <cell r="N68">
            <v>0.17097941012799109</v>
          </cell>
          <cell r="O68">
            <v>0.24423024708118382</v>
          </cell>
          <cell r="P68">
            <v>0.23240401184111695</v>
          </cell>
          <cell r="Q68">
            <v>0.25655989279384428</v>
          </cell>
          <cell r="R68">
            <v>0.31103097157403481</v>
          </cell>
          <cell r="S68">
            <v>0.32718527812630699</v>
          </cell>
          <cell r="T68">
            <v>0.40634328358208954</v>
          </cell>
          <cell r="U68">
            <v>0.43672559061622335</v>
          </cell>
          <cell r="V68">
            <v>0.4949006977992485</v>
          </cell>
          <cell r="W68">
            <v>0.48264032404728446</v>
          </cell>
        </row>
        <row r="69">
          <cell r="C69">
            <v>5361</v>
          </cell>
          <cell r="D69" t="str">
            <v>ITUANGO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7.4934268185801928E-2</v>
          </cell>
          <cell r="N69">
            <v>0.11792863359442994</v>
          </cell>
          <cell r="O69">
            <v>5.2264808362369339E-2</v>
          </cell>
          <cell r="P69">
            <v>0.11940298507462686</v>
          </cell>
          <cell r="Q69">
            <v>0.1069995541685243</v>
          </cell>
          <cell r="R69">
            <v>7.8600636074511579E-2</v>
          </cell>
          <cell r="S69">
            <v>6.9832402234636867E-3</v>
          </cell>
          <cell r="T69">
            <v>4.7938638542665386E-4</v>
          </cell>
          <cell r="U69">
            <v>0</v>
          </cell>
          <cell r="V69">
            <v>0</v>
          </cell>
          <cell r="W69">
            <v>0</v>
          </cell>
        </row>
        <row r="70">
          <cell r="C70">
            <v>5364</v>
          </cell>
          <cell r="D70" t="str">
            <v>JARDIN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1.5988372093023256E-2</v>
          </cell>
          <cell r="N70">
            <v>1.5873015873015872E-2</v>
          </cell>
          <cell r="O70">
            <v>1.7467248908296942E-2</v>
          </cell>
          <cell r="P70">
            <v>4.7162859248341932E-2</v>
          </cell>
          <cell r="Q70">
            <v>3.7821482602118004E-3</v>
          </cell>
          <cell r="R70">
            <v>3.825136612021858E-2</v>
          </cell>
          <cell r="S70">
            <v>1.3742926434923201E-2</v>
          </cell>
          <cell r="T70">
            <v>8.3963056255247689E-4</v>
          </cell>
          <cell r="U70">
            <v>0</v>
          </cell>
          <cell r="V70">
            <v>2.8419182948490232E-2</v>
          </cell>
          <cell r="W70">
            <v>1.8987341772151899E-2</v>
          </cell>
        </row>
        <row r="71">
          <cell r="C71">
            <v>5368</v>
          </cell>
          <cell r="D71" t="str">
            <v>JERICO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3.0595813204508857E-2</v>
          </cell>
          <cell r="J71">
            <v>3.0497592295345103E-2</v>
          </cell>
          <cell r="K71">
            <v>2.9780564263322883E-2</v>
          </cell>
          <cell r="L71">
            <v>9.5311299000768637E-2</v>
          </cell>
          <cell r="M71">
            <v>0.11474164133738601</v>
          </cell>
          <cell r="N71">
            <v>0.13201820940819423</v>
          </cell>
          <cell r="O71">
            <v>3.3690658499234305E-2</v>
          </cell>
          <cell r="P71">
            <v>8.5089773614363776E-2</v>
          </cell>
          <cell r="Q71">
            <v>8.0128205128205135E-2</v>
          </cell>
          <cell r="R71">
            <v>0.10299003322259136</v>
          </cell>
          <cell r="S71">
            <v>0.1303972366148532</v>
          </cell>
          <cell r="T71">
            <v>7.5539568345323743E-2</v>
          </cell>
          <cell r="U71">
            <v>7.1361502347417838E-2</v>
          </cell>
          <cell r="V71">
            <v>0.10214007782101167</v>
          </cell>
          <cell r="W71">
            <v>8.9537223340040245E-2</v>
          </cell>
        </row>
        <row r="72">
          <cell r="C72">
            <v>5376</v>
          </cell>
          <cell r="D72" t="str">
            <v>LA CEJA</v>
          </cell>
          <cell r="E72">
            <v>0</v>
          </cell>
          <cell r="F72">
            <v>4.9725137431284358E-2</v>
          </cell>
          <cell r="G72">
            <v>8.6456037227528773E-2</v>
          </cell>
          <cell r="H72">
            <v>0.11119098969566259</v>
          </cell>
          <cell r="I72">
            <v>7.3622508792497071E-2</v>
          </cell>
          <cell r="J72">
            <v>6.2084765177548684E-2</v>
          </cell>
          <cell r="K72">
            <v>5.6945064761054043E-2</v>
          </cell>
          <cell r="L72">
            <v>3.2272038119991339E-2</v>
          </cell>
          <cell r="M72">
            <v>2.26890756302521E-2</v>
          </cell>
          <cell r="N72">
            <v>2.6800327332242226E-2</v>
          </cell>
          <cell r="O72">
            <v>6.3026896828582896E-2</v>
          </cell>
          <cell r="P72">
            <v>8.5068411659726353E-2</v>
          </cell>
          <cell r="Q72">
            <v>0.1524822695035461</v>
          </cell>
          <cell r="R72">
            <v>0.13827063226314754</v>
          </cell>
          <cell r="S72">
            <v>9.7507911392405069E-2</v>
          </cell>
          <cell r="T72">
            <v>3.7265842965324827E-2</v>
          </cell>
          <cell r="U72">
            <v>0</v>
          </cell>
          <cell r="V72">
            <v>0</v>
          </cell>
          <cell r="W72">
            <v>1.6646115906288533E-2</v>
          </cell>
        </row>
        <row r="73">
          <cell r="C73">
            <v>5380</v>
          </cell>
          <cell r="D73" t="str">
            <v>LA ESTRELLA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6.752608962553714E-3</v>
          </cell>
          <cell r="L73">
            <v>6.5841979249800483E-3</v>
          </cell>
          <cell r="M73">
            <v>4.5269088789586166E-2</v>
          </cell>
          <cell r="N73">
            <v>7.2010612090202767E-3</v>
          </cell>
          <cell r="O73">
            <v>0.1588802373007045</v>
          </cell>
          <cell r="P73">
            <v>0.11766848816029143</v>
          </cell>
          <cell r="Q73">
            <v>0.12477526069759079</v>
          </cell>
          <cell r="R73">
            <v>0.15173642030276047</v>
          </cell>
          <cell r="S73">
            <v>4.2108987968860583E-2</v>
          </cell>
          <cell r="T73">
            <v>0.129606771292541</v>
          </cell>
          <cell r="U73">
            <v>0.11593947923997185</v>
          </cell>
          <cell r="V73">
            <v>0</v>
          </cell>
          <cell r="W73">
            <v>0</v>
          </cell>
        </row>
        <row r="74">
          <cell r="C74">
            <v>5390</v>
          </cell>
          <cell r="D74" t="str">
            <v>LA PINTADA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3.4591194968553458E-2</v>
          </cell>
          <cell r="K74">
            <v>3.4108527131782945E-2</v>
          </cell>
          <cell r="L74">
            <v>3.3333333333333333E-2</v>
          </cell>
          <cell r="M74">
            <v>0</v>
          </cell>
          <cell r="N74">
            <v>0</v>
          </cell>
          <cell r="O74">
            <v>0</v>
          </cell>
          <cell r="P74">
            <v>0.23711340206185566</v>
          </cell>
          <cell r="Q74">
            <v>0.32083958020989506</v>
          </cell>
          <cell r="R74">
            <v>0.43644716692189894</v>
          </cell>
          <cell r="S74">
            <v>0.29699842022116901</v>
          </cell>
          <cell r="T74">
            <v>0.34596375617792424</v>
          </cell>
          <cell r="U74">
            <v>0.4974182444061962</v>
          </cell>
          <cell r="V74">
            <v>0.3859964093357271</v>
          </cell>
          <cell r="W74">
            <v>0.26256983240223464</v>
          </cell>
        </row>
        <row r="75">
          <cell r="C75">
            <v>5400</v>
          </cell>
          <cell r="D75" t="str">
            <v>LA UNION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3.3333333333333333E-2</v>
          </cell>
          <cell r="L75">
            <v>3.1666666666666669E-2</v>
          </cell>
          <cell r="M75">
            <v>3.1198686371100164E-2</v>
          </cell>
          <cell r="N75">
            <v>2.8108108108108109E-2</v>
          </cell>
          <cell r="O75">
            <v>1.7713365539452495E-2</v>
          </cell>
          <cell r="P75">
            <v>9.4522019334049412E-2</v>
          </cell>
          <cell r="Q75">
            <v>6.3714902807775378E-2</v>
          </cell>
          <cell r="R75">
            <v>8.410704533042053E-2</v>
          </cell>
          <cell r="S75">
            <v>3.8738240177089101E-2</v>
          </cell>
          <cell r="T75">
            <v>3.9887640449438204E-2</v>
          </cell>
          <cell r="U75">
            <v>0</v>
          </cell>
          <cell r="V75">
            <v>0</v>
          </cell>
          <cell r="W75">
            <v>0</v>
          </cell>
        </row>
        <row r="76">
          <cell r="C76">
            <v>5411</v>
          </cell>
          <cell r="D76" t="str">
            <v>LIBORINA</v>
          </cell>
          <cell r="E76">
            <v>0</v>
          </cell>
          <cell r="F76">
            <v>8.8202866593164279E-3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3.9196940726577437E-2</v>
          </cell>
          <cell r="M76">
            <v>3.8789025543992432E-2</v>
          </cell>
          <cell r="N76">
            <v>4.0604343720491029E-2</v>
          </cell>
          <cell r="O76">
            <v>4.4423440453686201E-2</v>
          </cell>
          <cell r="P76">
            <v>0.12630579297245964</v>
          </cell>
          <cell r="Q76">
            <v>0.13339731285988485</v>
          </cell>
          <cell r="R76">
            <v>0.10679611650485436</v>
          </cell>
          <cell r="S76">
            <v>7.0866141732283464E-2</v>
          </cell>
          <cell r="T76">
            <v>2.5870646766169153E-2</v>
          </cell>
          <cell r="U76">
            <v>0</v>
          </cell>
          <cell r="V76">
            <v>0</v>
          </cell>
          <cell r="W76">
            <v>0</v>
          </cell>
        </row>
        <row r="77">
          <cell r="C77">
            <v>5425</v>
          </cell>
          <cell r="D77" t="str">
            <v>MACEO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0.12658227848101267</v>
          </cell>
          <cell r="L77">
            <v>0.12738853503184713</v>
          </cell>
          <cell r="M77">
            <v>0.23089171974522293</v>
          </cell>
          <cell r="N77">
            <v>0.17647058823529413</v>
          </cell>
          <cell r="O77">
            <v>0.22364217252396165</v>
          </cell>
          <cell r="P77">
            <v>0.11698717948717949</v>
          </cell>
          <cell r="Q77">
            <v>0.10932475884244373</v>
          </cell>
          <cell r="R77">
            <v>0.10032362459546926</v>
          </cell>
          <cell r="S77">
            <v>3.7581699346405227E-2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</row>
        <row r="78">
          <cell r="C78">
            <v>5440</v>
          </cell>
          <cell r="D78" t="str">
            <v>MARINILLA</v>
          </cell>
          <cell r="E78">
            <v>0</v>
          </cell>
          <cell r="F78">
            <v>3.7548449612403098E-2</v>
          </cell>
          <cell r="G78">
            <v>2.3646252069047056E-3</v>
          </cell>
          <cell r="H78">
            <v>2.3100023100023101E-3</v>
          </cell>
          <cell r="I78">
            <v>9.6868664113539081E-3</v>
          </cell>
          <cell r="J78">
            <v>8.3626760563380274E-3</v>
          </cell>
          <cell r="K78">
            <v>2.141191435234259E-2</v>
          </cell>
          <cell r="L78">
            <v>3.7946428571428568E-2</v>
          </cell>
          <cell r="M78">
            <v>5.1606621226874393E-2</v>
          </cell>
          <cell r="N78">
            <v>7.3606927710843373E-2</v>
          </cell>
          <cell r="O78">
            <v>0.12326997601033401</v>
          </cell>
          <cell r="P78">
            <v>0.12034331628926223</v>
          </cell>
          <cell r="Q78">
            <v>5.8490221166148784E-2</v>
          </cell>
          <cell r="R78">
            <v>6.3237463126843654E-2</v>
          </cell>
          <cell r="S78">
            <v>5.3380782918149468E-2</v>
          </cell>
          <cell r="T78">
            <v>7.1128107074569791E-2</v>
          </cell>
          <cell r="U78">
            <v>0</v>
          </cell>
          <cell r="V78">
            <v>0</v>
          </cell>
          <cell r="W78">
            <v>0</v>
          </cell>
        </row>
        <row r="79">
          <cell r="C79">
            <v>5467</v>
          </cell>
          <cell r="D79" t="str">
            <v>MONTEBELLO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6.8119891008174394E-2</v>
          </cell>
          <cell r="L79">
            <v>6.8027210884353748E-2</v>
          </cell>
          <cell r="M79">
            <v>0</v>
          </cell>
          <cell r="N79">
            <v>0</v>
          </cell>
          <cell r="O79">
            <v>0.10623229461756374</v>
          </cell>
          <cell r="P79">
            <v>9.9415204678362568E-2</v>
          </cell>
          <cell r="Q79">
            <v>8.2442748091603055E-2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</row>
        <row r="80">
          <cell r="C80">
            <v>5475</v>
          </cell>
          <cell r="D80" t="str">
            <v>MURINDO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7.5609756097560973E-2</v>
          </cell>
          <cell r="N80">
            <v>7.1759259259259259E-2</v>
          </cell>
          <cell r="O80">
            <v>0.14508928571428573</v>
          </cell>
          <cell r="P80">
            <v>0.13347921225382933</v>
          </cell>
          <cell r="Q80">
            <v>0.20086393088552915</v>
          </cell>
          <cell r="R80">
            <v>0.11587982832618025</v>
          </cell>
          <cell r="S80">
            <v>9.4827586206896547E-2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</row>
        <row r="81">
          <cell r="C81">
            <v>5480</v>
          </cell>
          <cell r="D81" t="str">
            <v>MUTATA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3.1818181818181815E-2</v>
          </cell>
          <cell r="N81">
            <v>3.1141868512110725E-2</v>
          </cell>
          <cell r="O81">
            <v>4.7642197374817695E-2</v>
          </cell>
          <cell r="P81">
            <v>4.4188280499519693E-2</v>
          </cell>
          <cell r="Q81">
            <v>3.9047619047619046E-2</v>
          </cell>
          <cell r="R81">
            <v>2.7014218009478674E-2</v>
          </cell>
          <cell r="S81">
            <v>1.1320754716981131E-2</v>
          </cell>
          <cell r="T81">
            <v>1.1225444340505144E-2</v>
          </cell>
          <cell r="U81">
            <v>4.6554934823091247E-4</v>
          </cell>
          <cell r="V81">
            <v>0</v>
          </cell>
          <cell r="W81">
            <v>0</v>
          </cell>
        </row>
        <row r="82">
          <cell r="C82">
            <v>5483</v>
          </cell>
          <cell r="D82" t="str">
            <v>NARIÑO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1.9071837253655435E-2</v>
          </cell>
          <cell r="L82">
            <v>1.8633540372670808E-2</v>
          </cell>
          <cell r="M82">
            <v>0</v>
          </cell>
          <cell r="N82">
            <v>0</v>
          </cell>
          <cell r="O82">
            <v>5.3989202159568086E-3</v>
          </cell>
          <cell r="P82">
            <v>1.3165769000598444E-2</v>
          </cell>
          <cell r="Q82">
            <v>3.605769230769231E-3</v>
          </cell>
          <cell r="R82">
            <v>1.3317191283292978E-2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</row>
        <row r="83">
          <cell r="C83">
            <v>5490</v>
          </cell>
          <cell r="D83" t="str">
            <v>NECOCLI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1.6958229203855767E-2</v>
          </cell>
          <cell r="M83">
            <v>0</v>
          </cell>
          <cell r="N83">
            <v>5.0293378038558254E-2</v>
          </cell>
          <cell r="O83">
            <v>5.0506701536449823E-2</v>
          </cell>
          <cell r="P83">
            <v>7.7648186611279757E-2</v>
          </cell>
          <cell r="Q83">
            <v>8.2157416117905294E-2</v>
          </cell>
          <cell r="R83">
            <v>6.0947384662860669E-2</v>
          </cell>
          <cell r="S83">
            <v>4.2533799179705303E-2</v>
          </cell>
          <cell r="T83">
            <v>2.8528752800597461E-2</v>
          </cell>
          <cell r="U83">
            <v>1.105379513633014E-2</v>
          </cell>
          <cell r="V83">
            <v>5.2363636363636362E-3</v>
          </cell>
          <cell r="W83">
            <v>4.8857594481965796E-3</v>
          </cell>
        </row>
        <row r="84">
          <cell r="C84">
            <v>5495</v>
          </cell>
          <cell r="D84" t="str">
            <v>NECHI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2.2850020772746157E-2</v>
          </cell>
          <cell r="O84">
            <v>5.9533386967015288E-2</v>
          </cell>
          <cell r="P84">
            <v>8.1999219055056624E-2</v>
          </cell>
          <cell r="Q84">
            <v>5.7480015226494097E-2</v>
          </cell>
          <cell r="R84">
            <v>7.2679836004472601E-2</v>
          </cell>
          <cell r="S84">
            <v>5.1957555799487742E-2</v>
          </cell>
          <cell r="T84">
            <v>2.9147175242893127E-2</v>
          </cell>
          <cell r="U84">
            <v>0</v>
          </cell>
          <cell r="V84">
            <v>0</v>
          </cell>
          <cell r="W84">
            <v>0</v>
          </cell>
        </row>
        <row r="85">
          <cell r="C85">
            <v>5501</v>
          </cell>
          <cell r="D85" t="str">
            <v>OLAYA</v>
          </cell>
          <cell r="E85">
            <v>0</v>
          </cell>
          <cell r="F85">
            <v>0.2673611111111111</v>
          </cell>
          <cell r="G85">
            <v>0.26460481099656358</v>
          </cell>
          <cell r="H85">
            <v>0.26190476190476192</v>
          </cell>
          <cell r="I85">
            <v>0</v>
          </cell>
          <cell r="J85">
            <v>0</v>
          </cell>
          <cell r="K85">
            <v>8.0128205128205135E-2</v>
          </cell>
          <cell r="L85">
            <v>4.3749999999999997E-2</v>
          </cell>
          <cell r="M85">
            <v>0</v>
          </cell>
          <cell r="N85">
            <v>0</v>
          </cell>
          <cell r="O85">
            <v>0</v>
          </cell>
          <cell r="P85">
            <v>0.19365079365079366</v>
          </cell>
          <cell r="Q85">
            <v>0.14983713355048861</v>
          </cell>
          <cell r="R85">
            <v>0.14754098360655737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</row>
        <row r="86">
          <cell r="C86">
            <v>5541</v>
          </cell>
          <cell r="D86" t="str">
            <v>PEÑOL</v>
          </cell>
          <cell r="E86">
            <v>0</v>
          </cell>
          <cell r="F86">
            <v>0</v>
          </cell>
          <cell r="G86">
            <v>0</v>
          </cell>
          <cell r="H86">
            <v>2.046783625730994E-2</v>
          </cell>
          <cell r="I86">
            <v>2.0143884892086329E-2</v>
          </cell>
          <cell r="J86">
            <v>1.5613910574875798E-2</v>
          </cell>
          <cell r="K86">
            <v>1.5427769985974754E-2</v>
          </cell>
          <cell r="L86">
            <v>1.5027322404371584E-2</v>
          </cell>
          <cell r="M86">
            <v>0</v>
          </cell>
          <cell r="N86">
            <v>6.2256809338521402E-2</v>
          </cell>
          <cell r="O86">
            <v>6.3097514340344163E-2</v>
          </cell>
          <cell r="P86">
            <v>8.2070707070707072E-2</v>
          </cell>
          <cell r="Q86">
            <v>2.8912633563796353E-2</v>
          </cell>
          <cell r="R86">
            <v>5.6603773584905662E-2</v>
          </cell>
          <cell r="S86">
            <v>2.4761904761904763E-2</v>
          </cell>
          <cell r="T86">
            <v>1.4138817480719794E-2</v>
          </cell>
          <cell r="U86">
            <v>0</v>
          </cell>
          <cell r="V86">
            <v>0</v>
          </cell>
          <cell r="W86">
            <v>0</v>
          </cell>
        </row>
        <row r="87">
          <cell r="C87">
            <v>5543</v>
          </cell>
          <cell r="D87" t="str">
            <v>PEQUE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4.4878048780487803E-2</v>
          </cell>
          <cell r="O87">
            <v>4.4530493707647625E-2</v>
          </cell>
          <cell r="P87">
            <v>9.2843326885880081E-2</v>
          </cell>
          <cell r="Q87">
            <v>3.1128404669260701E-2</v>
          </cell>
          <cell r="R87">
            <v>9.7751710654936461E-3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</row>
        <row r="88">
          <cell r="C88">
            <v>5576</v>
          </cell>
          <cell r="D88" t="str">
            <v>PUEBLORRICO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1.2804097311139564E-3</v>
          </cell>
          <cell r="P88">
            <v>4.0629095674967232E-2</v>
          </cell>
          <cell r="Q88">
            <v>4.3243243243243246E-2</v>
          </cell>
          <cell r="R88">
            <v>3.3566433566433566E-2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</row>
        <row r="89">
          <cell r="C89">
            <v>5579</v>
          </cell>
          <cell r="D89" t="str">
            <v>PUERTO BERRIO</v>
          </cell>
          <cell r="E89">
            <v>0</v>
          </cell>
          <cell r="F89">
            <v>9.205277692543725E-3</v>
          </cell>
          <cell r="G89">
            <v>0</v>
          </cell>
          <cell r="H89">
            <v>2.3036030714707618E-2</v>
          </cell>
          <cell r="I89">
            <v>0.16811342592592593</v>
          </cell>
          <cell r="J89">
            <v>4.8400792527596943E-2</v>
          </cell>
          <cell r="K89">
            <v>0.14806808970548502</v>
          </cell>
          <cell r="L89">
            <v>0.21070234113712374</v>
          </cell>
          <cell r="M89">
            <v>0.23440176168338633</v>
          </cell>
          <cell r="N89">
            <v>0.2619606003752345</v>
          </cell>
          <cell r="O89">
            <v>0.20013645667500568</v>
          </cell>
          <cell r="P89">
            <v>0.22378089512358049</v>
          </cell>
          <cell r="Q89">
            <v>0.19986807387862796</v>
          </cell>
          <cell r="R89">
            <v>0.24479509094893712</v>
          </cell>
          <cell r="S89">
            <v>0.34306409130816506</v>
          </cell>
          <cell r="T89">
            <v>0.44672855879752432</v>
          </cell>
          <cell r="U89">
            <v>0.46480446927374303</v>
          </cell>
          <cell r="V89">
            <v>0.53395201448619289</v>
          </cell>
          <cell r="W89">
            <v>0.60393322661788251</v>
          </cell>
        </row>
        <row r="90">
          <cell r="C90">
            <v>5585</v>
          </cell>
          <cell r="D90" t="str">
            <v>PUERTO NARE</v>
          </cell>
          <cell r="E90">
            <v>0</v>
          </cell>
          <cell r="F90">
            <v>2.2758620689655173E-2</v>
          </cell>
          <cell r="G90">
            <v>2.2267206477732792E-2</v>
          </cell>
          <cell r="H90">
            <v>2.1696252465483234E-2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5.1864801864801864E-2</v>
          </cell>
          <cell r="N90">
            <v>7.6790830945558733E-2</v>
          </cell>
          <cell r="O90">
            <v>0.18413597733711048</v>
          </cell>
          <cell r="P90">
            <v>0.14881623449830891</v>
          </cell>
          <cell r="Q90">
            <v>9.7191011235955055E-2</v>
          </cell>
          <cell r="R90">
            <v>3.601575689364097E-2</v>
          </cell>
          <cell r="S90">
            <v>0</v>
          </cell>
          <cell r="T90">
            <v>2.2688598979013048E-3</v>
          </cell>
          <cell r="U90">
            <v>0</v>
          </cell>
          <cell r="V90">
            <v>0</v>
          </cell>
          <cell r="W90">
            <v>0</v>
          </cell>
        </row>
        <row r="91">
          <cell r="C91">
            <v>5591</v>
          </cell>
          <cell r="D91" t="str">
            <v>PUERTO TRIUNFO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5.7618437900128043E-3</v>
          </cell>
          <cell r="K91">
            <v>4.2487684729064036E-2</v>
          </cell>
          <cell r="L91">
            <v>4.6939988116458706E-2</v>
          </cell>
          <cell r="M91">
            <v>7.9930994824611842E-2</v>
          </cell>
          <cell r="N91">
            <v>6.8561872909698993E-2</v>
          </cell>
          <cell r="O91">
            <v>8.7098530212302669E-2</v>
          </cell>
          <cell r="P91">
            <v>0.1044776119402985</v>
          </cell>
          <cell r="Q91">
            <v>0.12008390141583639</v>
          </cell>
          <cell r="R91">
            <v>7.3940020682523269E-2</v>
          </cell>
          <cell r="S91">
            <v>3.9345937659683188E-2</v>
          </cell>
          <cell r="T91">
            <v>3.185035389282103E-2</v>
          </cell>
          <cell r="U91">
            <v>1.8611670020120725E-2</v>
          </cell>
          <cell r="V91">
            <v>1.6032064128256512E-2</v>
          </cell>
          <cell r="W91">
            <v>0</v>
          </cell>
        </row>
        <row r="92">
          <cell r="C92">
            <v>5604</v>
          </cell>
          <cell r="D92" t="str">
            <v>REMEDIOS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3.3173461231015187E-2</v>
          </cell>
          <cell r="L92">
            <v>5.734211545912437E-2</v>
          </cell>
          <cell r="M92">
            <v>3.7579857196542651E-2</v>
          </cell>
          <cell r="N92">
            <v>0.13374862587028216</v>
          </cell>
          <cell r="O92">
            <v>0.14290830945558738</v>
          </cell>
          <cell r="P92">
            <v>0.14952614952614954</v>
          </cell>
          <cell r="Q92">
            <v>8.9779005524861885E-2</v>
          </cell>
          <cell r="R92">
            <v>6.1391541609822645E-2</v>
          </cell>
          <cell r="S92">
            <v>1.6487213997308209E-2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</row>
        <row r="93">
          <cell r="C93">
            <v>5607</v>
          </cell>
          <cell r="D93" t="str">
            <v>RETIRO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2.0925808497146481E-2</v>
          </cell>
          <cell r="L93">
            <v>1.9875776397515529E-2</v>
          </cell>
          <cell r="M93">
            <v>5.5151515151515153E-2</v>
          </cell>
          <cell r="N93">
            <v>5.2380952380952382E-2</v>
          </cell>
          <cell r="O93">
            <v>7.4530516431924876E-2</v>
          </cell>
          <cell r="P93">
            <v>7.8043098427489813E-2</v>
          </cell>
          <cell r="Q93">
            <v>6.3188405797101443E-2</v>
          </cell>
          <cell r="R93">
            <v>5.0405561993047507E-2</v>
          </cell>
          <cell r="S93">
            <v>2.3310023310023312E-2</v>
          </cell>
          <cell r="T93">
            <v>2.8185554903112156E-2</v>
          </cell>
          <cell r="U93">
            <v>0</v>
          </cell>
          <cell r="V93">
            <v>0</v>
          </cell>
          <cell r="W93">
            <v>0</v>
          </cell>
        </row>
        <row r="94">
          <cell r="C94">
            <v>5615</v>
          </cell>
          <cell r="D94" t="str">
            <v>RIONEGRO</v>
          </cell>
          <cell r="E94">
            <v>0.4015485407980941</v>
          </cell>
          <cell r="F94">
            <v>0.3472998137802607</v>
          </cell>
          <cell r="G94">
            <v>0.34409457769694213</v>
          </cell>
          <cell r="H94">
            <v>0.39902243945789823</v>
          </cell>
          <cell r="I94">
            <v>0.3198697068403909</v>
          </cell>
          <cell r="J94">
            <v>0.33518150434145833</v>
          </cell>
          <cell r="K94">
            <v>0.37067082683307334</v>
          </cell>
          <cell r="L94">
            <v>0.41676804541768048</v>
          </cell>
          <cell r="M94">
            <v>0.44637223974763407</v>
          </cell>
          <cell r="N94">
            <v>0.42607190924822147</v>
          </cell>
          <cell r="O94">
            <v>0.47028301886792451</v>
          </cell>
          <cell r="P94">
            <v>0.55112474437627812</v>
          </cell>
          <cell r="Q94">
            <v>0.54754671821780354</v>
          </cell>
          <cell r="R94">
            <v>0.65518189315495279</v>
          </cell>
          <cell r="S94">
            <v>0.96967198094190943</v>
          </cell>
          <cell r="T94">
            <v>1.1268718419843822</v>
          </cell>
          <cell r="U94">
            <v>1.2054503464203232</v>
          </cell>
          <cell r="V94">
            <v>1.2095291167456117</v>
          </cell>
          <cell r="W94">
            <v>1.1580663189269746</v>
          </cell>
        </row>
        <row r="95">
          <cell r="C95">
            <v>5628</v>
          </cell>
          <cell r="D95" t="str">
            <v>SABANALARGA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4.5045045045045045E-3</v>
          </cell>
          <cell r="P95">
            <v>1.2263099219620958E-2</v>
          </cell>
          <cell r="Q95">
            <v>6.2084257206208429E-2</v>
          </cell>
          <cell r="R95">
            <v>8.9385474860335188E-3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4.7557840616966579E-2</v>
          </cell>
        </row>
        <row r="96">
          <cell r="C96">
            <v>5631</v>
          </cell>
          <cell r="D96" t="str">
            <v>SABANETA</v>
          </cell>
          <cell r="E96">
            <v>0.47455176402544824</v>
          </cell>
          <cell r="F96">
            <v>0.14714967705700646</v>
          </cell>
          <cell r="G96">
            <v>0.26386233269598469</v>
          </cell>
          <cell r="H96">
            <v>0.25033253524873639</v>
          </cell>
          <cell r="I96">
            <v>0.21776281719316418</v>
          </cell>
          <cell r="J96">
            <v>0.58718142821095132</v>
          </cell>
          <cell r="K96">
            <v>0.74871039056742816</v>
          </cell>
          <cell r="L96">
            <v>0.6056405353728489</v>
          </cell>
          <cell r="M96">
            <v>0.52434195201490796</v>
          </cell>
          <cell r="N96">
            <v>0.43983591613491341</v>
          </cell>
          <cell r="O96">
            <v>0.57427293064876961</v>
          </cell>
          <cell r="P96">
            <v>0.69543147208121825</v>
          </cell>
          <cell r="Q96">
            <v>0.6404985786136016</v>
          </cell>
          <cell r="R96">
            <v>1.1988661142607937</v>
          </cell>
          <cell r="S96">
            <v>1.2631118881118881</v>
          </cell>
          <cell r="T96">
            <v>1.1950143392896537</v>
          </cell>
          <cell r="U96">
            <v>1.4959532374100719</v>
          </cell>
          <cell r="V96">
            <v>1.4720540288775035</v>
          </cell>
          <cell r="W96">
            <v>1.5118494991448814</v>
          </cell>
        </row>
        <row r="97">
          <cell r="C97">
            <v>5642</v>
          </cell>
          <cell r="D97" t="str">
            <v>SALGAR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5.3705692803437163E-4</v>
          </cell>
          <cell r="O97">
            <v>3.2520325203252032E-3</v>
          </cell>
          <cell r="P97">
            <v>3.6853685368536851E-2</v>
          </cell>
          <cell r="Q97">
            <v>3.657850309510411E-2</v>
          </cell>
          <cell r="R97">
            <v>1.4450867052023121E-2</v>
          </cell>
          <cell r="S97">
            <v>8.9392133492252682E-3</v>
          </cell>
          <cell r="T97">
            <v>9.2250922509225092E-3</v>
          </cell>
          <cell r="U97">
            <v>0</v>
          </cell>
          <cell r="V97">
            <v>0</v>
          </cell>
          <cell r="W97">
            <v>0</v>
          </cell>
        </row>
        <row r="98">
          <cell r="C98">
            <v>5647</v>
          </cell>
          <cell r="D98" t="str">
            <v>SAN ANDRES DE CUERQUIA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7.5931232091690545E-2</v>
          </cell>
          <cell r="O98">
            <v>1.1644832605531296E-2</v>
          </cell>
          <cell r="P98">
            <v>0.2</v>
          </cell>
          <cell r="Q98">
            <v>0.18279569892473119</v>
          </cell>
          <cell r="R98">
            <v>0.12559618441971382</v>
          </cell>
          <cell r="S98">
            <v>1.9801980198019802E-2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</row>
        <row r="99">
          <cell r="C99">
            <v>5649</v>
          </cell>
          <cell r="D99" t="str">
            <v>SAN CARLOS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2.2711142654364799E-2</v>
          </cell>
          <cell r="L99">
            <v>0.1128808864265928</v>
          </cell>
          <cell r="M99">
            <v>9.1216216216216214E-2</v>
          </cell>
          <cell r="N99">
            <v>6.7109634551495018E-2</v>
          </cell>
          <cell r="O99">
            <v>6.6489361702127658E-4</v>
          </cell>
          <cell r="P99">
            <v>2.6755852842809364E-2</v>
          </cell>
          <cell r="Q99">
            <v>7.2305593451568895E-2</v>
          </cell>
          <cell r="R99">
            <v>0.12306610407876231</v>
          </cell>
          <cell r="S99">
            <v>8.0291970802919707E-2</v>
          </cell>
          <cell r="T99">
            <v>4.1221374045801527E-2</v>
          </cell>
          <cell r="U99">
            <v>0</v>
          </cell>
          <cell r="V99">
            <v>2.3352793994995829E-2</v>
          </cell>
          <cell r="W99">
            <v>4.4866264020707508E-2</v>
          </cell>
        </row>
        <row r="100">
          <cell r="C100">
            <v>5652</v>
          </cell>
          <cell r="D100" t="str">
            <v>SAN FRANCISCO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4.975124378109453E-2</v>
          </cell>
          <cell r="P100">
            <v>4.9319727891156462E-2</v>
          </cell>
          <cell r="Q100">
            <v>3.6906854130052721E-2</v>
          </cell>
          <cell r="R100">
            <v>5.5555555555555558E-3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</row>
        <row r="101">
          <cell r="C101">
            <v>5656</v>
          </cell>
          <cell r="D101" t="str">
            <v>SAN JERONIMO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5.8925476603119586E-2</v>
          </cell>
          <cell r="M101">
            <v>5.7971014492753624E-2</v>
          </cell>
          <cell r="N101">
            <v>0.11512605042016806</v>
          </cell>
          <cell r="O101">
            <v>8.7499999999999994E-2</v>
          </cell>
          <cell r="P101">
            <v>0.12448132780082988</v>
          </cell>
          <cell r="Q101">
            <v>9.0231788079470202E-2</v>
          </cell>
          <cell r="R101">
            <v>5.4031587697423111E-2</v>
          </cell>
          <cell r="S101">
            <v>3.2663316582914576E-2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</row>
        <row r="102">
          <cell r="C102">
            <v>5658</v>
          </cell>
          <cell r="D102" t="str">
            <v>SAN JOSE DE LA MONTAÑA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0.10526315789473684</v>
          </cell>
          <cell r="L102">
            <v>0.19934640522875818</v>
          </cell>
          <cell r="M102">
            <v>0.16286644951140064</v>
          </cell>
          <cell r="N102">
            <v>0.10032362459546926</v>
          </cell>
          <cell r="O102">
            <v>4.2207792207792208E-2</v>
          </cell>
          <cell r="P102">
            <v>0</v>
          </cell>
          <cell r="Q102">
            <v>6.4102564102564097E-2</v>
          </cell>
          <cell r="R102">
            <v>6.7092651757188496E-2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</row>
        <row r="103">
          <cell r="C103">
            <v>5659</v>
          </cell>
          <cell r="D103" t="str">
            <v>SAN JUAN DE URABA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1.9806540764624597E-2</v>
          </cell>
          <cell r="M103">
            <v>1.9170753455193937E-2</v>
          </cell>
          <cell r="N103">
            <v>3.824424163407214E-2</v>
          </cell>
          <cell r="O103">
            <v>0.12179487179487179</v>
          </cell>
          <cell r="P103">
            <v>0.12145577655522641</v>
          </cell>
          <cell r="Q103">
            <v>0.14129059468578659</v>
          </cell>
          <cell r="R103">
            <v>7.5137188687209797E-2</v>
          </cell>
          <cell r="S103">
            <v>8.5340092944655679E-2</v>
          </cell>
          <cell r="T103">
            <v>4.025423728813559E-2</v>
          </cell>
          <cell r="U103">
            <v>2.3678646934460888E-2</v>
          </cell>
          <cell r="V103">
            <v>2.101723413198823E-3</v>
          </cell>
          <cell r="W103">
            <v>2.0721094073767096E-3</v>
          </cell>
        </row>
        <row r="104">
          <cell r="C104">
            <v>5660</v>
          </cell>
          <cell r="D104" t="str">
            <v>SAN LUIS</v>
          </cell>
          <cell r="E104">
            <v>0</v>
          </cell>
          <cell r="F104">
            <v>0</v>
          </cell>
          <cell r="G104">
            <v>0</v>
          </cell>
          <cell r="H104">
            <v>2.6264591439688716E-2</v>
          </cell>
          <cell r="I104">
            <v>2.6137463697967087E-2</v>
          </cell>
          <cell r="J104">
            <v>0</v>
          </cell>
          <cell r="K104">
            <v>0</v>
          </cell>
          <cell r="L104">
            <v>0</v>
          </cell>
          <cell r="M104">
            <v>2.2831050228310501E-2</v>
          </cell>
          <cell r="N104">
            <v>2.2542831379621282E-2</v>
          </cell>
          <cell r="O104">
            <v>7.8590785907859076E-2</v>
          </cell>
          <cell r="P104">
            <v>8.1056466302367944E-2</v>
          </cell>
          <cell r="Q104">
            <v>0.22057460611677479</v>
          </cell>
          <cell r="R104">
            <v>0.27471482889733839</v>
          </cell>
          <cell r="S104">
            <v>0.20098039215686275</v>
          </cell>
          <cell r="T104">
            <v>5.8883248730964469E-2</v>
          </cell>
          <cell r="U104">
            <v>0</v>
          </cell>
          <cell r="V104">
            <v>0</v>
          </cell>
          <cell r="W104">
            <v>0</v>
          </cell>
        </row>
        <row r="105">
          <cell r="C105">
            <v>5664</v>
          </cell>
          <cell r="D105" t="str">
            <v>SAN PEDRO DE LOS MILAGROS</v>
          </cell>
          <cell r="E105">
            <v>0</v>
          </cell>
          <cell r="F105">
            <v>0</v>
          </cell>
          <cell r="G105">
            <v>0</v>
          </cell>
          <cell r="H105">
            <v>2.6836158192090395E-2</v>
          </cell>
          <cell r="I105">
            <v>4.6448087431693992E-2</v>
          </cell>
          <cell r="J105">
            <v>3.7560760053026956E-2</v>
          </cell>
          <cell r="K105">
            <v>5.4007715387912561E-2</v>
          </cell>
          <cell r="L105">
            <v>3.852526926263463E-2</v>
          </cell>
          <cell r="M105">
            <v>6.6052842273819051E-2</v>
          </cell>
          <cell r="N105">
            <v>0.1064327485380117</v>
          </cell>
          <cell r="O105">
            <v>5.2833078101071976E-2</v>
          </cell>
          <cell r="P105">
            <v>0.1223021582733813</v>
          </cell>
          <cell r="Q105">
            <v>0.1164021164021164</v>
          </cell>
          <cell r="R105">
            <v>7.1347248576850097E-2</v>
          </cell>
          <cell r="S105">
            <v>2.5660666411336654E-2</v>
          </cell>
          <cell r="T105">
            <v>1.3188518231186967E-2</v>
          </cell>
          <cell r="U105">
            <v>9.3859992178333979E-3</v>
          </cell>
          <cell r="V105">
            <v>1.3779527559055118E-2</v>
          </cell>
          <cell r="W105">
            <v>3.0992546096508436E-2</v>
          </cell>
        </row>
        <row r="106">
          <cell r="C106">
            <v>5665</v>
          </cell>
          <cell r="D106" t="str">
            <v>SAN PEDRO DE URABA</v>
          </cell>
          <cell r="E106">
            <v>0</v>
          </cell>
          <cell r="F106">
            <v>0</v>
          </cell>
          <cell r="G106">
            <v>0</v>
          </cell>
          <cell r="H106">
            <v>1.2621709340064912E-2</v>
          </cell>
          <cell r="I106">
            <v>1.2319605772615276E-2</v>
          </cell>
          <cell r="J106">
            <v>1.2064805239572561E-2</v>
          </cell>
          <cell r="K106">
            <v>1.3698630136986301E-2</v>
          </cell>
          <cell r="L106">
            <v>2.3586429725363491E-2</v>
          </cell>
          <cell r="M106">
            <v>3.1711145996860285E-2</v>
          </cell>
          <cell r="N106">
            <v>2.9574861367837338E-2</v>
          </cell>
          <cell r="O106">
            <v>6.0226230510547235E-2</v>
          </cell>
          <cell r="P106">
            <v>9.2609628948175413E-2</v>
          </cell>
          <cell r="Q106">
            <v>9.8355569345330435E-2</v>
          </cell>
          <cell r="R106">
            <v>6.2914954157445468E-2</v>
          </cell>
          <cell r="S106">
            <v>2.5558071821417016E-2</v>
          </cell>
          <cell r="T106">
            <v>9.9601593625498006E-3</v>
          </cell>
          <cell r="U106">
            <v>0</v>
          </cell>
          <cell r="V106">
            <v>0</v>
          </cell>
          <cell r="W106">
            <v>0</v>
          </cell>
        </row>
        <row r="107">
          <cell r="C107">
            <v>5667</v>
          </cell>
          <cell r="D107" t="str">
            <v>SAN RAFAEL</v>
          </cell>
          <cell r="E107">
            <v>0</v>
          </cell>
          <cell r="F107">
            <v>6.5330363771343727E-2</v>
          </cell>
          <cell r="G107">
            <v>5.2513128282070519E-2</v>
          </cell>
          <cell r="H107">
            <v>5.2870090634441085E-2</v>
          </cell>
          <cell r="I107">
            <v>0</v>
          </cell>
          <cell r="J107">
            <v>2.5679758308157101E-2</v>
          </cell>
          <cell r="K107">
            <v>2.5816249050873197E-2</v>
          </cell>
          <cell r="L107">
            <v>6.0790273556231005E-2</v>
          </cell>
          <cell r="M107">
            <v>6.097560975609756E-2</v>
          </cell>
          <cell r="N107">
            <v>0.12088752869166029</v>
          </cell>
          <cell r="O107">
            <v>5.6283731688511952E-2</v>
          </cell>
          <cell r="P107">
            <v>0.15859375000000001</v>
          </cell>
          <cell r="Q107">
            <v>0.14726840855106887</v>
          </cell>
          <cell r="R107">
            <v>0.15068493150684931</v>
          </cell>
          <cell r="S107">
            <v>7.907742998352553E-2</v>
          </cell>
          <cell r="T107">
            <v>1.1784511784511785E-2</v>
          </cell>
          <cell r="U107">
            <v>1.7452006980802793E-3</v>
          </cell>
          <cell r="V107">
            <v>0</v>
          </cell>
          <cell r="W107">
            <v>0</v>
          </cell>
        </row>
        <row r="108">
          <cell r="C108">
            <v>5670</v>
          </cell>
          <cell r="D108" t="str">
            <v>SAN ROQUE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1.5441630636195183E-2</v>
          </cell>
          <cell r="J108">
            <v>0</v>
          </cell>
          <cell r="K108">
            <v>0</v>
          </cell>
          <cell r="L108">
            <v>9.3786635404454859E-3</v>
          </cell>
          <cell r="M108">
            <v>4.1762013729977114E-2</v>
          </cell>
          <cell r="N108">
            <v>0.18207440811724915</v>
          </cell>
          <cell r="O108">
            <v>0.10146561443066517</v>
          </cell>
          <cell r="P108">
            <v>0.18332381496287836</v>
          </cell>
          <cell r="Q108">
            <v>0.21516034985422741</v>
          </cell>
          <cell r="R108">
            <v>0.17226890756302521</v>
          </cell>
          <cell r="S108">
            <v>9.5149253731343281E-2</v>
          </cell>
          <cell r="T108">
            <v>1.0996119016817595E-2</v>
          </cell>
          <cell r="U108">
            <v>0</v>
          </cell>
          <cell r="V108">
            <v>0</v>
          </cell>
          <cell r="W108">
            <v>0</v>
          </cell>
        </row>
        <row r="109">
          <cell r="C109">
            <v>5674</v>
          </cell>
          <cell r="D109" t="str">
            <v>SAN VICENTE FERRER</v>
          </cell>
          <cell r="E109">
            <v>0</v>
          </cell>
          <cell r="F109">
            <v>0</v>
          </cell>
          <cell r="G109">
            <v>0</v>
          </cell>
          <cell r="H109">
            <v>1.5792442188381276E-2</v>
          </cell>
          <cell r="I109">
            <v>1.5810276679841896E-2</v>
          </cell>
          <cell r="J109">
            <v>0</v>
          </cell>
          <cell r="K109">
            <v>0</v>
          </cell>
          <cell r="L109">
            <v>1.7337807606263984E-2</v>
          </cell>
          <cell r="M109">
            <v>1.7231795441912175E-2</v>
          </cell>
          <cell r="N109">
            <v>1.7193566278424846E-2</v>
          </cell>
          <cell r="O109">
            <v>2.0122973728339856E-2</v>
          </cell>
          <cell r="P109">
            <v>5.113636363636364E-2</v>
          </cell>
          <cell r="Q109">
            <v>6.5192083818393476E-2</v>
          </cell>
          <cell r="R109">
            <v>8.1632653061224483E-2</v>
          </cell>
          <cell r="S109">
            <v>5.7107386716325266E-2</v>
          </cell>
          <cell r="T109">
            <v>4.5806451612903226E-2</v>
          </cell>
          <cell r="U109">
            <v>0</v>
          </cell>
          <cell r="V109">
            <v>0</v>
          </cell>
          <cell r="W109">
            <v>0</v>
          </cell>
        </row>
        <row r="110">
          <cell r="C110">
            <v>5679</v>
          </cell>
          <cell r="D110" t="str">
            <v>SANTA BARBARA</v>
          </cell>
          <cell r="E110">
            <v>0</v>
          </cell>
          <cell r="F110">
            <v>0</v>
          </cell>
          <cell r="G110">
            <v>0</v>
          </cell>
          <cell r="H110">
            <v>7.4384007438400741E-3</v>
          </cell>
          <cell r="I110">
            <v>7.5046904315196998E-3</v>
          </cell>
          <cell r="J110">
            <v>7.5542965061378663E-3</v>
          </cell>
          <cell r="K110">
            <v>0</v>
          </cell>
          <cell r="L110">
            <v>1.5894641235240689E-2</v>
          </cell>
          <cell r="M110">
            <v>1.197339246119734E-2</v>
          </cell>
          <cell r="N110">
            <v>1.0926573426573426E-2</v>
          </cell>
          <cell r="O110">
            <v>2.8770706190061029E-2</v>
          </cell>
          <cell r="P110">
            <v>2.8070175438596492E-2</v>
          </cell>
          <cell r="Q110">
            <v>2.8940338379341051E-2</v>
          </cell>
          <cell r="R110">
            <v>9.5802919708029202E-3</v>
          </cell>
          <cell r="S110">
            <v>3.7682524729156855E-3</v>
          </cell>
          <cell r="T110">
            <v>2.1026894865525673E-2</v>
          </cell>
          <cell r="U110">
            <v>0</v>
          </cell>
          <cell r="V110">
            <v>5.3276505061267978E-4</v>
          </cell>
          <cell r="W110">
            <v>0</v>
          </cell>
        </row>
        <row r="111">
          <cell r="C111">
            <v>5686</v>
          </cell>
          <cell r="D111" t="str">
            <v>SANTA ROSA DE OSOS</v>
          </cell>
          <cell r="E111">
            <v>0.10058097312999274</v>
          </cell>
          <cell r="F111">
            <v>0.9266151685393258</v>
          </cell>
          <cell r="G111">
            <v>0.49017615176151763</v>
          </cell>
          <cell r="H111">
            <v>0.32066819521781853</v>
          </cell>
          <cell r="I111">
            <v>0.37385248496359608</v>
          </cell>
          <cell r="J111">
            <v>0.4389195825659914</v>
          </cell>
          <cell r="K111">
            <v>0.39078035552877372</v>
          </cell>
          <cell r="L111">
            <v>0.56631142687981051</v>
          </cell>
          <cell r="M111">
            <v>0.57612809315866087</v>
          </cell>
          <cell r="N111">
            <v>0.74676631215866629</v>
          </cell>
          <cell r="O111">
            <v>0.15864426089433209</v>
          </cell>
          <cell r="P111">
            <v>0.26132502831257076</v>
          </cell>
          <cell r="Q111">
            <v>0.22618037885213457</v>
          </cell>
          <cell r="R111">
            <v>0.20990099009900989</v>
          </cell>
          <cell r="S111">
            <v>1.2275822928490352</v>
          </cell>
          <cell r="T111">
            <v>1.1334281650071123</v>
          </cell>
          <cell r="U111">
            <v>1.1704805491990846</v>
          </cell>
          <cell r="V111">
            <v>1.0843165467625899</v>
          </cell>
          <cell r="W111">
            <v>1.0582804385458742</v>
          </cell>
        </row>
        <row r="112">
          <cell r="C112">
            <v>5690</v>
          </cell>
          <cell r="D112" t="str">
            <v>SANTO DOMINGO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0.1046207497820401</v>
          </cell>
          <cell r="N112">
            <v>0.13977566867989646</v>
          </cell>
          <cell r="O112">
            <v>0.20034692107545535</v>
          </cell>
          <cell r="P112">
            <v>9.5866314863676347E-2</v>
          </cell>
          <cell r="Q112">
            <v>0.11541929666366095</v>
          </cell>
          <cell r="R112">
            <v>6.9897483690587139E-2</v>
          </cell>
          <cell r="S112">
            <v>3.5121951219512199E-2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</row>
        <row r="113">
          <cell r="C113">
            <v>5697</v>
          </cell>
          <cell r="D113" t="str">
            <v>EL SANTUARIO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1.8344883815735832E-2</v>
          </cell>
          <cell r="L113">
            <v>3.5010060362173037E-2</v>
          </cell>
          <cell r="M113">
            <v>2.5855210819411296E-2</v>
          </cell>
          <cell r="N113">
            <v>8.2938388625592423E-3</v>
          </cell>
          <cell r="O113">
            <v>3.0374753451676527E-2</v>
          </cell>
          <cell r="P113">
            <v>6.3661526294978246E-2</v>
          </cell>
          <cell r="Q113">
            <v>6.4194577352472096E-2</v>
          </cell>
          <cell r="R113">
            <v>3.4329563812600966E-2</v>
          </cell>
          <cell r="S113">
            <v>1.1904761904761904E-2</v>
          </cell>
          <cell r="T113">
            <v>1.1264080100125156E-2</v>
          </cell>
          <cell r="U113">
            <v>0</v>
          </cell>
          <cell r="V113">
            <v>0</v>
          </cell>
          <cell r="W113">
            <v>0</v>
          </cell>
        </row>
        <row r="114">
          <cell r="C114">
            <v>5736</v>
          </cell>
          <cell r="D114" t="str">
            <v>SEGOVIA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6.2534896705750978E-2</v>
          </cell>
          <cell r="M114">
            <v>8.4145021645021648E-2</v>
          </cell>
          <cell r="N114">
            <v>7.7468487394957986E-2</v>
          </cell>
          <cell r="O114">
            <v>0.11318822023047376</v>
          </cell>
          <cell r="P114">
            <v>0.14343029087261785</v>
          </cell>
          <cell r="Q114">
            <v>0.10113468179575728</v>
          </cell>
          <cell r="R114">
            <v>7.3758519961051608E-2</v>
          </cell>
          <cell r="S114">
            <v>3.5507246376811595E-2</v>
          </cell>
          <cell r="T114">
            <v>3.7803997110522514E-2</v>
          </cell>
          <cell r="U114">
            <v>2.1676300578034682E-2</v>
          </cell>
          <cell r="V114">
            <v>2.0038628681796233E-2</v>
          </cell>
          <cell r="W114">
            <v>2.3216444981862153E-2</v>
          </cell>
        </row>
        <row r="115">
          <cell r="C115">
            <v>5756</v>
          </cell>
          <cell r="D115" t="str">
            <v>SONSON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5.1468676891083961E-2</v>
          </cell>
          <cell r="L115">
            <v>0.18273854720323968</v>
          </cell>
          <cell r="M115">
            <v>0.19456790123456791</v>
          </cell>
          <cell r="N115">
            <v>0.17085059712405556</v>
          </cell>
          <cell r="O115">
            <v>6.3949231144740049E-2</v>
          </cell>
          <cell r="P115">
            <v>0.10351659237246162</v>
          </cell>
          <cell r="Q115">
            <v>6.2579496311371149E-2</v>
          </cell>
          <cell r="R115">
            <v>9.4873150105708251E-2</v>
          </cell>
          <cell r="S115">
            <v>8.4117321527393471E-2</v>
          </cell>
          <cell r="T115">
            <v>0.10180337405468295</v>
          </cell>
          <cell r="U115">
            <v>8.8623121741796998E-2</v>
          </cell>
          <cell r="V115">
            <v>8.7912087912087919E-2</v>
          </cell>
          <cell r="W115">
            <v>6.6666666666666666E-2</v>
          </cell>
        </row>
        <row r="116">
          <cell r="C116">
            <v>5761</v>
          </cell>
          <cell r="D116" t="str">
            <v>SOPETRAN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1.3688212927756654E-2</v>
          </cell>
          <cell r="L116">
            <v>0.13905325443786981</v>
          </cell>
          <cell r="M116">
            <v>0.13237410071942446</v>
          </cell>
          <cell r="N116">
            <v>6.4834390415785759E-2</v>
          </cell>
          <cell r="O116">
            <v>3.2707028531663185E-2</v>
          </cell>
          <cell r="P116">
            <v>4.5045045045045043E-2</v>
          </cell>
          <cell r="Q116">
            <v>8.3737024221453293E-2</v>
          </cell>
          <cell r="R116">
            <v>5.3695955369595538E-2</v>
          </cell>
          <cell r="S116">
            <v>3.244005641748942E-2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</row>
        <row r="117">
          <cell r="C117">
            <v>5789</v>
          </cell>
          <cell r="D117" t="str">
            <v>TAMESIS</v>
          </cell>
          <cell r="E117">
            <v>0</v>
          </cell>
          <cell r="F117">
            <v>0</v>
          </cell>
          <cell r="G117">
            <v>0</v>
          </cell>
          <cell r="H117">
            <v>7.4727120067170444E-2</v>
          </cell>
          <cell r="I117">
            <v>0.11418975650713686</v>
          </cell>
          <cell r="J117">
            <v>3.949579831932773E-2</v>
          </cell>
          <cell r="K117">
            <v>3.858784893267652E-2</v>
          </cell>
          <cell r="L117">
            <v>0</v>
          </cell>
          <cell r="M117">
            <v>0</v>
          </cell>
          <cell r="N117">
            <v>0</v>
          </cell>
          <cell r="O117">
            <v>2.9282576866764276E-3</v>
          </cell>
          <cell r="P117">
            <v>3.7900874635568516E-2</v>
          </cell>
          <cell r="Q117">
            <v>1.9131714495952908E-2</v>
          </cell>
          <cell r="R117">
            <v>3.7509377344336084E-2</v>
          </cell>
          <cell r="S117">
            <v>9.2307692307692316E-3</v>
          </cell>
          <cell r="T117">
            <v>0</v>
          </cell>
          <cell r="U117">
            <v>0</v>
          </cell>
          <cell r="V117">
            <v>1.138353765323993E-2</v>
          </cell>
          <cell r="W117">
            <v>0</v>
          </cell>
        </row>
        <row r="118">
          <cell r="C118">
            <v>5790</v>
          </cell>
          <cell r="D118" t="str">
            <v>TARAZA</v>
          </cell>
          <cell r="E118">
            <v>0</v>
          </cell>
          <cell r="F118">
            <v>8.1577158395649222E-3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8.0221300138312579E-3</v>
          </cell>
          <cell r="M118">
            <v>3.7866224433388614E-2</v>
          </cell>
          <cell r="N118">
            <v>5.7640021750951606E-2</v>
          </cell>
          <cell r="O118">
            <v>7.6902536715620834E-2</v>
          </cell>
          <cell r="P118">
            <v>7.8554595443833461E-2</v>
          </cell>
          <cell r="Q118">
            <v>4.3355566957414056E-2</v>
          </cell>
          <cell r="R118">
            <v>1.7046878917021811E-2</v>
          </cell>
          <cell r="S118">
            <v>0</v>
          </cell>
          <cell r="T118">
            <v>7.6099881093935791E-3</v>
          </cell>
          <cell r="U118">
            <v>0</v>
          </cell>
          <cell r="V118">
            <v>0</v>
          </cell>
          <cell r="W118">
            <v>0</v>
          </cell>
        </row>
        <row r="119">
          <cell r="C119">
            <v>5809</v>
          </cell>
          <cell r="D119" t="str">
            <v>TITIRIBI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4.448246364414029E-2</v>
          </cell>
          <cell r="L119">
            <v>4.3010752688172046E-2</v>
          </cell>
          <cell r="M119">
            <v>4.1800643086816719E-2</v>
          </cell>
          <cell r="N119">
            <v>0</v>
          </cell>
          <cell r="O119">
            <v>3.4992223950233284E-2</v>
          </cell>
          <cell r="P119">
            <v>5.5167055167055168E-2</v>
          </cell>
          <cell r="Q119">
            <v>4.4635865309318713E-2</v>
          </cell>
          <cell r="R119">
            <v>5.3514376996805113E-2</v>
          </cell>
          <cell r="S119">
            <v>3.1810766721044048E-2</v>
          </cell>
          <cell r="T119">
            <v>8.375209380234506E-4</v>
          </cell>
          <cell r="U119">
            <v>0</v>
          </cell>
          <cell r="V119">
            <v>0</v>
          </cell>
          <cell r="W119">
            <v>0</v>
          </cell>
        </row>
        <row r="120">
          <cell r="C120">
            <v>5819</v>
          </cell>
          <cell r="D120" t="str">
            <v>TOLEDO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3.4782608695652175E-3</v>
          </cell>
          <cell r="P120">
            <v>9.1222030981067126E-2</v>
          </cell>
          <cell r="Q120">
            <v>0.1013745704467354</v>
          </cell>
          <cell r="R120">
            <v>5.4888507718696397E-2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</row>
        <row r="121">
          <cell r="C121">
            <v>5837</v>
          </cell>
          <cell r="D121" t="str">
            <v>TURBO</v>
          </cell>
          <cell r="E121">
            <v>0</v>
          </cell>
          <cell r="F121">
            <v>8.8094423537461511E-3</v>
          </cell>
          <cell r="G121">
            <v>2.2310690884963093E-2</v>
          </cell>
          <cell r="H121">
            <v>2.6315789473684209E-2</v>
          </cell>
          <cell r="I121">
            <v>3.0158606141104775E-2</v>
          </cell>
          <cell r="J121">
            <v>4.1979237705539137E-2</v>
          </cell>
          <cell r="K121">
            <v>6.01542042478906E-2</v>
          </cell>
          <cell r="L121">
            <v>8.5584005612065944E-2</v>
          </cell>
          <cell r="M121">
            <v>0.12505097186353134</v>
          </cell>
          <cell r="N121">
            <v>0.19302187272847421</v>
          </cell>
          <cell r="O121">
            <v>0.18581733865773542</v>
          </cell>
          <cell r="P121">
            <v>0.21332410669350779</v>
          </cell>
          <cell r="Q121">
            <v>0.22455145200073987</v>
          </cell>
          <cell r="R121">
            <v>0.17733244535932677</v>
          </cell>
          <cell r="S121">
            <v>0.14625163359866936</v>
          </cell>
          <cell r="T121">
            <v>0.11527494908350305</v>
          </cell>
          <cell r="U121">
            <v>8.6916742909423611E-2</v>
          </cell>
          <cell r="V121">
            <v>7.8544922973124931E-2</v>
          </cell>
          <cell r="W121">
            <v>7.2049620645732962E-2</v>
          </cell>
        </row>
        <row r="122">
          <cell r="C122">
            <v>5842</v>
          </cell>
          <cell r="D122" t="str">
            <v>URAMITA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3.7484885126964934E-2</v>
          </cell>
          <cell r="L122">
            <v>3.6992840095465392E-2</v>
          </cell>
          <cell r="M122">
            <v>3.6992840095465392E-2</v>
          </cell>
          <cell r="N122">
            <v>0.10011918951132301</v>
          </cell>
          <cell r="O122">
            <v>6.6185318892900122E-2</v>
          </cell>
          <cell r="P122">
            <v>5.6029232643118147E-2</v>
          </cell>
          <cell r="Q122">
            <v>1.2391573729863693E-3</v>
          </cell>
          <cell r="R122">
            <v>3.286978508217446E-2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</row>
        <row r="123">
          <cell r="C123">
            <v>5847</v>
          </cell>
          <cell r="D123" t="str">
            <v>URRAO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1.1834319526627219E-2</v>
          </cell>
          <cell r="J123">
            <v>1.1651616661811826E-2</v>
          </cell>
          <cell r="K123">
            <v>3.6025893611032929E-2</v>
          </cell>
          <cell r="L123">
            <v>8.3762537272973711E-2</v>
          </cell>
          <cell r="M123">
            <v>5.9131344845630561E-2</v>
          </cell>
          <cell r="N123">
            <v>4.4772322564233018E-2</v>
          </cell>
          <cell r="O123">
            <v>1.4705882352941176E-2</v>
          </cell>
          <cell r="P123">
            <v>4.2364532019704436E-2</v>
          </cell>
          <cell r="Q123">
            <v>6.0019598236158746E-2</v>
          </cell>
          <cell r="R123">
            <v>4.4596912521440824E-2</v>
          </cell>
          <cell r="S123">
            <v>6.8990915786889276E-2</v>
          </cell>
          <cell r="T123">
            <v>4.0177471037712596E-2</v>
          </cell>
          <cell r="U123">
            <v>3.3995037220843675E-2</v>
          </cell>
          <cell r="V123">
            <v>7.7383924113829253E-3</v>
          </cell>
          <cell r="W123">
            <v>0</v>
          </cell>
        </row>
        <row r="124">
          <cell r="C124">
            <v>5854</v>
          </cell>
          <cell r="D124" t="str">
            <v>VALDIVIA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4.2656325739214733E-2</v>
          </cell>
          <cell r="O124">
            <v>3.7998146431881374E-2</v>
          </cell>
          <cell r="P124">
            <v>9.7451944568618692E-2</v>
          </cell>
          <cell r="Q124">
            <v>7.3446327683615822E-2</v>
          </cell>
          <cell r="R124">
            <v>3.2849829351535839E-2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</row>
        <row r="125">
          <cell r="C125">
            <v>5856</v>
          </cell>
          <cell r="D125" t="str">
            <v>VALPARAISO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0.1225114854517611</v>
          </cell>
          <cell r="P125">
            <v>0.18335901386748846</v>
          </cell>
          <cell r="Q125">
            <v>0.17398119122257052</v>
          </cell>
          <cell r="R125">
            <v>0.11022364217252396</v>
          </cell>
          <cell r="S125">
            <v>2.9752066115702479E-2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</row>
        <row r="126">
          <cell r="C126">
            <v>5858</v>
          </cell>
          <cell r="D126" t="str">
            <v>VEGACHI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6.9789674952198857E-2</v>
          </cell>
          <cell r="J126">
            <v>6.9656488549618326E-2</v>
          </cell>
          <cell r="K126">
            <v>4.7348484848484848E-2</v>
          </cell>
          <cell r="L126">
            <v>7.149576669802446E-2</v>
          </cell>
          <cell r="M126">
            <v>7.8375826251180364E-2</v>
          </cell>
          <cell r="N126">
            <v>0.10009532888465204</v>
          </cell>
          <cell r="O126">
            <v>0.15451895043731778</v>
          </cell>
          <cell r="P126">
            <v>0.19700000000000001</v>
          </cell>
          <cell r="Q126">
            <v>0.25206611570247933</v>
          </cell>
          <cell r="R126">
            <v>0.16881720430107527</v>
          </cell>
          <cell r="S126">
            <v>0.10974244120940649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</row>
        <row r="127">
          <cell r="C127">
            <v>5861</v>
          </cell>
          <cell r="D127" t="str">
            <v>VENECIA</v>
          </cell>
          <cell r="E127">
            <v>0</v>
          </cell>
          <cell r="F127">
            <v>0</v>
          </cell>
          <cell r="G127">
            <v>0</v>
          </cell>
          <cell r="H127">
            <v>4.7661870503597124E-2</v>
          </cell>
          <cell r="I127">
            <v>0</v>
          </cell>
          <cell r="J127">
            <v>0</v>
          </cell>
          <cell r="K127">
            <v>4.2241379310344829E-2</v>
          </cell>
          <cell r="L127">
            <v>0</v>
          </cell>
          <cell r="M127">
            <v>0</v>
          </cell>
          <cell r="N127">
            <v>0</v>
          </cell>
          <cell r="O127">
            <v>5.1495016611295678E-2</v>
          </cell>
          <cell r="P127">
            <v>6.5943238731218698E-2</v>
          </cell>
          <cell r="Q127">
            <v>8.4459459459459457E-2</v>
          </cell>
          <cell r="R127">
            <v>7.7519379844961239E-2</v>
          </cell>
          <cell r="S127">
            <v>3.9473684210526314E-2</v>
          </cell>
          <cell r="T127">
            <v>1.7873100983020553E-2</v>
          </cell>
          <cell r="U127">
            <v>0</v>
          </cell>
          <cell r="V127">
            <v>0</v>
          </cell>
          <cell r="W127">
            <v>0</v>
          </cell>
        </row>
        <row r="128">
          <cell r="C128">
            <v>5873</v>
          </cell>
          <cell r="D128" t="str">
            <v>VIGIA DEL FUERTE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5.3016453382084092E-2</v>
          </cell>
          <cell r="M128">
            <v>5.0966608084358524E-2</v>
          </cell>
          <cell r="N128">
            <v>0.11754684838160136</v>
          </cell>
          <cell r="O128">
            <v>6.7001675041876041E-2</v>
          </cell>
          <cell r="P128">
            <v>0.11222780569514237</v>
          </cell>
          <cell r="Q128">
            <v>0.10286677908937605</v>
          </cell>
          <cell r="R128">
            <v>6.3573883161512024E-2</v>
          </cell>
          <cell r="S128">
            <v>5.9753954305799648E-2</v>
          </cell>
          <cell r="T128">
            <v>5.4249547920433995E-2</v>
          </cell>
          <cell r="U128">
            <v>0</v>
          </cell>
          <cell r="V128">
            <v>0</v>
          </cell>
          <cell r="W128">
            <v>0</v>
          </cell>
        </row>
        <row r="129">
          <cell r="C129">
            <v>5885</v>
          </cell>
          <cell r="D129" t="str">
            <v>YALI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2.7704485488126648E-2</v>
          </cell>
          <cell r="M129">
            <v>4.4871794871794872E-2</v>
          </cell>
          <cell r="N129">
            <v>7.4027603513174403E-2</v>
          </cell>
          <cell r="O129">
            <v>8.3847102342786681E-2</v>
          </cell>
          <cell r="P129">
            <v>0.13138686131386862</v>
          </cell>
          <cell r="Q129">
            <v>0.14233576642335766</v>
          </cell>
          <cell r="R129">
            <v>0.12408759124087591</v>
          </cell>
          <cell r="S129">
            <v>6.2423500611995107E-2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</row>
        <row r="130">
          <cell r="C130">
            <v>5887</v>
          </cell>
          <cell r="D130" t="str">
            <v>YARUMAL</v>
          </cell>
          <cell r="E130">
            <v>0</v>
          </cell>
          <cell r="F130">
            <v>2.2840640588080861E-2</v>
          </cell>
          <cell r="G130">
            <v>1.5527950310559006E-2</v>
          </cell>
          <cell r="H130">
            <v>1.8339276617422313E-2</v>
          </cell>
          <cell r="I130">
            <v>1.6791979949874688E-2</v>
          </cell>
          <cell r="J130">
            <v>1.2801575578532743E-2</v>
          </cell>
          <cell r="K130">
            <v>5.4176610978520286E-2</v>
          </cell>
          <cell r="L130">
            <v>0.12479926588667126</v>
          </cell>
          <cell r="M130">
            <v>0.16065140845070422</v>
          </cell>
          <cell r="N130">
            <v>0.20029768233042738</v>
          </cell>
          <cell r="O130">
            <v>0.19808771565163169</v>
          </cell>
          <cell r="P130">
            <v>0.16864754098360657</v>
          </cell>
          <cell r="Q130">
            <v>0.14006116207951069</v>
          </cell>
          <cell r="R130">
            <v>0.10822422258592472</v>
          </cell>
          <cell r="S130">
            <v>9.6066252587991716E-2</v>
          </cell>
          <cell r="T130">
            <v>8.4706379383185468E-2</v>
          </cell>
          <cell r="U130">
            <v>8.5497835497835503E-2</v>
          </cell>
          <cell r="V130">
            <v>9.9067081297201237E-2</v>
          </cell>
          <cell r="W130">
            <v>7.325924245860739E-2</v>
          </cell>
        </row>
        <row r="131">
          <cell r="C131">
            <v>5890</v>
          </cell>
          <cell r="D131" t="str">
            <v>YOLOMBO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8.8845014807502464E-3</v>
          </cell>
          <cell r="L131">
            <v>3.9160839160839164E-2</v>
          </cell>
          <cell r="M131">
            <v>0.11587793011941619</v>
          </cell>
          <cell r="N131">
            <v>0.11337579617834395</v>
          </cell>
          <cell r="O131">
            <v>8.2850041425020712E-2</v>
          </cell>
          <cell r="P131">
            <v>6.9643588693158537E-2</v>
          </cell>
          <cell r="Q131">
            <v>8.5526315789473686E-2</v>
          </cell>
          <cell r="R131">
            <v>6.9912609238451939E-2</v>
          </cell>
          <cell r="S131">
            <v>7.5615972812234492E-2</v>
          </cell>
          <cell r="T131">
            <v>6.7190226876090747E-2</v>
          </cell>
          <cell r="U131">
            <v>8.0572963294538946E-2</v>
          </cell>
          <cell r="V131">
            <v>6.4649243466299869E-2</v>
          </cell>
          <cell r="W131">
            <v>5.0768514205868656E-2</v>
          </cell>
        </row>
        <row r="132">
          <cell r="C132">
            <v>5893</v>
          </cell>
          <cell r="D132" t="str">
            <v>YONDO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8.8967971530249119E-3</v>
          </cell>
          <cell r="M132">
            <v>7.6521739130434779E-2</v>
          </cell>
          <cell r="N132">
            <v>0.11794871794871795</v>
          </cell>
          <cell r="O132">
            <v>0.14534231200897868</v>
          </cell>
          <cell r="P132">
            <v>0.13019390581717452</v>
          </cell>
          <cell r="Q132">
            <v>8.5352422907488984E-2</v>
          </cell>
          <cell r="R132">
            <v>3.8882803943044907E-2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</row>
        <row r="133">
          <cell r="C133">
            <v>5895</v>
          </cell>
          <cell r="D133" t="str">
            <v>ZARAGOZA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1.3981125480601188E-2</v>
          </cell>
          <cell r="M133">
            <v>1.3591573224600747E-2</v>
          </cell>
          <cell r="N133">
            <v>3.5052910052910051E-2</v>
          </cell>
          <cell r="O133">
            <v>2.1689867270961477E-2</v>
          </cell>
          <cell r="P133">
            <v>5.6315622017181037E-2</v>
          </cell>
          <cell r="Q133">
            <v>5.8176100628930819E-2</v>
          </cell>
          <cell r="R133">
            <v>5.3387449266312829E-2</v>
          </cell>
          <cell r="S133">
            <v>4.6743533811156122E-3</v>
          </cell>
          <cell r="T133">
            <v>2.4992189940643548E-3</v>
          </cell>
          <cell r="U133">
            <v>0</v>
          </cell>
          <cell r="V133">
            <v>0</v>
          </cell>
          <cell r="W133">
            <v>0</v>
          </cell>
        </row>
        <row r="134">
          <cell r="C134">
            <v>8001</v>
          </cell>
          <cell r="D134" t="str">
            <v>BARRANQUILLA</v>
          </cell>
          <cell r="E134">
            <v>0.54335451477336472</v>
          </cell>
          <cell r="F134">
            <v>0.59044592367301962</v>
          </cell>
          <cell r="G134">
            <v>0.56940399746766757</v>
          </cell>
          <cell r="H134">
            <v>0.53901162738334341</v>
          </cell>
          <cell r="I134">
            <v>0.53503058654192159</v>
          </cell>
          <cell r="J134">
            <v>0.59163992934136056</v>
          </cell>
          <cell r="K134">
            <v>0.62102141859663762</v>
          </cell>
          <cell r="L134">
            <v>0.68078700526195379</v>
          </cell>
          <cell r="M134">
            <v>0.69848218417399355</v>
          </cell>
          <cell r="N134">
            <v>0.69897959183673475</v>
          </cell>
          <cell r="O134">
            <v>0.73249323570036518</v>
          </cell>
          <cell r="P134">
            <v>0.77843414196552974</v>
          </cell>
          <cell r="Q134">
            <v>0.82115977969376275</v>
          </cell>
          <cell r="R134">
            <v>0.98069318895924973</v>
          </cell>
          <cell r="S134">
            <v>1.1428432592131861</v>
          </cell>
          <cell r="T134">
            <v>1.1859972263999843</v>
          </cell>
          <cell r="U134">
            <v>1.2199807594141439</v>
          </cell>
          <cell r="V134">
            <v>1.229533924235545</v>
          </cell>
          <cell r="W134">
            <v>1.2191919593198792</v>
          </cell>
        </row>
        <row r="135">
          <cell r="C135">
            <v>8078</v>
          </cell>
          <cell r="D135" t="str">
            <v>BARANOA</v>
          </cell>
          <cell r="E135">
            <v>0</v>
          </cell>
          <cell r="F135">
            <v>0</v>
          </cell>
          <cell r="G135">
            <v>0</v>
          </cell>
          <cell r="H135">
            <v>6.4182194616977228E-3</v>
          </cell>
          <cell r="I135">
            <v>0</v>
          </cell>
          <cell r="J135">
            <v>0</v>
          </cell>
          <cell r="K135">
            <v>0</v>
          </cell>
          <cell r="L135">
            <v>6.0679611650485436E-3</v>
          </cell>
          <cell r="M135">
            <v>6.022886970487854E-3</v>
          </cell>
          <cell r="N135">
            <v>7.7922077922077922E-3</v>
          </cell>
          <cell r="O135">
            <v>1.9912385503783353E-2</v>
          </cell>
          <cell r="P135">
            <v>2.6849642004773269E-2</v>
          </cell>
          <cell r="Q135">
            <v>7.3646496815286625E-3</v>
          </cell>
          <cell r="R135">
            <v>7.3822825219473261E-3</v>
          </cell>
          <cell r="S135">
            <v>0</v>
          </cell>
          <cell r="T135">
            <v>2.2159548751007254E-3</v>
          </cell>
          <cell r="U135">
            <v>0</v>
          </cell>
          <cell r="V135">
            <v>0</v>
          </cell>
          <cell r="W135">
            <v>0</v>
          </cell>
        </row>
        <row r="136">
          <cell r="C136">
            <v>8137</v>
          </cell>
          <cell r="D136" t="str">
            <v>CAMPO DE LA CRUZ</v>
          </cell>
          <cell r="E136">
            <v>0</v>
          </cell>
          <cell r="F136">
            <v>0</v>
          </cell>
          <cell r="G136">
            <v>0</v>
          </cell>
          <cell r="H136">
            <v>1.143141153081511E-2</v>
          </cell>
          <cell r="I136">
            <v>1.1722731906218144E-2</v>
          </cell>
          <cell r="J136">
            <v>0</v>
          </cell>
          <cell r="K136">
            <v>1.1886304909560724E-2</v>
          </cell>
          <cell r="L136">
            <v>0</v>
          </cell>
          <cell r="M136">
            <v>0</v>
          </cell>
          <cell r="N136">
            <v>0</v>
          </cell>
          <cell r="O136">
            <v>5.0658561296859173E-4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1.7301038062283738E-3</v>
          </cell>
          <cell r="U136">
            <v>0</v>
          </cell>
          <cell r="V136">
            <v>0</v>
          </cell>
          <cell r="W136">
            <v>0</v>
          </cell>
        </row>
        <row r="137">
          <cell r="C137">
            <v>8296</v>
          </cell>
          <cell r="D137" t="str">
            <v>GALAPA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2.7692307692307693E-2</v>
          </cell>
          <cell r="K137">
            <v>2.6741498844503137E-2</v>
          </cell>
          <cell r="L137">
            <v>2.5763358778625955E-2</v>
          </cell>
          <cell r="M137">
            <v>0</v>
          </cell>
          <cell r="N137">
            <v>0</v>
          </cell>
          <cell r="O137">
            <v>2.8685032661175801E-2</v>
          </cell>
          <cell r="P137">
            <v>2.5267783575940676E-2</v>
          </cell>
          <cell r="Q137">
            <v>4.1033839594990677E-2</v>
          </cell>
          <cell r="R137">
            <v>6.6649377593360995E-2</v>
          </cell>
          <cell r="S137">
            <v>1.8738921245885033E-2</v>
          </cell>
          <cell r="T137">
            <v>3.2689450222882617E-2</v>
          </cell>
          <cell r="U137">
            <v>1.1901870293903327E-2</v>
          </cell>
          <cell r="V137">
            <v>0</v>
          </cell>
          <cell r="W137">
            <v>0</v>
          </cell>
        </row>
        <row r="138">
          <cell r="C138">
            <v>8421</v>
          </cell>
          <cell r="D138" t="str">
            <v>LURUACO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1.2861736334405145E-2</v>
          </cell>
          <cell r="O138">
            <v>1.6686531585220502E-2</v>
          </cell>
          <cell r="P138">
            <v>1.6237623762376238E-2</v>
          </cell>
          <cell r="Q138">
            <v>0</v>
          </cell>
          <cell r="R138">
            <v>4.017677782241864E-4</v>
          </cell>
          <cell r="S138">
            <v>0</v>
          </cell>
          <cell r="T138">
            <v>1.6570008285004142E-3</v>
          </cell>
          <cell r="U138">
            <v>0</v>
          </cell>
          <cell r="V138">
            <v>0</v>
          </cell>
          <cell r="W138">
            <v>0</v>
          </cell>
        </row>
        <row r="139">
          <cell r="C139">
            <v>8433</v>
          </cell>
          <cell r="D139" t="str">
            <v>MALAMBO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6.5286327177765339E-4</v>
          </cell>
          <cell r="P139">
            <v>1.3278855975485188E-2</v>
          </cell>
          <cell r="Q139">
            <v>2.4775815845428491E-2</v>
          </cell>
          <cell r="R139">
            <v>1.9788311090658078E-2</v>
          </cell>
          <cell r="S139">
            <v>7.326007326007326E-3</v>
          </cell>
          <cell r="T139">
            <v>4.0054619936276742E-3</v>
          </cell>
          <cell r="U139">
            <v>0</v>
          </cell>
          <cell r="V139">
            <v>7.4419438716040523E-3</v>
          </cell>
          <cell r="W139">
            <v>1.7698327997154036E-2</v>
          </cell>
        </row>
        <row r="140">
          <cell r="C140">
            <v>8436</v>
          </cell>
          <cell r="D140" t="str">
            <v>MANATI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5.1777434312210199E-2</v>
          </cell>
          <cell r="R140">
            <v>5.238467552775606E-2</v>
          </cell>
          <cell r="S140">
            <v>2.2961203483768806E-2</v>
          </cell>
          <cell r="T140">
            <v>2.4057738572574178E-3</v>
          </cell>
          <cell r="U140">
            <v>0</v>
          </cell>
          <cell r="V140">
            <v>0</v>
          </cell>
          <cell r="W140">
            <v>0</v>
          </cell>
        </row>
        <row r="141">
          <cell r="C141">
            <v>8520</v>
          </cell>
          <cell r="D141" t="str">
            <v>PALMAR DE VARELA</v>
          </cell>
          <cell r="E141">
            <v>0</v>
          </cell>
          <cell r="F141">
            <v>0</v>
          </cell>
          <cell r="G141">
            <v>0</v>
          </cell>
          <cell r="H141">
            <v>1.2168622338113864E-2</v>
          </cell>
          <cell r="I141">
            <v>0</v>
          </cell>
          <cell r="J141">
            <v>0.22404136148211978</v>
          </cell>
          <cell r="K141">
            <v>0.21468203158344004</v>
          </cell>
          <cell r="L141">
            <v>0</v>
          </cell>
          <cell r="M141">
            <v>0</v>
          </cell>
          <cell r="N141">
            <v>1.7140468227424748E-2</v>
          </cell>
          <cell r="O141">
            <v>2.3809523809523808E-2</v>
          </cell>
          <cell r="P141">
            <v>4.4695071010860482E-2</v>
          </cell>
          <cell r="Q141">
            <v>1.9254918375889492E-2</v>
          </cell>
          <cell r="R141">
            <v>1.8479630407391853E-2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</row>
        <row r="142">
          <cell r="C142">
            <v>8549</v>
          </cell>
          <cell r="D142" t="str">
            <v>PIOJO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1.9417475728155339E-3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</row>
        <row r="143">
          <cell r="C143">
            <v>8558</v>
          </cell>
          <cell r="D143" t="str">
            <v>POLONUEVO</v>
          </cell>
          <cell r="E143">
            <v>0</v>
          </cell>
          <cell r="F143">
            <v>0</v>
          </cell>
          <cell r="G143">
            <v>0</v>
          </cell>
          <cell r="H143">
            <v>3.2674772036474162E-2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3.3432392273402674E-2</v>
          </cell>
          <cell r="P143">
            <v>5.7992565055762078E-2</v>
          </cell>
          <cell r="Q143">
            <v>5.0595238095238096E-2</v>
          </cell>
          <cell r="R143">
            <v>5.0860134629768135E-2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</row>
        <row r="144">
          <cell r="C144">
            <v>8560</v>
          </cell>
          <cell r="D144" t="str">
            <v>PONEDERA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1.2288786482334869E-2</v>
          </cell>
          <cell r="L144">
            <v>1.2018027040560842E-2</v>
          </cell>
          <cell r="M144">
            <v>0</v>
          </cell>
          <cell r="N144">
            <v>0</v>
          </cell>
          <cell r="O144">
            <v>2.2694350555287301E-2</v>
          </cell>
          <cell r="P144">
            <v>2.221149203283438E-2</v>
          </cell>
          <cell r="Q144">
            <v>7.7594568380213386E-3</v>
          </cell>
          <cell r="R144">
            <v>0</v>
          </cell>
          <cell r="S144">
            <v>0</v>
          </cell>
          <cell r="T144">
            <v>4.9677098857426726E-4</v>
          </cell>
          <cell r="U144">
            <v>0</v>
          </cell>
          <cell r="V144">
            <v>0</v>
          </cell>
          <cell r="W144">
            <v>0</v>
          </cell>
        </row>
        <row r="145">
          <cell r="C145">
            <v>8573</v>
          </cell>
          <cell r="D145" t="str">
            <v>PUERTO COLOMBIA</v>
          </cell>
          <cell r="E145">
            <v>0</v>
          </cell>
          <cell r="F145">
            <v>0</v>
          </cell>
          <cell r="G145">
            <v>0.93032015065913376</v>
          </cell>
          <cell r="H145">
            <v>1.0323439878234399</v>
          </cell>
          <cell r="I145">
            <v>0.96116878123798544</v>
          </cell>
          <cell r="J145">
            <v>1.9607614607614607</v>
          </cell>
          <cell r="K145">
            <v>1.4564623194064819</v>
          </cell>
          <cell r="L145">
            <v>6.9128043990573443E-2</v>
          </cell>
          <cell r="M145">
            <v>0.10725552050473186</v>
          </cell>
          <cell r="N145">
            <v>0.12336374454581515</v>
          </cell>
          <cell r="O145">
            <v>0.14714114354258298</v>
          </cell>
          <cell r="P145">
            <v>0.18767619814740233</v>
          </cell>
          <cell r="Q145">
            <v>0.19447827852212748</v>
          </cell>
          <cell r="R145">
            <v>0.20221493027071369</v>
          </cell>
          <cell r="S145">
            <v>0.20497925311203319</v>
          </cell>
          <cell r="T145">
            <v>0.18781512605042017</v>
          </cell>
          <cell r="U145">
            <v>0.26270824434002565</v>
          </cell>
          <cell r="V145">
            <v>0.28888888888888886</v>
          </cell>
          <cell r="W145">
            <v>0.68674698795180722</v>
          </cell>
        </row>
        <row r="146">
          <cell r="C146">
            <v>8606</v>
          </cell>
          <cell r="D146" t="str">
            <v>REPELON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1.9786307874950535E-2</v>
          </cell>
          <cell r="Q146">
            <v>3.534551231135822E-2</v>
          </cell>
          <cell r="R146">
            <v>2.525050100200401E-2</v>
          </cell>
          <cell r="S146">
            <v>0</v>
          </cell>
          <cell r="T146">
            <v>1.6339869281045752E-3</v>
          </cell>
          <cell r="U146">
            <v>0</v>
          </cell>
          <cell r="V146">
            <v>0</v>
          </cell>
          <cell r="W146">
            <v>0</v>
          </cell>
        </row>
        <row r="147">
          <cell r="C147">
            <v>8634</v>
          </cell>
          <cell r="D147" t="str">
            <v>SABANAGRANDE</v>
          </cell>
          <cell r="E147">
            <v>0</v>
          </cell>
          <cell r="F147">
            <v>0</v>
          </cell>
          <cell r="G147">
            <v>0</v>
          </cell>
          <cell r="H147">
            <v>1.2381345439537762E-2</v>
          </cell>
          <cell r="I147">
            <v>0</v>
          </cell>
          <cell r="J147">
            <v>0</v>
          </cell>
          <cell r="K147">
            <v>1.3899920571882446E-2</v>
          </cell>
          <cell r="L147">
            <v>3.0409356725146199E-2</v>
          </cell>
          <cell r="M147">
            <v>3.1070195627157654E-2</v>
          </cell>
          <cell r="N147">
            <v>1.5111446921042689E-3</v>
          </cell>
          <cell r="O147">
            <v>1.4503532911863145E-2</v>
          </cell>
          <cell r="P147">
            <v>2.2619481940897482E-2</v>
          </cell>
          <cell r="Q147">
            <v>3.7262629881762807E-2</v>
          </cell>
          <cell r="R147">
            <v>3.6229335209285965E-2</v>
          </cell>
          <cell r="S147">
            <v>6.228373702422145E-2</v>
          </cell>
          <cell r="T147">
            <v>1.9099590723055934E-2</v>
          </cell>
          <cell r="U147">
            <v>3.7199864727764627E-3</v>
          </cell>
          <cell r="V147">
            <v>0</v>
          </cell>
          <cell r="W147">
            <v>3.3681374200067362E-4</v>
          </cell>
        </row>
        <row r="148">
          <cell r="C148">
            <v>8638</v>
          </cell>
          <cell r="D148" t="str">
            <v>SABANALARGA</v>
          </cell>
          <cell r="E148">
            <v>0</v>
          </cell>
          <cell r="F148">
            <v>0</v>
          </cell>
          <cell r="G148">
            <v>0</v>
          </cell>
          <cell r="H148">
            <v>7.9569102705349497E-3</v>
          </cell>
          <cell r="I148">
            <v>3.6652412950519244E-3</v>
          </cell>
          <cell r="J148">
            <v>3.2830739299610895E-3</v>
          </cell>
          <cell r="K148">
            <v>1.7411143131604228E-2</v>
          </cell>
          <cell r="L148">
            <v>7.5556608242539083E-2</v>
          </cell>
          <cell r="M148">
            <v>2.8751753155680224E-2</v>
          </cell>
          <cell r="N148">
            <v>3.000115834588208E-2</v>
          </cell>
          <cell r="O148">
            <v>2.0754064337599448E-2</v>
          </cell>
          <cell r="P148">
            <v>4.3663594470046085E-2</v>
          </cell>
          <cell r="Q148">
            <v>5.1853562767063169E-2</v>
          </cell>
          <cell r="R148">
            <v>9.7807170205360255E-2</v>
          </cell>
          <cell r="S148">
            <v>0.10123629577793329</v>
          </cell>
          <cell r="T148">
            <v>0.12879053974944385</v>
          </cell>
          <cell r="U148">
            <v>0.1028584817244611</v>
          </cell>
          <cell r="V148">
            <v>8.6941300035009925E-2</v>
          </cell>
          <cell r="W148">
            <v>0.12041642567958358</v>
          </cell>
        </row>
        <row r="149">
          <cell r="C149">
            <v>8685</v>
          </cell>
          <cell r="D149" t="str">
            <v>SANTO TOMAS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1.5270506108202443E-2</v>
          </cell>
          <cell r="N149">
            <v>1.5310586176727909E-2</v>
          </cell>
          <cell r="O149">
            <v>2.2309711286089239E-2</v>
          </cell>
          <cell r="P149">
            <v>3.9035087719298249E-2</v>
          </cell>
          <cell r="Q149">
            <v>1.4022787028921999E-2</v>
          </cell>
          <cell r="R149">
            <v>7.026789635485288E-3</v>
          </cell>
          <cell r="S149">
            <v>0</v>
          </cell>
          <cell r="T149">
            <v>4.4033465433729633E-4</v>
          </cell>
          <cell r="U149">
            <v>0</v>
          </cell>
          <cell r="V149">
            <v>0</v>
          </cell>
          <cell r="W149">
            <v>0</v>
          </cell>
        </row>
        <row r="150">
          <cell r="C150">
            <v>8758</v>
          </cell>
          <cell r="D150" t="str">
            <v>SOLEDAD</v>
          </cell>
          <cell r="E150">
            <v>5.1386107304732791E-3</v>
          </cell>
          <cell r="F150">
            <v>4.9012215352133917E-3</v>
          </cell>
          <cell r="G150">
            <v>1.5022340297065572E-2</v>
          </cell>
          <cell r="H150">
            <v>2.3025547615711552E-2</v>
          </cell>
          <cell r="I150">
            <v>2.7914465180616341E-2</v>
          </cell>
          <cell r="J150">
            <v>3.1839674753634715E-2</v>
          </cell>
          <cell r="K150">
            <v>3.1005580573570921E-2</v>
          </cell>
          <cell r="L150">
            <v>6.1839612713113029E-2</v>
          </cell>
          <cell r="M150">
            <v>4.2444577098042446E-2</v>
          </cell>
          <cell r="N150">
            <v>4.7331197485341231E-2</v>
          </cell>
          <cell r="O150">
            <v>4.4488305536366325E-2</v>
          </cell>
          <cell r="P150">
            <v>4.7709259617243378E-2</v>
          </cell>
          <cell r="Q150">
            <v>4.8127734530371044E-2</v>
          </cell>
          <cell r="R150">
            <v>4.2427616926503341E-2</v>
          </cell>
          <cell r="S150">
            <v>4.5700147361143958E-2</v>
          </cell>
          <cell r="T150">
            <v>4.121927728034816E-2</v>
          </cell>
          <cell r="U150">
            <v>4.6588523442967107E-2</v>
          </cell>
          <cell r="V150">
            <v>4.1342604515409047E-2</v>
          </cell>
          <cell r="W150">
            <v>4.6279430614585441E-2</v>
          </cell>
        </row>
        <row r="151">
          <cell r="C151">
            <v>8770</v>
          </cell>
          <cell r="D151" t="str">
            <v>SUAN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2.3302938196555219E-2</v>
          </cell>
          <cell r="L151">
            <v>2.3397761953204477E-2</v>
          </cell>
          <cell r="M151">
            <v>0</v>
          </cell>
          <cell r="N151">
            <v>0</v>
          </cell>
          <cell r="O151">
            <v>0</v>
          </cell>
          <cell r="P151">
            <v>0.11062906724511931</v>
          </cell>
          <cell r="Q151">
            <v>0.10310421286031042</v>
          </cell>
          <cell r="R151">
            <v>4.2237442922374427E-2</v>
          </cell>
          <cell r="S151">
            <v>2.6775320139697321E-2</v>
          </cell>
          <cell r="T151">
            <v>3.3333333333333333E-2</v>
          </cell>
          <cell r="U151">
            <v>2.4330900243309003E-3</v>
          </cell>
          <cell r="V151">
            <v>1.8703241895261846E-2</v>
          </cell>
          <cell r="W151">
            <v>0.63764404609475034</v>
          </cell>
        </row>
        <row r="152">
          <cell r="C152">
            <v>8832</v>
          </cell>
          <cell r="D152" t="str">
            <v>TUBARA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1.0183299389002036E-3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</row>
        <row r="153">
          <cell r="C153">
            <v>11001</v>
          </cell>
          <cell r="D153" t="str">
            <v>BOGOTA D.C.</v>
          </cell>
          <cell r="E153">
            <v>0.56042405854686483</v>
          </cell>
          <cell r="F153">
            <v>0.49816372337004838</v>
          </cell>
          <cell r="G153">
            <v>0.49844134432867265</v>
          </cell>
          <cell r="H153">
            <v>0.53682455171667576</v>
          </cell>
          <cell r="I153">
            <v>0.56374218533176546</v>
          </cell>
          <cell r="J153">
            <v>0.61738489550322784</v>
          </cell>
          <cell r="K153">
            <v>0.68220099171002446</v>
          </cell>
          <cell r="L153">
            <v>0.63156851746197651</v>
          </cell>
          <cell r="M153">
            <v>0.67377594058134793</v>
          </cell>
          <cell r="N153">
            <v>0.71376163797302095</v>
          </cell>
          <cell r="O153">
            <v>0.73611401143854505</v>
          </cell>
          <cell r="P153">
            <v>0.81480897431140464</v>
          </cell>
          <cell r="Q153">
            <v>0.85581807804896037</v>
          </cell>
          <cell r="R153">
            <v>0.9212817010482155</v>
          </cell>
          <cell r="S153">
            <v>0.98020453040620581</v>
          </cell>
          <cell r="T153">
            <v>1.0131260768255752</v>
          </cell>
          <cell r="U153">
            <v>1.083852374489527</v>
          </cell>
          <cell r="V153">
            <v>1.1201355091720315</v>
          </cell>
          <cell r="W153">
            <v>1.1358114587868207</v>
          </cell>
        </row>
        <row r="154">
          <cell r="C154">
            <v>13001</v>
          </cell>
          <cell r="D154" t="str">
            <v>CARTAGENA</v>
          </cell>
          <cell r="E154">
            <v>0.29305943843442323</v>
          </cell>
          <cell r="F154">
            <v>0.3737989275817809</v>
          </cell>
          <cell r="G154">
            <v>0.30209728858169227</v>
          </cell>
          <cell r="H154">
            <v>0.38605480062374692</v>
          </cell>
          <cell r="I154">
            <v>0.38866683707852112</v>
          </cell>
          <cell r="J154">
            <v>0.40827910840371034</v>
          </cell>
          <cell r="K154">
            <v>0.40379757056998167</v>
          </cell>
          <cell r="L154">
            <v>0.41099056004252027</v>
          </cell>
          <cell r="M154">
            <v>0.4430340162842682</v>
          </cell>
          <cell r="N154">
            <v>0.52955613697932347</v>
          </cell>
          <cell r="O154">
            <v>0.57244981494079261</v>
          </cell>
          <cell r="P154">
            <v>0.65542882637593947</v>
          </cell>
          <cell r="Q154">
            <v>0.66522206628033331</v>
          </cell>
          <cell r="R154">
            <v>0.73299336844812735</v>
          </cell>
          <cell r="S154">
            <v>0.73692821295129451</v>
          </cell>
          <cell r="T154">
            <v>0.78300895417825167</v>
          </cell>
          <cell r="U154">
            <v>0.8356366797044763</v>
          </cell>
          <cell r="V154">
            <v>0.78761702955739588</v>
          </cell>
          <cell r="W154">
            <v>0.76390730976180465</v>
          </cell>
        </row>
        <row r="155">
          <cell r="C155">
            <v>13006</v>
          </cell>
          <cell r="D155" t="str">
            <v>ACHI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9.3228655544651626E-3</v>
          </cell>
          <cell r="N155">
            <v>2.1603456553048489E-2</v>
          </cell>
          <cell r="O155">
            <v>1.3672795851013672E-2</v>
          </cell>
          <cell r="P155">
            <v>4.1841004184100417E-2</v>
          </cell>
          <cell r="Q155">
            <v>4.9240681086056143E-2</v>
          </cell>
          <cell r="R155">
            <v>4.6181984453589391E-2</v>
          </cell>
          <cell r="S155">
            <v>2.185792349726776E-2</v>
          </cell>
          <cell r="T155">
            <v>2.6854802002730997E-2</v>
          </cell>
          <cell r="U155">
            <v>0</v>
          </cell>
          <cell r="V155">
            <v>2.7434842249657062E-3</v>
          </cell>
          <cell r="W155">
            <v>9.1996320147194107E-3</v>
          </cell>
        </row>
        <row r="156">
          <cell r="C156">
            <v>13030</v>
          </cell>
          <cell r="D156" t="str">
            <v>ALTOS DEL ROSARIO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2.461033634126333E-2</v>
          </cell>
          <cell r="M156">
            <v>2.4E-2</v>
          </cell>
          <cell r="N156">
            <v>2.3492560689115115E-2</v>
          </cell>
          <cell r="O156">
            <v>0</v>
          </cell>
          <cell r="P156">
            <v>0</v>
          </cell>
          <cell r="Q156">
            <v>3.7519142419601838E-2</v>
          </cell>
          <cell r="R156">
            <v>2.7671022290545733E-2</v>
          </cell>
          <cell r="S156">
            <v>2.2376543209876542E-2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</row>
        <row r="157">
          <cell r="C157">
            <v>13042</v>
          </cell>
          <cell r="D157" t="str">
            <v>ARENAL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2.3761031907671419E-2</v>
          </cell>
          <cell r="L157">
            <v>2.2875816993464051E-2</v>
          </cell>
          <cell r="M157">
            <v>2.2026431718061675E-2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2.384358607534573E-3</v>
          </cell>
          <cell r="W157">
            <v>0</v>
          </cell>
        </row>
        <row r="158">
          <cell r="C158">
            <v>13052</v>
          </cell>
          <cell r="D158" t="str">
            <v>ARJONA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6.2783397279386121E-3</v>
          </cell>
          <cell r="L158">
            <v>6.574689150059615E-2</v>
          </cell>
          <cell r="M158">
            <v>6.5462379847530658E-2</v>
          </cell>
          <cell r="N158">
            <v>5.6646282587705182E-2</v>
          </cell>
          <cell r="O158">
            <v>2.031884964051266E-2</v>
          </cell>
          <cell r="P158">
            <v>2.3957543593631538E-2</v>
          </cell>
          <cell r="Q158">
            <v>6.0267529031309717E-3</v>
          </cell>
          <cell r="R158">
            <v>8.7105526203055828E-3</v>
          </cell>
          <cell r="S158">
            <v>5.992196209587514E-3</v>
          </cell>
          <cell r="T158">
            <v>2.7356038845575162E-4</v>
          </cell>
          <cell r="U158">
            <v>2.7008777852802158E-4</v>
          </cell>
          <cell r="V158">
            <v>1.3410218586562962E-4</v>
          </cell>
          <cell r="W158">
            <v>0</v>
          </cell>
        </row>
        <row r="159">
          <cell r="C159">
            <v>13062</v>
          </cell>
          <cell r="D159" t="str">
            <v>ARROYOHONDO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4.0047114252061249E-2</v>
          </cell>
          <cell r="L159">
            <v>3.9260969976905313E-2</v>
          </cell>
          <cell r="M159">
            <v>3.8857142857142854E-2</v>
          </cell>
          <cell r="N159">
            <v>3.803131991051454E-2</v>
          </cell>
          <cell r="O159">
            <v>0.12017640573318633</v>
          </cell>
          <cell r="P159">
            <v>0.11758360302049622</v>
          </cell>
          <cell r="Q159">
            <v>5.4968287526427059E-2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</row>
        <row r="160">
          <cell r="C160">
            <v>13074</v>
          </cell>
          <cell r="D160" t="str">
            <v>BARRANCO DE LOBA</v>
          </cell>
          <cell r="E160">
            <v>0</v>
          </cell>
          <cell r="F160">
            <v>0</v>
          </cell>
          <cell r="G160">
            <v>0</v>
          </cell>
          <cell r="H160">
            <v>2.9895366218236172E-2</v>
          </cell>
          <cell r="I160">
            <v>2.9717682020802376E-2</v>
          </cell>
          <cell r="J160">
            <v>2.9520295202952029E-2</v>
          </cell>
          <cell r="K160">
            <v>2.8070175438596492E-2</v>
          </cell>
          <cell r="L160">
            <v>0</v>
          </cell>
          <cell r="M160">
            <v>0</v>
          </cell>
          <cell r="N160">
            <v>0</v>
          </cell>
          <cell r="O160">
            <v>1.1383039271485486E-2</v>
          </cell>
          <cell r="P160">
            <v>1.1043622308117063E-2</v>
          </cell>
          <cell r="Q160">
            <v>6.4550833781603012E-3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</row>
        <row r="161">
          <cell r="C161">
            <v>13140</v>
          </cell>
          <cell r="D161" t="str">
            <v>CALAMAR</v>
          </cell>
          <cell r="E161">
            <v>0</v>
          </cell>
          <cell r="F161">
            <v>2.5362318840579712E-2</v>
          </cell>
          <cell r="G161">
            <v>2.5813113061435209E-3</v>
          </cell>
          <cell r="H161">
            <v>2.5786487880350697E-3</v>
          </cell>
          <cell r="I161">
            <v>0</v>
          </cell>
          <cell r="J161">
            <v>0</v>
          </cell>
          <cell r="K161">
            <v>0</v>
          </cell>
          <cell r="L161">
            <v>1.4713094654242276E-2</v>
          </cell>
          <cell r="M161">
            <v>2.8516191396810053E-2</v>
          </cell>
          <cell r="N161">
            <v>2.8081865778200855E-2</v>
          </cell>
          <cell r="O161">
            <v>3.0855539971949508E-2</v>
          </cell>
          <cell r="P161">
            <v>8.7155963302752298E-3</v>
          </cell>
          <cell r="Q161">
            <v>0</v>
          </cell>
          <cell r="R161">
            <v>0</v>
          </cell>
          <cell r="S161">
            <v>0</v>
          </cell>
          <cell r="T161">
            <v>4.2625745950554135E-4</v>
          </cell>
          <cell r="U161">
            <v>0</v>
          </cell>
          <cell r="V161">
            <v>0</v>
          </cell>
          <cell r="W161">
            <v>0</v>
          </cell>
        </row>
        <row r="162">
          <cell r="C162">
            <v>13160</v>
          </cell>
          <cell r="D162" t="str">
            <v>CANTAGALLO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4.6424090338770388E-2</v>
          </cell>
          <cell r="P162">
            <v>1.9464720194647202E-2</v>
          </cell>
          <cell r="Q162">
            <v>4.8292108362779744E-2</v>
          </cell>
          <cell r="R162">
            <v>8.9347079037800689E-2</v>
          </cell>
          <cell r="S162">
            <v>8.0536912751677847E-2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</row>
        <row r="163">
          <cell r="C163">
            <v>13188</v>
          </cell>
          <cell r="D163" t="str">
            <v>CICUCO</v>
          </cell>
          <cell r="E163">
            <v>0</v>
          </cell>
          <cell r="F163">
            <v>0</v>
          </cell>
          <cell r="G163">
            <v>0</v>
          </cell>
          <cell r="H163">
            <v>4.7573739295908656E-2</v>
          </cell>
          <cell r="I163">
            <v>4.7483380816714153E-2</v>
          </cell>
          <cell r="J163">
            <v>4.7348484848484848E-2</v>
          </cell>
          <cell r="K163">
            <v>0</v>
          </cell>
          <cell r="L163">
            <v>0</v>
          </cell>
          <cell r="M163">
            <v>0</v>
          </cell>
          <cell r="N163">
            <v>2.8622540250447227E-2</v>
          </cell>
          <cell r="O163">
            <v>5.7777777777777775E-2</v>
          </cell>
          <cell r="P163">
            <v>4.8845470692717587E-2</v>
          </cell>
          <cell r="Q163">
            <v>1.1545293072824156E-2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</row>
        <row r="164">
          <cell r="C164">
            <v>13212</v>
          </cell>
          <cell r="D164" t="str">
            <v>CORDOBA</v>
          </cell>
          <cell r="E164">
            <v>0</v>
          </cell>
          <cell r="F164">
            <v>1.0344827586206896E-2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4.7864506627393229E-2</v>
          </cell>
          <cell r="O164">
            <v>2.5754231052244298E-2</v>
          </cell>
          <cell r="P164">
            <v>1.9131714495952908E-2</v>
          </cell>
          <cell r="Q164">
            <v>3.6109064112011792E-2</v>
          </cell>
          <cell r="R164">
            <v>1.5578635014836795E-2</v>
          </cell>
          <cell r="S164">
            <v>1.4970059880239521E-2</v>
          </cell>
          <cell r="T164">
            <v>7.5815011372251705E-4</v>
          </cell>
          <cell r="U164">
            <v>0</v>
          </cell>
          <cell r="V164">
            <v>0</v>
          </cell>
          <cell r="W164">
            <v>0</v>
          </cell>
        </row>
        <row r="165">
          <cell r="C165">
            <v>13222</v>
          </cell>
          <cell r="D165" t="str">
            <v>CLEMENCIA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1.5599343185550082E-2</v>
          </cell>
          <cell r="L165">
            <v>3.9676113360323888E-2</v>
          </cell>
          <cell r="M165">
            <v>2.4115755627009645E-2</v>
          </cell>
          <cell r="N165">
            <v>2.3847376788553261E-2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</row>
        <row r="166">
          <cell r="C166">
            <v>13244</v>
          </cell>
          <cell r="D166" t="str">
            <v>EL CARMEN DE BOLIVAR</v>
          </cell>
          <cell r="E166">
            <v>0</v>
          </cell>
          <cell r="F166">
            <v>6.6093853271645734E-4</v>
          </cell>
          <cell r="G166">
            <v>0</v>
          </cell>
          <cell r="H166">
            <v>1.5397631133671742E-2</v>
          </cell>
          <cell r="I166">
            <v>1.555023923444976E-2</v>
          </cell>
          <cell r="J166">
            <v>0</v>
          </cell>
          <cell r="K166">
            <v>1.3950434925324143E-2</v>
          </cell>
          <cell r="L166">
            <v>3.8089291289416169E-2</v>
          </cell>
          <cell r="M166">
            <v>6.9390787518573555E-2</v>
          </cell>
          <cell r="N166">
            <v>4.0540540540540543E-2</v>
          </cell>
          <cell r="O166">
            <v>2.8744326777609682E-2</v>
          </cell>
          <cell r="P166">
            <v>9.5965688245543496E-2</v>
          </cell>
          <cell r="Q166">
            <v>9.9315969481715338E-2</v>
          </cell>
          <cell r="R166">
            <v>0.11519958392926798</v>
          </cell>
          <cell r="S166">
            <v>9.8407354654926837E-2</v>
          </cell>
          <cell r="T166">
            <v>8.7696505131869565E-2</v>
          </cell>
          <cell r="U166">
            <v>7.319304666056725E-3</v>
          </cell>
          <cell r="V166">
            <v>2.4325753569539928E-2</v>
          </cell>
          <cell r="W166">
            <v>6.7701364731067706E-2</v>
          </cell>
        </row>
        <row r="167">
          <cell r="C167">
            <v>13248</v>
          </cell>
          <cell r="D167" t="str">
            <v>EL GUAMO</v>
          </cell>
          <cell r="E167">
            <v>0</v>
          </cell>
          <cell r="F167">
            <v>0</v>
          </cell>
          <cell r="G167">
            <v>0</v>
          </cell>
          <cell r="H167">
            <v>8.7301587301587297E-2</v>
          </cell>
          <cell r="I167">
            <v>8.7765957446808512E-2</v>
          </cell>
          <cell r="J167">
            <v>5.3691275167785234E-2</v>
          </cell>
          <cell r="K167">
            <v>0</v>
          </cell>
          <cell r="L167">
            <v>4.0322580645161289E-2</v>
          </cell>
          <cell r="M167">
            <v>7.8378378378378383E-2</v>
          </cell>
          <cell r="N167">
            <v>8.0711354309165526E-2</v>
          </cell>
          <cell r="O167">
            <v>8.7136929460580909E-2</v>
          </cell>
          <cell r="P167">
            <v>3.0598052851182198E-2</v>
          </cell>
          <cell r="Q167">
            <v>4.9226441631504921E-2</v>
          </cell>
          <cell r="R167">
            <v>2.8490028490028491E-2</v>
          </cell>
          <cell r="S167">
            <v>2.8735632183908046E-2</v>
          </cell>
          <cell r="T167">
            <v>1.4513788098693759E-3</v>
          </cell>
          <cell r="U167">
            <v>0</v>
          </cell>
          <cell r="V167">
            <v>0</v>
          </cell>
          <cell r="W167">
            <v>0</v>
          </cell>
        </row>
        <row r="168">
          <cell r="C168">
            <v>13268</v>
          </cell>
          <cell r="D168" t="str">
            <v>EL PEÑON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3.7117903930131008E-2</v>
          </cell>
          <cell r="P168">
            <v>3.6363636363636362E-2</v>
          </cell>
          <cell r="Q168">
            <v>1.0438413361169102E-2</v>
          </cell>
          <cell r="R168">
            <v>0</v>
          </cell>
          <cell r="S168">
            <v>0</v>
          </cell>
          <cell r="T168">
            <v>9.99000999000999E-4</v>
          </cell>
          <cell r="U168">
            <v>0</v>
          </cell>
          <cell r="V168">
            <v>0</v>
          </cell>
          <cell r="W168">
            <v>0</v>
          </cell>
        </row>
        <row r="169">
          <cell r="C169">
            <v>13300</v>
          </cell>
          <cell r="D169" t="str">
            <v>HATILLO DE LOBA</v>
          </cell>
          <cell r="E169">
            <v>0</v>
          </cell>
          <cell r="F169">
            <v>0</v>
          </cell>
          <cell r="G169">
            <v>0</v>
          </cell>
          <cell r="H169">
            <v>3.6804308797127469E-2</v>
          </cell>
          <cell r="I169">
            <v>3.618711385701677E-2</v>
          </cell>
          <cell r="J169">
            <v>3.5559410234171723E-2</v>
          </cell>
          <cell r="K169">
            <v>0</v>
          </cell>
          <cell r="L169">
            <v>0</v>
          </cell>
          <cell r="M169">
            <v>2.4642289348171701E-2</v>
          </cell>
          <cell r="N169">
            <v>2.4143302180685357E-2</v>
          </cell>
          <cell r="O169">
            <v>5.0691244239631339E-2</v>
          </cell>
          <cell r="P169">
            <v>5.0304878048780491E-2</v>
          </cell>
          <cell r="Q169">
            <v>6.8389057750759879E-3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</row>
        <row r="170">
          <cell r="C170">
            <v>13430</v>
          </cell>
          <cell r="D170" t="str">
            <v>MAGANGUE</v>
          </cell>
          <cell r="E170">
            <v>0</v>
          </cell>
          <cell r="F170">
            <v>1.2510785159620362E-2</v>
          </cell>
          <cell r="G170">
            <v>0</v>
          </cell>
          <cell r="H170">
            <v>2.8193375421603391E-2</v>
          </cell>
          <cell r="I170">
            <v>1.8353389316942255E-2</v>
          </cell>
          <cell r="J170">
            <v>8.9123474950246612E-3</v>
          </cell>
          <cell r="K170">
            <v>1.2939473908231889E-2</v>
          </cell>
          <cell r="L170">
            <v>4.7798426251464923E-2</v>
          </cell>
          <cell r="M170">
            <v>7.9316606140640469E-2</v>
          </cell>
          <cell r="N170">
            <v>6.9805460192905025E-2</v>
          </cell>
          <cell r="O170">
            <v>4.573939936518271E-2</v>
          </cell>
          <cell r="P170">
            <v>8.4364820846905539E-2</v>
          </cell>
          <cell r="Q170">
            <v>0.10741164921465969</v>
          </cell>
          <cell r="R170">
            <v>0.1186077202243484</v>
          </cell>
          <cell r="S170">
            <v>0.11254905235033814</v>
          </cell>
          <cell r="T170">
            <v>0.10424612255275871</v>
          </cell>
          <cell r="U170">
            <v>2.0804558011049724E-2</v>
          </cell>
          <cell r="V170">
            <v>5.2506387102457933E-2</v>
          </cell>
          <cell r="W170">
            <v>9.6236946344976593E-2</v>
          </cell>
        </row>
        <row r="171">
          <cell r="C171">
            <v>13433</v>
          </cell>
          <cell r="D171" t="str">
            <v>MAHATES</v>
          </cell>
          <cell r="E171">
            <v>0</v>
          </cell>
          <cell r="F171">
            <v>0</v>
          </cell>
          <cell r="G171">
            <v>0</v>
          </cell>
          <cell r="H171">
            <v>1.2088974854932301E-2</v>
          </cell>
          <cell r="I171">
            <v>1.1910433539780848E-2</v>
          </cell>
          <cell r="J171">
            <v>0</v>
          </cell>
          <cell r="K171">
            <v>0</v>
          </cell>
          <cell r="L171">
            <v>0</v>
          </cell>
          <cell r="M171">
            <v>1.2444444444444444E-2</v>
          </cell>
          <cell r="N171">
            <v>0</v>
          </cell>
          <cell r="O171">
            <v>2.5064822817631807E-2</v>
          </cell>
          <cell r="P171">
            <v>1.2831479897348161E-2</v>
          </cell>
          <cell r="Q171">
            <v>2.0789138735680949E-2</v>
          </cell>
          <cell r="R171">
            <v>1.6026992830029525E-2</v>
          </cell>
          <cell r="S171">
            <v>1.1354079058031959E-2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</row>
        <row r="172">
          <cell r="C172">
            <v>13440</v>
          </cell>
          <cell r="D172" t="str">
            <v>MARGARITA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3.0456852791878174E-2</v>
          </cell>
          <cell r="N172">
            <v>2.952755905511811E-2</v>
          </cell>
          <cell r="O172">
            <v>3.0828516377649325E-2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</row>
        <row r="173">
          <cell r="C173">
            <v>13442</v>
          </cell>
          <cell r="D173" t="str">
            <v>MARIA LA BAJA</v>
          </cell>
          <cell r="E173">
            <v>0</v>
          </cell>
          <cell r="F173">
            <v>0</v>
          </cell>
          <cell r="G173">
            <v>0</v>
          </cell>
          <cell r="H173">
            <v>9.1050410837219629E-3</v>
          </cell>
          <cell r="I173">
            <v>9.0607734806629828E-3</v>
          </cell>
          <cell r="J173">
            <v>9.0209020902090216E-3</v>
          </cell>
          <cell r="K173">
            <v>8.8476478204574886E-3</v>
          </cell>
          <cell r="L173">
            <v>6.3721325403568391E-3</v>
          </cell>
          <cell r="M173">
            <v>3.5183246073298431E-2</v>
          </cell>
          <cell r="N173">
            <v>6.0894780447390225E-2</v>
          </cell>
          <cell r="O173">
            <v>5.5008210180623976E-2</v>
          </cell>
          <cell r="P173">
            <v>5.8871460582603383E-2</v>
          </cell>
          <cell r="Q173">
            <v>5.0840591452298967E-2</v>
          </cell>
          <cell r="R173">
            <v>2.5672124519911056E-2</v>
          </cell>
          <cell r="S173">
            <v>2.5085980173983412E-2</v>
          </cell>
          <cell r="T173">
            <v>1.4413317092976045E-2</v>
          </cell>
          <cell r="U173">
            <v>5.7400574005740061E-3</v>
          </cell>
          <cell r="V173">
            <v>2.2453222453222454E-2</v>
          </cell>
          <cell r="W173">
            <v>1.6521923321330227E-2</v>
          </cell>
        </row>
        <row r="174">
          <cell r="C174">
            <v>13458</v>
          </cell>
          <cell r="D174" t="str">
            <v>MONTECRISTO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4.9382716049382715E-3</v>
          </cell>
          <cell r="P174">
            <v>1.4534883720930232E-3</v>
          </cell>
          <cell r="Q174">
            <v>4.3062200956937796E-3</v>
          </cell>
          <cell r="R174">
            <v>4.74158368895211E-4</v>
          </cell>
          <cell r="S174">
            <v>1.4130946773433821E-3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</row>
        <row r="175">
          <cell r="C175">
            <v>13468</v>
          </cell>
          <cell r="D175" t="str">
            <v>MOMPOS</v>
          </cell>
          <cell r="E175">
            <v>0</v>
          </cell>
          <cell r="F175">
            <v>0</v>
          </cell>
          <cell r="G175">
            <v>0</v>
          </cell>
          <cell r="H175">
            <v>4.7425817905148361E-2</v>
          </cell>
          <cell r="I175">
            <v>7.4215761285386386E-2</v>
          </cell>
          <cell r="J175">
            <v>4.5489394326603629E-2</v>
          </cell>
          <cell r="K175">
            <v>4.8768472906403938E-2</v>
          </cell>
          <cell r="L175">
            <v>8.0767408810990052E-2</v>
          </cell>
          <cell r="M175">
            <v>8.9892767510837329E-2</v>
          </cell>
          <cell r="N175">
            <v>4.4026548672566369E-2</v>
          </cell>
          <cell r="O175">
            <v>5.6012110726643596E-2</v>
          </cell>
          <cell r="P175">
            <v>7.5170357751277686E-2</v>
          </cell>
          <cell r="Q175">
            <v>7.6858108108108114E-2</v>
          </cell>
          <cell r="R175">
            <v>5.0136928586475671E-2</v>
          </cell>
          <cell r="S175">
            <v>4.5646661031276417E-2</v>
          </cell>
          <cell r="T175">
            <v>6.0392658984208279E-2</v>
          </cell>
          <cell r="U175">
            <v>1.8213356461405029E-2</v>
          </cell>
          <cell r="V175">
            <v>7.7110030932390633E-2</v>
          </cell>
          <cell r="W175">
            <v>0.15663196016296968</v>
          </cell>
        </row>
        <row r="176">
          <cell r="C176">
            <v>13473</v>
          </cell>
          <cell r="D176" t="str">
            <v>MORALES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1.9784172661870502E-2</v>
          </cell>
          <cell r="L176">
            <v>3.5512965050732807E-2</v>
          </cell>
          <cell r="M176">
            <v>3.3386327503974564E-2</v>
          </cell>
          <cell r="N176">
            <v>3.164239075841286E-2</v>
          </cell>
          <cell r="O176">
            <v>1.4478764478764479E-2</v>
          </cell>
          <cell r="P176">
            <v>4.6707146193367584E-2</v>
          </cell>
          <cell r="Q176">
            <v>4.746691008671839E-2</v>
          </cell>
          <cell r="R176">
            <v>4.4044943820224718E-2</v>
          </cell>
          <cell r="S176">
            <v>1.7402945113788489E-2</v>
          </cell>
          <cell r="T176">
            <v>0</v>
          </cell>
          <cell r="U176">
            <v>0</v>
          </cell>
          <cell r="V176">
            <v>4.5372050816696913E-4</v>
          </cell>
          <cell r="W176">
            <v>0</v>
          </cell>
        </row>
        <row r="177">
          <cell r="C177">
            <v>13549</v>
          </cell>
          <cell r="D177" t="str">
            <v>PINILLOS</v>
          </cell>
          <cell r="E177">
            <v>0</v>
          </cell>
          <cell r="F177">
            <v>0</v>
          </cell>
          <cell r="G177">
            <v>0</v>
          </cell>
          <cell r="H177">
            <v>2.2423664122137404E-2</v>
          </cell>
          <cell r="I177">
            <v>2.2076092062000941E-2</v>
          </cell>
          <cell r="J177">
            <v>2.1789522484932777E-2</v>
          </cell>
          <cell r="K177">
            <v>2.1047917599641738E-2</v>
          </cell>
          <cell r="L177">
            <v>2.5906735751295335E-2</v>
          </cell>
          <cell r="M177">
            <v>4.78568456096546E-2</v>
          </cell>
          <cell r="N177">
            <v>4.6427129592248685E-2</v>
          </cell>
          <cell r="O177">
            <v>1.26232741617357E-2</v>
          </cell>
          <cell r="P177">
            <v>1.281055900621118E-2</v>
          </cell>
          <cell r="Q177">
            <v>1.6147635524798153E-2</v>
          </cell>
          <cell r="R177">
            <v>1.1098354381936472E-2</v>
          </cell>
          <cell r="S177">
            <v>6.9018404907975461E-3</v>
          </cell>
          <cell r="T177">
            <v>0</v>
          </cell>
          <cell r="U177">
            <v>0</v>
          </cell>
          <cell r="V177">
            <v>3.9603960396039607E-4</v>
          </cell>
          <cell r="W177">
            <v>0</v>
          </cell>
        </row>
        <row r="178">
          <cell r="C178">
            <v>13600</v>
          </cell>
          <cell r="D178" t="str">
            <v>RIO VIEJO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4.619565217391304E-2</v>
          </cell>
          <cell r="O178">
            <v>4.5092838196286469E-2</v>
          </cell>
          <cell r="P178">
            <v>4.4012944983818768E-2</v>
          </cell>
          <cell r="Q178">
            <v>1.8891687657430732E-2</v>
          </cell>
          <cell r="R178">
            <v>1.9030079803560467E-2</v>
          </cell>
          <cell r="S178">
            <v>1.1370436864153202E-2</v>
          </cell>
          <cell r="T178">
            <v>0</v>
          </cell>
          <cell r="U178">
            <v>5.7077625570776253E-4</v>
          </cell>
          <cell r="V178">
            <v>0</v>
          </cell>
          <cell r="W178">
            <v>0</v>
          </cell>
        </row>
        <row r="179">
          <cell r="C179">
            <v>13620</v>
          </cell>
          <cell r="D179" t="str">
            <v>SAN CRISTOBAL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4.4303797468354431E-2</v>
          </cell>
          <cell r="M179">
            <v>4.4094488188976377E-2</v>
          </cell>
          <cell r="N179">
            <v>8.2942097026604072E-2</v>
          </cell>
          <cell r="O179">
            <v>8.2298136645962736E-2</v>
          </cell>
          <cell r="P179">
            <v>7.03125E-2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</row>
        <row r="180">
          <cell r="C180">
            <v>13647</v>
          </cell>
          <cell r="D180" t="str">
            <v>SAN ESTANISLAO</v>
          </cell>
          <cell r="E180">
            <v>0</v>
          </cell>
          <cell r="F180">
            <v>0</v>
          </cell>
          <cell r="G180">
            <v>0</v>
          </cell>
          <cell r="H180">
            <v>2.8846153846153848E-2</v>
          </cell>
          <cell r="I180">
            <v>2.9085872576177285E-2</v>
          </cell>
          <cell r="J180">
            <v>2.9146426092990979E-2</v>
          </cell>
          <cell r="K180">
            <v>0</v>
          </cell>
          <cell r="L180">
            <v>9.1999999999999998E-2</v>
          </cell>
          <cell r="M180">
            <v>0.12247557003257328</v>
          </cell>
          <cell r="N180">
            <v>1.9267822736030827E-2</v>
          </cell>
          <cell r="O180">
            <v>0</v>
          </cell>
          <cell r="P180">
            <v>6.7774936061381075E-2</v>
          </cell>
          <cell r="Q180">
            <v>5.8445728965960182E-2</v>
          </cell>
          <cell r="R180">
            <v>3.6505867014341588E-2</v>
          </cell>
          <cell r="S180">
            <v>3.5880398671096346E-2</v>
          </cell>
          <cell r="T180">
            <v>2.097428958051421E-2</v>
          </cell>
          <cell r="U180">
            <v>0</v>
          </cell>
          <cell r="V180">
            <v>4.1666666666666666E-3</v>
          </cell>
          <cell r="W180">
            <v>3.4867503486750349E-3</v>
          </cell>
        </row>
        <row r="181">
          <cell r="C181">
            <v>13650</v>
          </cell>
          <cell r="D181" t="str">
            <v>SAN FERNANDO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3.307692307692308E-2</v>
          </cell>
          <cell r="K181">
            <v>3.2282282282282283E-2</v>
          </cell>
          <cell r="L181">
            <v>5.3519061583577714E-2</v>
          </cell>
          <cell r="M181">
            <v>4.3196544276457881E-2</v>
          </cell>
          <cell r="N181">
            <v>6.4011379800853488E-2</v>
          </cell>
          <cell r="O181">
            <v>2.1216407355021217E-2</v>
          </cell>
          <cell r="P181">
            <v>9.9009900990099011E-3</v>
          </cell>
          <cell r="Q181">
            <v>7.1123755334281653E-4</v>
          </cell>
          <cell r="R181">
            <v>7.1787508973438624E-4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</row>
        <row r="182">
          <cell r="C182">
            <v>13654</v>
          </cell>
          <cell r="D182" t="str">
            <v>SAN JACINTO</v>
          </cell>
          <cell r="E182">
            <v>0</v>
          </cell>
          <cell r="F182">
            <v>0</v>
          </cell>
          <cell r="G182">
            <v>0</v>
          </cell>
          <cell r="H182">
            <v>6.4914992272024727E-2</v>
          </cell>
          <cell r="I182">
            <v>6.5754865860073647E-2</v>
          </cell>
          <cell r="J182">
            <v>4.2621204049014386E-2</v>
          </cell>
          <cell r="K182">
            <v>3.8341968911917101E-2</v>
          </cell>
          <cell r="L182">
            <v>5.2445789208270296E-2</v>
          </cell>
          <cell r="M182">
            <v>6.2315996074582922E-2</v>
          </cell>
          <cell r="N182">
            <v>7.5263662511984658E-2</v>
          </cell>
          <cell r="O182">
            <v>4.4276966556759306E-2</v>
          </cell>
          <cell r="P182">
            <v>3.6692986530422668E-2</v>
          </cell>
          <cell r="Q182">
            <v>5.9392265193370167E-2</v>
          </cell>
          <cell r="R182">
            <v>3.8073394495412846E-2</v>
          </cell>
          <cell r="S182">
            <v>2.7586206896551724E-2</v>
          </cell>
          <cell r="T182">
            <v>1.020408163265306E-2</v>
          </cell>
          <cell r="U182">
            <v>0</v>
          </cell>
          <cell r="V182">
            <v>0</v>
          </cell>
          <cell r="W182">
            <v>0</v>
          </cell>
        </row>
        <row r="183">
          <cell r="C183">
            <v>13655</v>
          </cell>
          <cell r="D183" t="str">
            <v>SAN JACINTO DEL CAUCA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2.7619047619047619E-2</v>
          </cell>
          <cell r="M183">
            <v>2.6851851851851852E-2</v>
          </cell>
          <cell r="N183">
            <v>2.6102610261026102E-2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</row>
        <row r="184">
          <cell r="C184">
            <v>13657</v>
          </cell>
          <cell r="D184" t="str">
            <v>SAN JUAN NEPOMUCENO</v>
          </cell>
          <cell r="E184">
            <v>0</v>
          </cell>
          <cell r="F184">
            <v>0</v>
          </cell>
          <cell r="G184">
            <v>0</v>
          </cell>
          <cell r="H184">
            <v>1.0155721056194989E-2</v>
          </cell>
          <cell r="I184">
            <v>1.0214504596527068E-2</v>
          </cell>
          <cell r="J184">
            <v>1.0259917920656635E-2</v>
          </cell>
          <cell r="K184">
            <v>2.1523178807947019E-2</v>
          </cell>
          <cell r="L184">
            <v>3.1491002570694086E-2</v>
          </cell>
          <cell r="M184">
            <v>3.0692139054181021E-2</v>
          </cell>
          <cell r="N184">
            <v>4.5733578882750155E-2</v>
          </cell>
          <cell r="O184">
            <v>2.9376135675348275E-2</v>
          </cell>
          <cell r="P184">
            <v>0.12646793134598014</v>
          </cell>
          <cell r="Q184">
            <v>9.8974049487024748E-2</v>
          </cell>
          <cell r="R184">
            <v>9.082624544349939E-2</v>
          </cell>
          <cell r="S184">
            <v>9.4182825484764546E-2</v>
          </cell>
          <cell r="T184">
            <v>9.3270735524256645E-2</v>
          </cell>
          <cell r="U184">
            <v>3.1887755102040814E-4</v>
          </cell>
          <cell r="V184">
            <v>9.8173515981735154E-2</v>
          </cell>
          <cell r="W184">
            <v>0.25917278185456971</v>
          </cell>
        </row>
        <row r="185">
          <cell r="C185">
            <v>13667</v>
          </cell>
          <cell r="D185" t="str">
            <v>SAN MARTIN DE LOBA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1.5555555555555555E-2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2.1996615905245348E-2</v>
          </cell>
          <cell r="R185">
            <v>1.3935340022296544E-2</v>
          </cell>
          <cell r="S185">
            <v>1.2181616832779624E-2</v>
          </cell>
          <cell r="T185">
            <v>0</v>
          </cell>
          <cell r="U185">
            <v>0</v>
          </cell>
          <cell r="V185">
            <v>5.5309734513274336E-4</v>
          </cell>
          <cell r="W185">
            <v>0</v>
          </cell>
        </row>
        <row r="186">
          <cell r="C186">
            <v>13670</v>
          </cell>
          <cell r="D186" t="str">
            <v>SAN PABLO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2.5619834710743802E-2</v>
          </cell>
          <cell r="L186">
            <v>4.8760991207034372E-2</v>
          </cell>
          <cell r="M186">
            <v>9.3050193050193047E-2</v>
          </cell>
          <cell r="N186">
            <v>7.9477611940298509E-2</v>
          </cell>
          <cell r="O186">
            <v>5.3506869125090381E-2</v>
          </cell>
          <cell r="P186">
            <v>3.6516853932584269E-2</v>
          </cell>
          <cell r="Q186">
            <v>3.8934426229508198E-2</v>
          </cell>
          <cell r="R186">
            <v>2.2984676882078614E-2</v>
          </cell>
          <cell r="S186">
            <v>1.4341590612777053E-2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</row>
        <row r="187">
          <cell r="C187">
            <v>13673</v>
          </cell>
          <cell r="D187" t="str">
            <v>SANTA CATALINA</v>
          </cell>
          <cell r="E187">
            <v>0</v>
          </cell>
          <cell r="F187">
            <v>0</v>
          </cell>
          <cell r="G187">
            <v>0</v>
          </cell>
          <cell r="H187">
            <v>3.577981651376147E-2</v>
          </cell>
          <cell r="I187">
            <v>3.5714285714285712E-2</v>
          </cell>
          <cell r="J187">
            <v>3.5714285714285712E-2</v>
          </cell>
          <cell r="K187">
            <v>0</v>
          </cell>
          <cell r="L187">
            <v>0</v>
          </cell>
          <cell r="M187">
            <v>0</v>
          </cell>
          <cell r="N187">
            <v>1.7045454545454544E-2</v>
          </cell>
          <cell r="O187">
            <v>1.6693163751987282E-2</v>
          </cell>
          <cell r="P187">
            <v>2.7472527472527472E-2</v>
          </cell>
          <cell r="Q187">
            <v>1.8662519440124418E-2</v>
          </cell>
          <cell r="R187">
            <v>1.3975155279503106E-2</v>
          </cell>
          <cell r="S187">
            <v>0</v>
          </cell>
          <cell r="T187">
            <v>1.5822784810126582E-3</v>
          </cell>
          <cell r="U187">
            <v>0</v>
          </cell>
          <cell r="V187">
            <v>2.4429967426710096E-3</v>
          </cell>
          <cell r="W187">
            <v>0</v>
          </cell>
        </row>
        <row r="188">
          <cell r="C188">
            <v>13683</v>
          </cell>
          <cell r="D188" t="str">
            <v>SANTA ROSA</v>
          </cell>
          <cell r="E188">
            <v>0</v>
          </cell>
          <cell r="F188">
            <v>0</v>
          </cell>
          <cell r="G188">
            <v>0</v>
          </cell>
          <cell r="H188">
            <v>4.3239951278928136E-2</v>
          </cell>
          <cell r="I188">
            <v>6.291192330736968E-2</v>
          </cell>
          <cell r="J188">
            <v>2.5323910482921083E-2</v>
          </cell>
          <cell r="K188">
            <v>2.2491349480968859E-2</v>
          </cell>
          <cell r="L188">
            <v>4.7191011235955059E-2</v>
          </cell>
          <cell r="M188">
            <v>3.6552100381887616E-2</v>
          </cell>
          <cell r="N188">
            <v>0.1489136195018548</v>
          </cell>
          <cell r="O188">
            <v>0.11419753086419752</v>
          </cell>
          <cell r="P188">
            <v>3.5464535464535464E-2</v>
          </cell>
          <cell r="Q188">
            <v>1.3087736306349976E-2</v>
          </cell>
          <cell r="R188">
            <v>1.8832391713747645E-3</v>
          </cell>
          <cell r="S188">
            <v>0</v>
          </cell>
          <cell r="T188">
            <v>8.9847259658580418E-4</v>
          </cell>
          <cell r="U188">
            <v>0</v>
          </cell>
          <cell r="V188">
            <v>0</v>
          </cell>
          <cell r="W188">
            <v>0</v>
          </cell>
        </row>
        <row r="189">
          <cell r="C189">
            <v>13688</v>
          </cell>
          <cell r="D189" t="str">
            <v>SANTA ROSA DEL SUR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1.1728182131769576E-2</v>
          </cell>
          <cell r="J189">
            <v>0</v>
          </cell>
          <cell r="K189">
            <v>4.4878048780487803E-2</v>
          </cell>
          <cell r="L189">
            <v>7.9673776662484319E-2</v>
          </cell>
          <cell r="M189">
            <v>9.3627302929628509E-2</v>
          </cell>
          <cell r="N189">
            <v>6.228273464658169E-2</v>
          </cell>
          <cell r="O189">
            <v>6.980609418282549E-2</v>
          </cell>
          <cell r="P189">
            <v>3.4846884899683211E-2</v>
          </cell>
          <cell r="Q189">
            <v>4.2168674698795178E-2</v>
          </cell>
          <cell r="R189">
            <v>2.7724665391969407E-2</v>
          </cell>
          <cell r="S189">
            <v>1.3467244921250857E-2</v>
          </cell>
          <cell r="T189">
            <v>0</v>
          </cell>
          <cell r="U189">
            <v>5.9159095710965559E-3</v>
          </cell>
          <cell r="V189">
            <v>4.31211498973306E-3</v>
          </cell>
          <cell r="W189">
            <v>1.4702920443101713E-2</v>
          </cell>
        </row>
        <row r="190">
          <cell r="C190">
            <v>13744</v>
          </cell>
          <cell r="D190" t="str">
            <v>SIMITI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9.0225563909774431E-2</v>
          </cell>
          <cell r="K190">
            <v>0.18096514745308312</v>
          </cell>
          <cell r="L190">
            <v>0</v>
          </cell>
          <cell r="M190">
            <v>1.3027295285359801E-2</v>
          </cell>
          <cell r="N190">
            <v>0</v>
          </cell>
          <cell r="O190">
            <v>1.0869565217391304E-2</v>
          </cell>
          <cell r="P190">
            <v>3.3664459161147901E-2</v>
          </cell>
          <cell r="Q190">
            <v>3.2000000000000001E-2</v>
          </cell>
          <cell r="R190">
            <v>2.3340248962655602E-2</v>
          </cell>
          <cell r="S190">
            <v>1.1144883485309016E-2</v>
          </cell>
          <cell r="T190">
            <v>0</v>
          </cell>
          <cell r="U190">
            <v>4.8732943469785572E-4</v>
          </cell>
          <cell r="V190">
            <v>0</v>
          </cell>
          <cell r="W190">
            <v>0</v>
          </cell>
        </row>
        <row r="191">
          <cell r="C191">
            <v>13760</v>
          </cell>
          <cell r="D191" t="str">
            <v>SOPLAVIENTO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4.6419098143236075E-2</v>
          </cell>
          <cell r="M191">
            <v>4.6174142480211081E-2</v>
          </cell>
          <cell r="N191">
            <v>7.5816993464052282E-2</v>
          </cell>
          <cell r="O191">
            <v>2.987012987012987E-2</v>
          </cell>
          <cell r="P191">
            <v>2.8169014084507043E-2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</row>
        <row r="192">
          <cell r="C192">
            <v>13780</v>
          </cell>
          <cell r="D192" t="str">
            <v>TALAIGUA NUEVO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2.5466893039049237E-2</v>
          </cell>
          <cell r="N192">
            <v>2.5188916876574308E-2</v>
          </cell>
          <cell r="O192">
            <v>1.7543859649122806E-2</v>
          </cell>
          <cell r="P192">
            <v>2.9215358931552589E-2</v>
          </cell>
          <cell r="Q192">
            <v>4.4463087248322146E-2</v>
          </cell>
          <cell r="R192">
            <v>3.7256562235393732E-2</v>
          </cell>
          <cell r="S192">
            <v>2.5684931506849314E-2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</row>
        <row r="193">
          <cell r="C193">
            <v>13810</v>
          </cell>
          <cell r="D193" t="str">
            <v>TIQUISIO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1.7039403620873271E-2</v>
          </cell>
          <cell r="L193">
            <v>1.641025641025641E-2</v>
          </cell>
          <cell r="M193">
            <v>1.5841584158415842E-2</v>
          </cell>
          <cell r="N193">
            <v>1.5355086372360844E-2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</row>
        <row r="194">
          <cell r="C194">
            <v>13836</v>
          </cell>
          <cell r="D194" t="str">
            <v>TURBACO</v>
          </cell>
          <cell r="E194">
            <v>0</v>
          </cell>
          <cell r="F194">
            <v>0</v>
          </cell>
          <cell r="G194">
            <v>0</v>
          </cell>
          <cell r="H194">
            <v>2.8078905278123335E-2</v>
          </cell>
          <cell r="I194">
            <v>2.3489932885906041E-2</v>
          </cell>
          <cell r="J194">
            <v>1.2326656394453005E-2</v>
          </cell>
          <cell r="K194">
            <v>1.2112822287593009E-2</v>
          </cell>
          <cell r="L194">
            <v>3.5282086245099709E-2</v>
          </cell>
          <cell r="M194">
            <v>5.6113902847571187E-2</v>
          </cell>
          <cell r="N194">
            <v>6.5135356849876952E-2</v>
          </cell>
          <cell r="O194">
            <v>3.3789219629927592E-2</v>
          </cell>
          <cell r="P194">
            <v>0.11261402956904687</v>
          </cell>
          <cell r="Q194">
            <v>0.15619720473045615</v>
          </cell>
          <cell r="R194">
            <v>0.1130827067669173</v>
          </cell>
          <cell r="S194">
            <v>9.1955719557195573E-2</v>
          </cell>
          <cell r="T194">
            <v>7.6161351390709189E-2</v>
          </cell>
          <cell r="U194">
            <v>1.447178002894356E-4</v>
          </cell>
          <cell r="V194">
            <v>8.241758241758242E-3</v>
          </cell>
          <cell r="W194">
            <v>1.338376491125982E-2</v>
          </cell>
        </row>
        <row r="195">
          <cell r="C195">
            <v>13838</v>
          </cell>
          <cell r="D195" t="str">
            <v>TURBANA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5.9676044330775786E-2</v>
          </cell>
          <cell r="L195">
            <v>5.9171597633136092E-2</v>
          </cell>
          <cell r="M195">
            <v>5.8381984987489574E-2</v>
          </cell>
          <cell r="N195">
            <v>3.453947368421053E-2</v>
          </cell>
          <cell r="O195">
            <v>6.8603712671509276E-2</v>
          </cell>
          <cell r="P195">
            <v>5.8498023715415022E-2</v>
          </cell>
          <cell r="Q195">
            <v>1.3910355486862442E-2</v>
          </cell>
          <cell r="R195">
            <v>4.0030211480362538E-2</v>
          </cell>
          <cell r="S195">
            <v>3.5502958579881658E-2</v>
          </cell>
          <cell r="T195">
            <v>2.2561863173216887E-2</v>
          </cell>
          <cell r="U195">
            <v>0</v>
          </cell>
          <cell r="V195">
            <v>0</v>
          </cell>
          <cell r="W195">
            <v>0</v>
          </cell>
        </row>
        <row r="196">
          <cell r="C196">
            <v>13873</v>
          </cell>
          <cell r="D196" t="str">
            <v>VILLANUEVA</v>
          </cell>
          <cell r="E196">
            <v>0</v>
          </cell>
          <cell r="F196">
            <v>0</v>
          </cell>
          <cell r="G196">
            <v>0</v>
          </cell>
          <cell r="H196">
            <v>1.850709438618137E-2</v>
          </cell>
          <cell r="I196">
            <v>1.8450184501845018E-2</v>
          </cell>
          <cell r="J196">
            <v>1.8359853121175031E-2</v>
          </cell>
          <cell r="K196">
            <v>1.8226002430133656E-2</v>
          </cell>
          <cell r="L196">
            <v>1.7334130304841603E-2</v>
          </cell>
          <cell r="M196">
            <v>1.7048794826572605E-2</v>
          </cell>
          <cell r="N196">
            <v>4.0276179516685849E-2</v>
          </cell>
          <cell r="O196">
            <v>2.3163841807909605E-2</v>
          </cell>
          <cell r="P196">
            <v>7.3521282476506356E-2</v>
          </cell>
          <cell r="Q196">
            <v>4.6070460704607047E-2</v>
          </cell>
          <cell r="R196">
            <v>0.13425679275439531</v>
          </cell>
          <cell r="S196">
            <v>0.10772464529689964</v>
          </cell>
          <cell r="T196">
            <v>0</v>
          </cell>
          <cell r="U196">
            <v>0</v>
          </cell>
          <cell r="V196">
            <v>8.1377151799687006E-2</v>
          </cell>
          <cell r="W196">
            <v>5.2410901467505244E-4</v>
          </cell>
        </row>
        <row r="197">
          <cell r="C197">
            <v>13894</v>
          </cell>
          <cell r="D197" t="str">
            <v>ZAMBRANO</v>
          </cell>
          <cell r="E197">
            <v>0</v>
          </cell>
          <cell r="F197">
            <v>1.3513513513513514E-2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3.4653465346534656E-2</v>
          </cell>
          <cell r="L197">
            <v>3.2771535580524341E-2</v>
          </cell>
          <cell r="M197">
            <v>3.0864197530864196E-2</v>
          </cell>
          <cell r="N197">
            <v>4.9789029535864976E-2</v>
          </cell>
          <cell r="O197">
            <v>9.2320261437908502E-2</v>
          </cell>
          <cell r="P197">
            <v>6.5495207667731634E-2</v>
          </cell>
          <cell r="Q197">
            <v>1.8912529550827423E-2</v>
          </cell>
          <cell r="R197">
            <v>1.1746280344557557E-2</v>
          </cell>
          <cell r="S197">
            <v>8.6887835703001581E-3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</row>
        <row r="198">
          <cell r="C198">
            <v>15001</v>
          </cell>
          <cell r="D198" t="str">
            <v>TUNJA</v>
          </cell>
          <cell r="E198">
            <v>1.0964262126660307</v>
          </cell>
          <cell r="F198">
            <v>1.2557381694531029</v>
          </cell>
          <cell r="G198">
            <v>1.4474926455497024</v>
          </cell>
          <cell r="H198">
            <v>1.3402653990889286</v>
          </cell>
          <cell r="I198">
            <v>1.2768379751720589</v>
          </cell>
          <cell r="J198">
            <v>1.4864506348303961</v>
          </cell>
          <cell r="K198">
            <v>1.3661167512690355</v>
          </cell>
          <cell r="L198">
            <v>1.3026950537081108</v>
          </cell>
          <cell r="M198">
            <v>1.4180591049079352</v>
          </cell>
          <cell r="N198">
            <v>1.5189092356687899</v>
          </cell>
          <cell r="O198">
            <v>1.4947515280361414</v>
          </cell>
          <cell r="P198">
            <v>1.677860287835973</v>
          </cell>
          <cell r="Q198">
            <v>1.7630154639175257</v>
          </cell>
          <cell r="R198">
            <v>1.8606056790278915</v>
          </cell>
          <cell r="S198">
            <v>1.9582104228121928</v>
          </cell>
          <cell r="T198">
            <v>2.0719856028794239</v>
          </cell>
          <cell r="U198">
            <v>1.9829009779235229</v>
          </cell>
          <cell r="V198">
            <v>2.2313940850065785</v>
          </cell>
          <cell r="W198">
            <v>2.139212827988338</v>
          </cell>
        </row>
        <row r="199">
          <cell r="C199">
            <v>15047</v>
          </cell>
          <cell r="D199" t="str">
            <v>AQUITANIA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6.8870523415977963E-4</v>
          </cell>
          <cell r="P199">
            <v>0</v>
          </cell>
          <cell r="Q199">
            <v>6.8607068607068611E-2</v>
          </cell>
          <cell r="R199">
            <v>5.4393305439330547E-2</v>
          </cell>
          <cell r="S199">
            <v>3.4361851332398316E-2</v>
          </cell>
          <cell r="T199">
            <v>2.8449502133712661E-3</v>
          </cell>
          <cell r="U199">
            <v>7.2046109510086451E-4</v>
          </cell>
          <cell r="V199">
            <v>0</v>
          </cell>
          <cell r="W199">
            <v>0</v>
          </cell>
        </row>
        <row r="200">
          <cell r="C200">
            <v>15051</v>
          </cell>
          <cell r="D200" t="str">
            <v>ARCABUCO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1.0178117048346057E-2</v>
          </cell>
          <cell r="U200">
            <v>0</v>
          </cell>
          <cell r="V200">
            <v>0</v>
          </cell>
          <cell r="W200">
            <v>0</v>
          </cell>
        </row>
        <row r="201">
          <cell r="C201">
            <v>15087</v>
          </cell>
          <cell r="D201" t="str">
            <v>BELEN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4.2176870748299317E-2</v>
          </cell>
          <cell r="N201">
            <v>7.7762619372442013E-2</v>
          </cell>
          <cell r="O201">
            <v>3.6161335187760782E-2</v>
          </cell>
          <cell r="P201">
            <v>3.7089871611982884E-2</v>
          </cell>
          <cell r="Q201">
            <v>5.5882352941176473E-2</v>
          </cell>
          <cell r="R201">
            <v>5.2950075642965201E-2</v>
          </cell>
          <cell r="S201">
            <v>5.3543307086614172E-2</v>
          </cell>
          <cell r="T201">
            <v>1.639344262295082E-3</v>
          </cell>
          <cell r="U201">
            <v>0</v>
          </cell>
          <cell r="V201">
            <v>0</v>
          </cell>
          <cell r="W201">
            <v>0</v>
          </cell>
        </row>
        <row r="202">
          <cell r="C202">
            <v>15090</v>
          </cell>
          <cell r="D202" t="str">
            <v>BERBEO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5.1282051282051282E-3</v>
          </cell>
          <cell r="U202">
            <v>0</v>
          </cell>
          <cell r="V202">
            <v>0</v>
          </cell>
          <cell r="W202">
            <v>0</v>
          </cell>
        </row>
        <row r="203">
          <cell r="C203">
            <v>15097</v>
          </cell>
          <cell r="D203" t="str">
            <v>BOAVITA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2.7586206896551722E-3</v>
          </cell>
          <cell r="L203">
            <v>6.6759388038942977E-2</v>
          </cell>
          <cell r="M203">
            <v>8.3798882681564241E-2</v>
          </cell>
          <cell r="N203">
            <v>0.1209563994374121</v>
          </cell>
          <cell r="O203">
            <v>0.22492836676217765</v>
          </cell>
          <cell r="P203">
            <v>0.25663716814159293</v>
          </cell>
          <cell r="Q203">
            <v>0.18529862174578868</v>
          </cell>
          <cell r="R203">
            <v>0.16719745222929935</v>
          </cell>
          <cell r="S203">
            <v>0.14548494983277591</v>
          </cell>
          <cell r="T203">
            <v>0.15224913494809689</v>
          </cell>
          <cell r="U203">
            <v>0.15846994535519127</v>
          </cell>
          <cell r="V203">
            <v>0.13421550094517959</v>
          </cell>
          <cell r="W203">
            <v>0.15445544554455445</v>
          </cell>
        </row>
        <row r="204">
          <cell r="C204">
            <v>15104</v>
          </cell>
          <cell r="D204" t="str">
            <v>BOYACA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2.3474178403755869E-3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8.0428954423592495E-3</v>
          </cell>
          <cell r="W204">
            <v>0</v>
          </cell>
        </row>
        <row r="205">
          <cell r="C205">
            <v>15106</v>
          </cell>
          <cell r="D205" t="str">
            <v>BRICEÑO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0.13419913419913421</v>
          </cell>
          <cell r="P205">
            <v>0.13656387665198239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</row>
        <row r="206">
          <cell r="C206">
            <v>15109</v>
          </cell>
          <cell r="D206" t="str">
            <v>BUENAVISTA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3.937007874015748E-3</v>
          </cell>
          <cell r="P206">
            <v>5.9171597633136092E-2</v>
          </cell>
          <cell r="Q206">
            <v>5.8823529411764705E-2</v>
          </cell>
          <cell r="R206">
            <v>5.8939096267190572E-2</v>
          </cell>
          <cell r="S206">
            <v>0</v>
          </cell>
          <cell r="T206">
            <v>1.0121457489878543E-2</v>
          </cell>
          <cell r="U206">
            <v>0</v>
          </cell>
          <cell r="V206">
            <v>0</v>
          </cell>
          <cell r="W206">
            <v>0</v>
          </cell>
        </row>
        <row r="207">
          <cell r="C207">
            <v>15114</v>
          </cell>
          <cell r="D207" t="str">
            <v>BUSBANZA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2.3255813953488372E-2</v>
          </cell>
          <cell r="U207">
            <v>0</v>
          </cell>
          <cell r="V207">
            <v>0</v>
          </cell>
          <cell r="W207">
            <v>0</v>
          </cell>
        </row>
        <row r="208">
          <cell r="C208">
            <v>15131</v>
          </cell>
          <cell r="D208" t="str">
            <v>CALDAS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0.13354037267080746</v>
          </cell>
          <cell r="Q208">
            <v>0.11538461538461539</v>
          </cell>
          <cell r="R208">
            <v>6.5789473684210523E-3</v>
          </cell>
          <cell r="S208">
            <v>0</v>
          </cell>
          <cell r="T208">
            <v>7.0671378091872791E-3</v>
          </cell>
          <cell r="U208">
            <v>0</v>
          </cell>
          <cell r="V208">
            <v>0</v>
          </cell>
          <cell r="W208">
            <v>0</v>
          </cell>
        </row>
        <row r="209">
          <cell r="C209">
            <v>15135</v>
          </cell>
          <cell r="D209" t="str">
            <v>CAMPOHERMOSO</v>
          </cell>
          <cell r="E209">
            <v>0</v>
          </cell>
          <cell r="F209">
            <v>0</v>
          </cell>
          <cell r="G209">
            <v>4.8346055979643768E-2</v>
          </cell>
          <cell r="H209">
            <v>4.4386422976501305E-2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0">
          <cell r="C210">
            <v>15162</v>
          </cell>
          <cell r="D210" t="str">
            <v>CERINZA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1.466275659824047E-2</v>
          </cell>
          <cell r="M210">
            <v>7.8488372093023256E-2</v>
          </cell>
          <cell r="N210">
            <v>8.7209302325581398E-2</v>
          </cell>
          <cell r="O210">
            <v>7.0588235294117646E-2</v>
          </cell>
          <cell r="P210">
            <v>6.8656716417910449E-2</v>
          </cell>
          <cell r="Q210">
            <v>5.9374999999999997E-2</v>
          </cell>
          <cell r="R210">
            <v>2.2801302931596091E-2</v>
          </cell>
          <cell r="S210">
            <v>1.0101010101010102E-2</v>
          </cell>
          <cell r="T210">
            <v>1.4084507042253521E-2</v>
          </cell>
          <cell r="U210">
            <v>0</v>
          </cell>
          <cell r="V210">
            <v>0</v>
          </cell>
          <cell r="W210">
            <v>0</v>
          </cell>
        </row>
        <row r="211">
          <cell r="C211">
            <v>15172</v>
          </cell>
          <cell r="D211" t="str">
            <v>CHINAVITA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3.2786885245901639E-3</v>
          </cell>
          <cell r="U211">
            <v>0</v>
          </cell>
          <cell r="V211">
            <v>0</v>
          </cell>
          <cell r="W211">
            <v>0</v>
          </cell>
        </row>
        <row r="212">
          <cell r="C212">
            <v>15176</v>
          </cell>
          <cell r="D212" t="str">
            <v>CHIQUINQUIRA</v>
          </cell>
          <cell r="E212">
            <v>7.1940928270042198E-2</v>
          </cell>
          <cell r="F212">
            <v>0.1019226793467025</v>
          </cell>
          <cell r="G212">
            <v>4.3231175157296527E-2</v>
          </cell>
          <cell r="H212">
            <v>9.4724220623501193E-2</v>
          </cell>
          <cell r="I212">
            <v>0.12281047037984649</v>
          </cell>
          <cell r="J212">
            <v>0.14995278564683664</v>
          </cell>
          <cell r="K212">
            <v>0.17977743668457405</v>
          </cell>
          <cell r="L212">
            <v>0.32847406285497915</v>
          </cell>
          <cell r="M212">
            <v>0.33432835820895523</v>
          </cell>
          <cell r="N212">
            <v>0.37300568494406749</v>
          </cell>
          <cell r="O212">
            <v>0.3997475658131987</v>
          </cell>
          <cell r="P212">
            <v>0.42693055310125466</v>
          </cell>
          <cell r="Q212">
            <v>0.44757785467128025</v>
          </cell>
          <cell r="R212">
            <v>0.4457423395970882</v>
          </cell>
          <cell r="S212">
            <v>0.48461154549991681</v>
          </cell>
          <cell r="T212">
            <v>0.50777795971835593</v>
          </cell>
          <cell r="U212">
            <v>0.55935483870967739</v>
          </cell>
          <cell r="V212">
            <v>0.40136811963092589</v>
          </cell>
          <cell r="W212">
            <v>0.38197289631263787</v>
          </cell>
        </row>
        <row r="213">
          <cell r="C213">
            <v>15180</v>
          </cell>
          <cell r="D213" t="str">
            <v>CHISCAS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9.375E-2</v>
          </cell>
          <cell r="M213">
            <v>8.9709762532981532E-2</v>
          </cell>
          <cell r="N213">
            <v>8.0428954423592491E-2</v>
          </cell>
          <cell r="O213">
            <v>0.15846994535519127</v>
          </cell>
          <cell r="P213">
            <v>0.15426997245179064</v>
          </cell>
          <cell r="Q213">
            <v>0.16897506925207756</v>
          </cell>
          <cell r="R213">
            <v>0.13764044943820225</v>
          </cell>
          <cell r="S213">
            <v>8.5959885386819479E-2</v>
          </cell>
          <cell r="T213">
            <v>9.3294460641399415E-2</v>
          </cell>
          <cell r="U213">
            <v>5.6547619047619048E-2</v>
          </cell>
          <cell r="V213">
            <v>0</v>
          </cell>
          <cell r="W213">
            <v>0</v>
          </cell>
        </row>
        <row r="214">
          <cell r="C214">
            <v>15183</v>
          </cell>
          <cell r="D214" t="str">
            <v>CHITA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4.197271773347324E-2</v>
          </cell>
          <cell r="Q214">
            <v>3.7194473963868227E-2</v>
          </cell>
          <cell r="R214">
            <v>3.7796976241900648E-2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</row>
        <row r="215">
          <cell r="C215">
            <v>15185</v>
          </cell>
          <cell r="D215" t="str">
            <v>CHITARAQUE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2E-3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4.7846889952153108E-3</v>
          </cell>
          <cell r="U215">
            <v>0</v>
          </cell>
          <cell r="V215">
            <v>0</v>
          </cell>
          <cell r="W215">
            <v>0</v>
          </cell>
        </row>
        <row r="216">
          <cell r="C216">
            <v>15187</v>
          </cell>
          <cell r="D216" t="str">
            <v>CHIVATA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7.9069767441860464E-2</v>
          </cell>
          <cell r="J216">
            <v>7.7625570776255703E-2</v>
          </cell>
          <cell r="K216">
            <v>7.6404494382022473E-2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9.4517958412098299E-3</v>
          </cell>
          <cell r="U216">
            <v>0</v>
          </cell>
          <cell r="V216">
            <v>0</v>
          </cell>
          <cell r="W216">
            <v>0</v>
          </cell>
        </row>
        <row r="217">
          <cell r="C217">
            <v>15189</v>
          </cell>
          <cell r="D217" t="str">
            <v>CIENEGA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2.5380710659898475E-3</v>
          </cell>
          <cell r="U217">
            <v>0</v>
          </cell>
          <cell r="V217">
            <v>0</v>
          </cell>
          <cell r="W217">
            <v>0</v>
          </cell>
        </row>
        <row r="218">
          <cell r="C218">
            <v>15204</v>
          </cell>
          <cell r="D218" t="str">
            <v>COMBITA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3.1627906976744183E-2</v>
          </cell>
          <cell r="L218">
            <v>3.2227488151658767E-2</v>
          </cell>
          <cell r="M218">
            <v>5.8373205741626792E-2</v>
          </cell>
          <cell r="N218">
            <v>2.598652550529355E-2</v>
          </cell>
          <cell r="O218">
            <v>3.4749034749034749E-2</v>
          </cell>
          <cell r="P218">
            <v>4.8262548262548263E-2</v>
          </cell>
          <cell r="Q218">
            <v>2.5862068965517241E-2</v>
          </cell>
          <cell r="R218">
            <v>8.5795996186844616E-3</v>
          </cell>
          <cell r="S218">
            <v>0</v>
          </cell>
          <cell r="T218">
            <v>1.9230769230769232E-3</v>
          </cell>
          <cell r="U218">
            <v>0</v>
          </cell>
          <cell r="V218">
            <v>0</v>
          </cell>
          <cell r="W218">
            <v>0</v>
          </cell>
        </row>
        <row r="219">
          <cell r="C219">
            <v>15212</v>
          </cell>
          <cell r="D219" t="str">
            <v>COPER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3.0120481927710845E-3</v>
          </cell>
          <cell r="O219">
            <v>0</v>
          </cell>
          <cell r="P219">
            <v>0</v>
          </cell>
          <cell r="Q219">
            <v>0.13677811550151975</v>
          </cell>
          <cell r="R219">
            <v>8.7499999999999994E-2</v>
          </cell>
          <cell r="S219">
            <v>4.4871794871794872E-2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</row>
        <row r="220">
          <cell r="C220">
            <v>15215</v>
          </cell>
          <cell r="D220" t="str">
            <v>CORRALES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0.19289340101522842</v>
          </cell>
          <cell r="Q220">
            <v>0.19895287958115182</v>
          </cell>
          <cell r="R220">
            <v>0.17204301075268819</v>
          </cell>
          <cell r="S220">
            <v>0</v>
          </cell>
          <cell r="T220">
            <v>5.8823529411764705E-3</v>
          </cell>
          <cell r="U220">
            <v>0</v>
          </cell>
          <cell r="V220">
            <v>0</v>
          </cell>
          <cell r="W220">
            <v>0</v>
          </cell>
        </row>
        <row r="221">
          <cell r="C221">
            <v>15223</v>
          </cell>
          <cell r="D221" t="str">
            <v>CUBARA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4.715447154471545E-2</v>
          </cell>
          <cell r="N221">
            <v>0.27724358974358976</v>
          </cell>
          <cell r="O221">
            <v>0.34340222575516693</v>
          </cell>
          <cell r="P221">
            <v>0.22047244094488189</v>
          </cell>
          <cell r="Q221">
            <v>0.31211180124223603</v>
          </cell>
          <cell r="R221">
            <v>0.28091603053435116</v>
          </cell>
          <cell r="S221">
            <v>0.27853881278538811</v>
          </cell>
          <cell r="T221">
            <v>0.19545454545454546</v>
          </cell>
          <cell r="U221">
            <v>0.21580547112462006</v>
          </cell>
          <cell r="V221">
            <v>0.26363636363636361</v>
          </cell>
          <cell r="W221">
            <v>0.23780487804878048</v>
          </cell>
        </row>
        <row r="222">
          <cell r="C222">
            <v>15224</v>
          </cell>
          <cell r="D222" t="str">
            <v>CUCAITA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2.2988505747126436E-3</v>
          </cell>
          <cell r="U222">
            <v>0</v>
          </cell>
          <cell r="V222">
            <v>0</v>
          </cell>
          <cell r="W222">
            <v>0</v>
          </cell>
        </row>
        <row r="223">
          <cell r="C223">
            <v>15226</v>
          </cell>
          <cell r="D223" t="str">
            <v>CUITIVA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5.4644808743169399E-3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</row>
        <row r="224">
          <cell r="C224">
            <v>15236</v>
          </cell>
          <cell r="D224" t="str">
            <v>CHIVOR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0.29100529100529099</v>
          </cell>
          <cell r="Q224">
            <v>0.22282608695652173</v>
          </cell>
          <cell r="R224">
            <v>0.13812154696132597</v>
          </cell>
          <cell r="S224">
            <v>0</v>
          </cell>
          <cell r="T224">
            <v>6.5476190476190479E-2</v>
          </cell>
          <cell r="U224">
            <v>0</v>
          </cell>
          <cell r="V224">
            <v>0</v>
          </cell>
          <cell r="W224">
            <v>0</v>
          </cell>
        </row>
        <row r="225">
          <cell r="C225">
            <v>15238</v>
          </cell>
          <cell r="D225" t="str">
            <v>DUITAMA</v>
          </cell>
          <cell r="E225">
            <v>0.22180944055944055</v>
          </cell>
          <cell r="F225">
            <v>0.26005244755244755</v>
          </cell>
          <cell r="G225">
            <v>0.22941498086386003</v>
          </cell>
          <cell r="H225">
            <v>0.30168637757336836</v>
          </cell>
          <cell r="I225">
            <v>0.30282076610690373</v>
          </cell>
          <cell r="J225">
            <v>0.31219564982144787</v>
          </cell>
          <cell r="K225">
            <v>0.37545484617929209</v>
          </cell>
          <cell r="L225">
            <v>0.54370109114956466</v>
          </cell>
          <cell r="M225">
            <v>0.60096682047901562</v>
          </cell>
          <cell r="N225">
            <v>0.62830024001745577</v>
          </cell>
          <cell r="O225">
            <v>0.68392046682515673</v>
          </cell>
          <cell r="P225">
            <v>0.64968560161995093</v>
          </cell>
          <cell r="Q225">
            <v>0.68438712383349065</v>
          </cell>
          <cell r="R225">
            <v>0.70944135229849514</v>
          </cell>
          <cell r="S225">
            <v>0.68988695386495569</v>
          </cell>
          <cell r="T225">
            <v>0.68636960695160154</v>
          </cell>
          <cell r="U225">
            <v>0.71917327179692991</v>
          </cell>
          <cell r="V225">
            <v>0.65907046476761622</v>
          </cell>
          <cell r="W225">
            <v>0.66926536731634179</v>
          </cell>
        </row>
        <row r="226">
          <cell r="C226">
            <v>15244</v>
          </cell>
          <cell r="D226" t="str">
            <v>EL COCUY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5.6795131845841784E-2</v>
          </cell>
          <cell r="M226">
            <v>5.6224899598393573E-2</v>
          </cell>
          <cell r="N226">
            <v>5.6338028169014086E-2</v>
          </cell>
          <cell r="O226">
            <v>0</v>
          </cell>
          <cell r="P226">
            <v>0</v>
          </cell>
          <cell r="Q226">
            <v>5.6034482758620691E-2</v>
          </cell>
          <cell r="R226">
            <v>5.7906458797327393E-2</v>
          </cell>
          <cell r="S226">
            <v>2.528735632183908E-2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</row>
        <row r="227">
          <cell r="C227">
            <v>15248</v>
          </cell>
          <cell r="D227" t="str">
            <v>EL ESPINO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5.5028462998102469E-2</v>
          </cell>
          <cell r="N227">
            <v>5.4924242424242424E-2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</row>
        <row r="228">
          <cell r="C228">
            <v>15272</v>
          </cell>
          <cell r="D228" t="str">
            <v>FIRAVITOBA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7.370517928286853E-2</v>
          </cell>
          <cell r="J228">
            <v>7.5050709939148072E-2</v>
          </cell>
          <cell r="K228">
            <v>7.6923076923076927E-2</v>
          </cell>
          <cell r="L228">
            <v>7.459677419354839E-2</v>
          </cell>
          <cell r="M228">
            <v>0</v>
          </cell>
          <cell r="N228">
            <v>5.5776892430278883E-2</v>
          </cell>
          <cell r="O228">
            <v>0.114</v>
          </cell>
          <cell r="P228">
            <v>9.4069529652351741E-2</v>
          </cell>
          <cell r="Q228">
            <v>0</v>
          </cell>
          <cell r="R228">
            <v>0</v>
          </cell>
          <cell r="S228">
            <v>0</v>
          </cell>
          <cell r="T228">
            <v>4.6838407494145199E-3</v>
          </cell>
          <cell r="U228">
            <v>2.4271844660194173E-3</v>
          </cell>
          <cell r="V228">
            <v>0</v>
          </cell>
          <cell r="W228">
            <v>0</v>
          </cell>
        </row>
        <row r="229">
          <cell r="C229">
            <v>15276</v>
          </cell>
          <cell r="D229" t="str">
            <v>FLORESTA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5.1282051282051282E-3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6.0686015831134567E-2</v>
          </cell>
          <cell r="R229">
            <v>6.3186813186813184E-2</v>
          </cell>
          <cell r="S229">
            <v>3.6931818181818184E-2</v>
          </cell>
          <cell r="T229">
            <v>5.8823529411764705E-3</v>
          </cell>
          <cell r="U229">
            <v>0</v>
          </cell>
          <cell r="V229">
            <v>0</v>
          </cell>
          <cell r="W229">
            <v>0</v>
          </cell>
        </row>
        <row r="230">
          <cell r="C230">
            <v>15293</v>
          </cell>
          <cell r="D230" t="str">
            <v>GACHANTIVA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0.14782608695652175</v>
          </cell>
          <cell r="R230">
            <v>8.1447963800904979E-2</v>
          </cell>
          <cell r="S230">
            <v>7.6923076923076927E-2</v>
          </cell>
          <cell r="T230">
            <v>1.5151515151515152E-2</v>
          </cell>
          <cell r="U230">
            <v>0</v>
          </cell>
          <cell r="V230">
            <v>0</v>
          </cell>
          <cell r="W230">
            <v>0</v>
          </cell>
        </row>
        <row r="231">
          <cell r="C231">
            <v>15296</v>
          </cell>
          <cell r="D231" t="str">
            <v>GAMEZA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2.257336343115124E-3</v>
          </cell>
          <cell r="R231">
            <v>0</v>
          </cell>
          <cell r="S231">
            <v>0</v>
          </cell>
          <cell r="T231">
            <v>2.4752475247524753E-3</v>
          </cell>
          <cell r="U231">
            <v>0</v>
          </cell>
          <cell r="V231">
            <v>0</v>
          </cell>
          <cell r="W231">
            <v>0</v>
          </cell>
        </row>
        <row r="232">
          <cell r="C232">
            <v>15299</v>
          </cell>
          <cell r="D232" t="str">
            <v>GARAGOA</v>
          </cell>
          <cell r="E232">
            <v>0</v>
          </cell>
          <cell r="F232">
            <v>0</v>
          </cell>
          <cell r="G232">
            <v>0</v>
          </cell>
          <cell r="H232">
            <v>3.7234042553191488E-2</v>
          </cell>
          <cell r="I232">
            <v>3.760552570990023E-2</v>
          </cell>
          <cell r="J232">
            <v>4.5807453416149072E-2</v>
          </cell>
          <cell r="K232">
            <v>7.868601986249045E-2</v>
          </cell>
          <cell r="L232">
            <v>0.22835820895522388</v>
          </cell>
          <cell r="M232">
            <v>0.25236363636363635</v>
          </cell>
          <cell r="N232">
            <v>0.32313167259786479</v>
          </cell>
          <cell r="O232">
            <v>0.37552447552447554</v>
          </cell>
          <cell r="P232">
            <v>0.3397790055248619</v>
          </cell>
          <cell r="Q232">
            <v>0.32038173142467619</v>
          </cell>
          <cell r="R232">
            <v>0.33288318703578662</v>
          </cell>
          <cell r="S232">
            <v>0.28504359490274983</v>
          </cell>
          <cell r="T232">
            <v>0.27565392354124746</v>
          </cell>
          <cell r="U232">
            <v>0.23710649698593436</v>
          </cell>
          <cell r="V232">
            <v>0.18194070080862534</v>
          </cell>
          <cell r="W232">
            <v>0.18188010899182561</v>
          </cell>
        </row>
        <row r="233">
          <cell r="C233">
            <v>15322</v>
          </cell>
          <cell r="D233" t="str">
            <v>GUATEQUE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4.5566502463054187E-2</v>
          </cell>
          <cell r="L233">
            <v>0.10144927536231885</v>
          </cell>
          <cell r="M233">
            <v>3.541912632821724E-2</v>
          </cell>
          <cell r="N233">
            <v>6.0747663551401869E-2</v>
          </cell>
          <cell r="O233">
            <v>2.2222222222222223E-2</v>
          </cell>
          <cell r="P233">
            <v>4.85207100591716E-2</v>
          </cell>
          <cell r="Q233">
            <v>0.13405797101449277</v>
          </cell>
          <cell r="R233">
            <v>0.15698393077873918</v>
          </cell>
          <cell r="S233">
            <v>0.12706480304955528</v>
          </cell>
          <cell r="T233">
            <v>8.6161879895561358E-2</v>
          </cell>
          <cell r="U233">
            <v>0.10828877005347594</v>
          </cell>
          <cell r="V233">
            <v>0.11522633744855967</v>
          </cell>
          <cell r="W233">
            <v>9.7320169252468267E-2</v>
          </cell>
        </row>
        <row r="234">
          <cell r="C234">
            <v>15325</v>
          </cell>
          <cell r="D234" t="str">
            <v>GUAYATA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0.10576923076923077</v>
          </cell>
          <cell r="P234">
            <v>6.2295081967213117E-2</v>
          </cell>
          <cell r="Q234">
            <v>6.0606060606060608E-2</v>
          </cell>
          <cell r="R234">
            <v>0</v>
          </cell>
          <cell r="S234">
            <v>0</v>
          </cell>
          <cell r="T234">
            <v>7.0671378091872791E-3</v>
          </cell>
          <cell r="U234">
            <v>0</v>
          </cell>
          <cell r="V234">
            <v>0</v>
          </cell>
          <cell r="W234">
            <v>0</v>
          </cell>
        </row>
        <row r="235">
          <cell r="C235">
            <v>15332</v>
          </cell>
          <cell r="D235" t="str">
            <v>GUICAN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2.5198938992042442E-2</v>
          </cell>
          <cell r="K235">
            <v>5.4091539528432729E-2</v>
          </cell>
          <cell r="L235">
            <v>8.8405797101449274E-2</v>
          </cell>
          <cell r="M235">
            <v>0.10151515151515152</v>
          </cell>
          <cell r="N235">
            <v>0.11302982731554161</v>
          </cell>
          <cell r="O235">
            <v>0.11889250814332247</v>
          </cell>
          <cell r="P235">
            <v>0.12333333333333334</v>
          </cell>
          <cell r="Q235">
            <v>0.19354838709677419</v>
          </cell>
          <cell r="R235">
            <v>0.1793103448275862</v>
          </cell>
          <cell r="S235">
            <v>0.11403508771929824</v>
          </cell>
          <cell r="T235">
            <v>7.7192982456140355E-2</v>
          </cell>
          <cell r="U235">
            <v>2.9616724738675958E-2</v>
          </cell>
          <cell r="V235">
            <v>0</v>
          </cell>
          <cell r="W235">
            <v>0</v>
          </cell>
        </row>
        <row r="236">
          <cell r="C236">
            <v>15362</v>
          </cell>
          <cell r="D236" t="str">
            <v>IZA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6.0975609756097563E-3</v>
          </cell>
          <cell r="U236">
            <v>0</v>
          </cell>
          <cell r="V236">
            <v>0</v>
          </cell>
          <cell r="W236">
            <v>0</v>
          </cell>
        </row>
        <row r="237">
          <cell r="C237">
            <v>15367</v>
          </cell>
          <cell r="D237" t="str">
            <v>JENESANO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5.7416267942583733E-2</v>
          </cell>
          <cell r="P237">
            <v>3.486529318541997E-2</v>
          </cell>
          <cell r="Q237">
            <v>0</v>
          </cell>
          <cell r="R237">
            <v>1.6025641025641025E-3</v>
          </cell>
          <cell r="S237">
            <v>0</v>
          </cell>
          <cell r="T237">
            <v>6.5466448445171853E-3</v>
          </cell>
          <cell r="U237">
            <v>0</v>
          </cell>
          <cell r="V237">
            <v>0</v>
          </cell>
          <cell r="W237">
            <v>0</v>
          </cell>
        </row>
        <row r="238">
          <cell r="C238">
            <v>15368</v>
          </cell>
          <cell r="D238" t="str">
            <v>JERICO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2.5706940874035988E-3</v>
          </cell>
          <cell r="P238">
            <v>0</v>
          </cell>
          <cell r="Q238">
            <v>2.5773195876288659E-3</v>
          </cell>
          <cell r="R238">
            <v>0</v>
          </cell>
          <cell r="S238">
            <v>0</v>
          </cell>
          <cell r="T238">
            <v>5.4495912806539508E-3</v>
          </cell>
          <cell r="U238">
            <v>0</v>
          </cell>
          <cell r="V238">
            <v>0</v>
          </cell>
          <cell r="W238">
            <v>0</v>
          </cell>
        </row>
        <row r="239">
          <cell r="C239">
            <v>15377</v>
          </cell>
          <cell r="D239" t="str">
            <v>LABRANZAGRANDE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7.1729957805907171E-2</v>
          </cell>
          <cell r="Q239">
            <v>5.6962025316455694E-2</v>
          </cell>
          <cell r="R239">
            <v>5.3191489361702128E-2</v>
          </cell>
          <cell r="S239">
            <v>0</v>
          </cell>
          <cell r="T239">
            <v>2.2172949002217295E-3</v>
          </cell>
          <cell r="U239">
            <v>0</v>
          </cell>
          <cell r="V239">
            <v>0</v>
          </cell>
          <cell r="W239">
            <v>0</v>
          </cell>
        </row>
        <row r="240">
          <cell r="C240">
            <v>15380</v>
          </cell>
          <cell r="D240" t="str">
            <v>LA CAPILLA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0.01</v>
          </cell>
          <cell r="U240">
            <v>0</v>
          </cell>
          <cell r="V240">
            <v>0</v>
          </cell>
          <cell r="W240">
            <v>0</v>
          </cell>
        </row>
        <row r="241">
          <cell r="C241">
            <v>15403</v>
          </cell>
          <cell r="D241" t="str">
            <v>LA UVITA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8.203125E-2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</row>
        <row r="242">
          <cell r="C242">
            <v>15407</v>
          </cell>
          <cell r="D242" t="str">
            <v>VILLA DE LEYVA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1.0235414534288639E-3</v>
          </cell>
          <cell r="K242">
            <v>1.998001998001998E-3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8.2372322899505767E-4</v>
          </cell>
          <cell r="Q242">
            <v>0</v>
          </cell>
          <cell r="R242">
            <v>0</v>
          </cell>
          <cell r="S242">
            <v>0</v>
          </cell>
          <cell r="T242">
            <v>9.1484869809992965E-3</v>
          </cell>
          <cell r="U242">
            <v>2.1843003412969283E-2</v>
          </cell>
          <cell r="V242">
            <v>0</v>
          </cell>
          <cell r="W242">
            <v>0</v>
          </cell>
        </row>
        <row r="243">
          <cell r="C243">
            <v>15425</v>
          </cell>
          <cell r="D243" t="str">
            <v>MACANAL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9.4660194174757281E-2</v>
          </cell>
          <cell r="P243">
            <v>7.8758949880668255E-2</v>
          </cell>
          <cell r="Q243">
            <v>6.6985645933014357E-2</v>
          </cell>
          <cell r="R243">
            <v>4.0284360189573459E-2</v>
          </cell>
          <cell r="S243">
            <v>3.1100478468899521E-2</v>
          </cell>
          <cell r="T243">
            <v>7.2815533980582527E-3</v>
          </cell>
          <cell r="U243">
            <v>0</v>
          </cell>
          <cell r="V243">
            <v>0</v>
          </cell>
          <cell r="W243">
            <v>0</v>
          </cell>
        </row>
        <row r="244">
          <cell r="C244">
            <v>15442</v>
          </cell>
          <cell r="D244" t="str">
            <v>MARIPI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1.4684287812041115E-3</v>
          </cell>
          <cell r="R244">
            <v>1.483679525222552E-3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</row>
        <row r="245">
          <cell r="C245">
            <v>15455</v>
          </cell>
          <cell r="D245" t="str">
            <v>MIRAFLORES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3.741935483870968E-2</v>
          </cell>
          <cell r="M245">
            <v>7.0886075949367092E-2</v>
          </cell>
          <cell r="N245">
            <v>0.14837905236907731</v>
          </cell>
          <cell r="O245">
            <v>0.11193111931119311</v>
          </cell>
          <cell r="P245">
            <v>2.3142509135200974E-2</v>
          </cell>
          <cell r="Q245">
            <v>6.2877871825876661E-2</v>
          </cell>
          <cell r="R245">
            <v>5.3956834532374098E-2</v>
          </cell>
          <cell r="S245">
            <v>4.8134777376654635E-2</v>
          </cell>
          <cell r="T245">
            <v>3.7439613526570048E-2</v>
          </cell>
          <cell r="U245">
            <v>0.13374233128834356</v>
          </cell>
          <cell r="V245">
            <v>5.7571964956195244E-2</v>
          </cell>
          <cell r="W245">
            <v>7.0603337612323486E-2</v>
          </cell>
        </row>
        <row r="246">
          <cell r="C246">
            <v>15464</v>
          </cell>
          <cell r="D246" t="str">
            <v>MONGUA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2.4330900243309003E-3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</row>
        <row r="247">
          <cell r="C247">
            <v>15466</v>
          </cell>
          <cell r="D247" t="str">
            <v>MONGUI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4.4843049327354259E-3</v>
          </cell>
          <cell r="U247">
            <v>0</v>
          </cell>
          <cell r="V247">
            <v>0</v>
          </cell>
          <cell r="W247">
            <v>0</v>
          </cell>
        </row>
        <row r="248">
          <cell r="C248">
            <v>15469</v>
          </cell>
          <cell r="D248" t="str">
            <v>MONIQUIRA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8.9482858803021495E-2</v>
          </cell>
          <cell r="L248">
            <v>0.15721504772599662</v>
          </cell>
          <cell r="M248">
            <v>0.25094850948509484</v>
          </cell>
          <cell r="N248">
            <v>0.24552160168598525</v>
          </cell>
          <cell r="O248">
            <v>0.18181818181818182</v>
          </cell>
          <cell r="P248">
            <v>0.19252724442138039</v>
          </cell>
          <cell r="Q248">
            <v>0.19718309859154928</v>
          </cell>
          <cell r="R248">
            <v>0.16447021613073273</v>
          </cell>
          <cell r="S248">
            <v>0.16818425281199786</v>
          </cell>
          <cell r="T248">
            <v>8.7027914614121515E-2</v>
          </cell>
          <cell r="U248">
            <v>0.13531723750701852</v>
          </cell>
          <cell r="V248">
            <v>0.16203703703703703</v>
          </cell>
          <cell r="W248">
            <v>0.13448894202032277</v>
          </cell>
        </row>
        <row r="249">
          <cell r="C249">
            <v>15476</v>
          </cell>
          <cell r="D249" t="str">
            <v>MOTAVITA</v>
          </cell>
          <cell r="E249">
            <v>0</v>
          </cell>
          <cell r="F249">
            <v>0</v>
          </cell>
          <cell r="G249">
            <v>0</v>
          </cell>
          <cell r="H249">
            <v>5.70902394106814E-2</v>
          </cell>
          <cell r="I249">
            <v>5.6057866184448461E-2</v>
          </cell>
          <cell r="J249">
            <v>5.5456171735241505E-2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1.6666666666666668E-3</v>
          </cell>
          <cell r="U249">
            <v>0</v>
          </cell>
          <cell r="V249">
            <v>0</v>
          </cell>
          <cell r="W249">
            <v>0</v>
          </cell>
        </row>
        <row r="250">
          <cell r="C250">
            <v>15480</v>
          </cell>
          <cell r="D250" t="str">
            <v>MUZO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3.0625832223701729E-2</v>
          </cell>
          <cell r="M250">
            <v>1.5915119363395226E-2</v>
          </cell>
          <cell r="N250">
            <v>6.4388961892247049E-2</v>
          </cell>
          <cell r="O250">
            <v>5.9973924380704043E-2</v>
          </cell>
          <cell r="P250">
            <v>3.7323037323037322E-2</v>
          </cell>
          <cell r="Q250">
            <v>9.056603773584905E-2</v>
          </cell>
          <cell r="R250">
            <v>6.6749072929542644E-2</v>
          </cell>
          <cell r="S250">
            <v>3.2967032967032968E-2</v>
          </cell>
          <cell r="T250">
            <v>2.4360535931790498E-3</v>
          </cell>
          <cell r="U250">
            <v>1.2180267965895249E-3</v>
          </cell>
          <cell r="V250">
            <v>0</v>
          </cell>
          <cell r="W250">
            <v>0</v>
          </cell>
        </row>
        <row r="251">
          <cell r="C251">
            <v>15491</v>
          </cell>
          <cell r="D251" t="str">
            <v>NOBSA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2.7755102040816326E-2</v>
          </cell>
          <cell r="L251">
            <v>4.7427652733118969E-2</v>
          </cell>
          <cell r="M251">
            <v>9.4901960784313719E-2</v>
          </cell>
          <cell r="N251">
            <v>0.12232415902140673</v>
          </cell>
          <cell r="O251">
            <v>0.17290419161676646</v>
          </cell>
          <cell r="P251">
            <v>0.18295371050698017</v>
          </cell>
          <cell r="Q251">
            <v>0.16282420749279539</v>
          </cell>
          <cell r="R251">
            <v>5.894886363636364E-2</v>
          </cell>
          <cell r="S251">
            <v>2.0350877192982456E-2</v>
          </cell>
          <cell r="T251">
            <v>2.9986052998605298E-2</v>
          </cell>
          <cell r="U251">
            <v>0</v>
          </cell>
          <cell r="V251">
            <v>0</v>
          </cell>
          <cell r="W251">
            <v>0</v>
          </cell>
        </row>
        <row r="252">
          <cell r="C252">
            <v>15494</v>
          </cell>
          <cell r="D252" t="str">
            <v>NUEVO COLON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8.1140350877192985E-2</v>
          </cell>
          <cell r="K252">
            <v>8.2774049217002238E-2</v>
          </cell>
          <cell r="L252">
            <v>8.4282460136674259E-2</v>
          </cell>
          <cell r="M252">
            <v>0.13926940639269406</v>
          </cell>
          <cell r="N252">
            <v>5.4298642533936653E-2</v>
          </cell>
          <cell r="O252">
            <v>5.3571428571428568E-2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7.7519379844961239E-3</v>
          </cell>
          <cell r="U252">
            <v>0</v>
          </cell>
          <cell r="V252">
            <v>0</v>
          </cell>
          <cell r="W252">
            <v>0</v>
          </cell>
        </row>
        <row r="253">
          <cell r="C253">
            <v>15507</v>
          </cell>
          <cell r="D253" t="str">
            <v>OTANCHE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3.9024390243902439E-2</v>
          </cell>
          <cell r="K253">
            <v>7.8335373317013457E-2</v>
          </cell>
          <cell r="L253">
            <v>7.7015643802647415E-2</v>
          </cell>
          <cell r="M253">
            <v>2.9274004683840751E-2</v>
          </cell>
          <cell r="N253">
            <v>2.844141069397042E-2</v>
          </cell>
          <cell r="O253">
            <v>8.9108910891089105E-2</v>
          </cell>
          <cell r="P253">
            <v>7.7908217716115266E-2</v>
          </cell>
          <cell r="Q253">
            <v>5.0567595459236329E-2</v>
          </cell>
          <cell r="R253">
            <v>4.2000000000000003E-2</v>
          </cell>
          <cell r="S253">
            <v>1.8590998043052837E-2</v>
          </cell>
          <cell r="T253">
            <v>1.9342359767891683E-3</v>
          </cell>
          <cell r="U253">
            <v>0</v>
          </cell>
          <cell r="V253">
            <v>0</v>
          </cell>
          <cell r="W253">
            <v>0</v>
          </cell>
        </row>
        <row r="254">
          <cell r="C254">
            <v>15514</v>
          </cell>
          <cell r="D254" t="str">
            <v>PAEZ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7.2607260726072612E-2</v>
          </cell>
          <cell r="M254">
            <v>7.590759075907591E-2</v>
          </cell>
          <cell r="N254">
            <v>7.8947368421052627E-2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</row>
        <row r="255">
          <cell r="C255">
            <v>15516</v>
          </cell>
          <cell r="D255" t="str">
            <v>PAIPA</v>
          </cell>
          <cell r="E255">
            <v>0</v>
          </cell>
          <cell r="F255">
            <v>0</v>
          </cell>
          <cell r="G255">
            <v>0</v>
          </cell>
          <cell r="H255">
            <v>2.7815777473780209E-2</v>
          </cell>
          <cell r="I255">
            <v>1.4831460674157304E-2</v>
          </cell>
          <cell r="J255">
            <v>3.2014228546020457E-2</v>
          </cell>
          <cell r="K255">
            <v>1.7317939609236235E-2</v>
          </cell>
          <cell r="L255">
            <v>1.7180616740088105E-2</v>
          </cell>
          <cell r="M255">
            <v>3.2173913043478261E-2</v>
          </cell>
          <cell r="N255">
            <v>4.23982869379015E-2</v>
          </cell>
          <cell r="O255">
            <v>8.4033613445378158E-2</v>
          </cell>
          <cell r="P255">
            <v>7.2190319934372443E-2</v>
          </cell>
          <cell r="Q255">
            <v>0.16573482428115016</v>
          </cell>
          <cell r="R255">
            <v>0.16051301982122038</v>
          </cell>
          <cell r="S255">
            <v>0.12419047619047618</v>
          </cell>
          <cell r="T255">
            <v>2.7047332832456798E-2</v>
          </cell>
          <cell r="U255">
            <v>0</v>
          </cell>
          <cell r="V255">
            <v>0</v>
          </cell>
          <cell r="W255">
            <v>0</v>
          </cell>
        </row>
        <row r="256">
          <cell r="C256">
            <v>15518</v>
          </cell>
          <cell r="D256" t="str">
            <v>PAJARITO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0.12918660287081341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</row>
        <row r="257">
          <cell r="C257">
            <v>15522</v>
          </cell>
          <cell r="D257" t="str">
            <v>PANQUEBA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1.2500000000000001E-2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</row>
        <row r="258">
          <cell r="C258">
            <v>15531</v>
          </cell>
          <cell r="D258" t="str">
            <v>PAUNA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3.691639522258415E-2</v>
          </cell>
          <cell r="Q258">
            <v>3.6441586280814578E-2</v>
          </cell>
          <cell r="R258">
            <v>2.5423728813559324E-2</v>
          </cell>
          <cell r="S258">
            <v>0</v>
          </cell>
          <cell r="T258">
            <v>1.0559662090813093E-3</v>
          </cell>
          <cell r="U258">
            <v>0</v>
          </cell>
          <cell r="V258">
            <v>0</v>
          </cell>
          <cell r="W258">
            <v>0</v>
          </cell>
        </row>
        <row r="259">
          <cell r="C259">
            <v>15533</v>
          </cell>
          <cell r="D259" t="str">
            <v>PAYA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0.11297071129707113</v>
          </cell>
          <cell r="P259">
            <v>0.1134453781512605</v>
          </cell>
          <cell r="Q259">
            <v>9.166666666666666E-2</v>
          </cell>
          <cell r="R259">
            <v>0</v>
          </cell>
          <cell r="S259">
            <v>0</v>
          </cell>
          <cell r="T259">
            <v>4.4052863436123352E-3</v>
          </cell>
          <cell r="U259">
            <v>0</v>
          </cell>
          <cell r="V259">
            <v>0</v>
          </cell>
          <cell r="W259">
            <v>0</v>
          </cell>
        </row>
        <row r="260">
          <cell r="C260">
            <v>15537</v>
          </cell>
          <cell r="D260" t="str">
            <v>PAZ DE RIO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3.3018867924528301E-2</v>
          </cell>
          <cell r="K260">
            <v>4.807692307692308E-3</v>
          </cell>
          <cell r="L260">
            <v>4.6116504854368932E-2</v>
          </cell>
          <cell r="M260">
            <v>0</v>
          </cell>
          <cell r="N260">
            <v>9.8039215686274508E-3</v>
          </cell>
          <cell r="O260">
            <v>6.4197530864197536E-2</v>
          </cell>
          <cell r="P260">
            <v>6.3725490196078427E-2</v>
          </cell>
          <cell r="Q260">
            <v>6.3106796116504854E-2</v>
          </cell>
          <cell r="R260">
            <v>2.4096385542168677E-3</v>
          </cell>
          <cell r="S260">
            <v>2.4096385542168677E-3</v>
          </cell>
          <cell r="T260">
            <v>2.4213075060532689E-3</v>
          </cell>
          <cell r="U260">
            <v>0</v>
          </cell>
          <cell r="V260">
            <v>0</v>
          </cell>
          <cell r="W260">
            <v>0</v>
          </cell>
        </row>
        <row r="261">
          <cell r="C261">
            <v>15542</v>
          </cell>
          <cell r="D261" t="str">
            <v>PESCA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1.4360313315926894E-2</v>
          </cell>
          <cell r="M261">
            <v>0</v>
          </cell>
          <cell r="N261">
            <v>1.092896174863388E-2</v>
          </cell>
          <cell r="O261">
            <v>2.8050490883590462E-3</v>
          </cell>
          <cell r="P261">
            <v>4.329004329004329E-3</v>
          </cell>
          <cell r="Q261">
            <v>2.9850746268656717E-3</v>
          </cell>
          <cell r="R261">
            <v>3.0864197530864196E-3</v>
          </cell>
          <cell r="S261">
            <v>1.6025641025641025E-3</v>
          </cell>
          <cell r="T261">
            <v>1.658374792703151E-3</v>
          </cell>
          <cell r="U261">
            <v>0</v>
          </cell>
          <cell r="V261">
            <v>0</v>
          </cell>
          <cell r="W261">
            <v>0</v>
          </cell>
        </row>
        <row r="262">
          <cell r="C262">
            <v>15550</v>
          </cell>
          <cell r="D262" t="str">
            <v>PISBA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8.0645161290322578E-3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</row>
        <row r="263">
          <cell r="C263">
            <v>15572</v>
          </cell>
          <cell r="D263" t="str">
            <v>PUERTO BOYACA</v>
          </cell>
          <cell r="E263">
            <v>0</v>
          </cell>
          <cell r="F263">
            <v>2.1442986881937437E-2</v>
          </cell>
          <cell r="G263">
            <v>5.3140096618357491E-3</v>
          </cell>
          <cell r="H263">
            <v>5.3438661710037173E-3</v>
          </cell>
          <cell r="I263">
            <v>8.7837837837837843E-3</v>
          </cell>
          <cell r="J263">
            <v>3.8478452066842569E-2</v>
          </cell>
          <cell r="K263">
            <v>4.6968026460859978E-2</v>
          </cell>
          <cell r="L263">
            <v>8.9089309282886053E-2</v>
          </cell>
          <cell r="M263">
            <v>0.1205161854768154</v>
          </cell>
          <cell r="N263">
            <v>0.15235818300369486</v>
          </cell>
          <cell r="O263">
            <v>0.18578526679628429</v>
          </cell>
          <cell r="P263">
            <v>0.15018236429950654</v>
          </cell>
          <cell r="Q263">
            <v>0.11693031209918768</v>
          </cell>
          <cell r="R263">
            <v>6.7475521498510008E-2</v>
          </cell>
          <cell r="S263">
            <v>4.0127388535031845E-2</v>
          </cell>
          <cell r="T263">
            <v>6.2843842573000422E-2</v>
          </cell>
          <cell r="U263">
            <v>9.5487932843651632E-2</v>
          </cell>
          <cell r="V263">
            <v>0.12401165210153975</v>
          </cell>
          <cell r="W263">
            <v>0.11863008046214153</v>
          </cell>
        </row>
        <row r="264">
          <cell r="C264">
            <v>15580</v>
          </cell>
          <cell r="D264" t="str">
            <v>QUIPAMA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4.2553191489361701E-2</v>
          </cell>
          <cell r="M264">
            <v>4.2414355628058731E-2</v>
          </cell>
          <cell r="N264">
            <v>4.2139384116693678E-2</v>
          </cell>
          <cell r="O264">
            <v>0</v>
          </cell>
          <cell r="P264">
            <v>6.3492063492063489E-2</v>
          </cell>
          <cell r="Q264">
            <v>5.0156739811912224E-2</v>
          </cell>
          <cell r="R264">
            <v>4.482225656877898E-2</v>
          </cell>
          <cell r="S264">
            <v>0</v>
          </cell>
          <cell r="T264">
            <v>0</v>
          </cell>
          <cell r="U264">
            <v>1.5455950540958269E-3</v>
          </cell>
          <cell r="V264">
            <v>1.5455950540958269E-3</v>
          </cell>
          <cell r="W264">
            <v>0</v>
          </cell>
        </row>
        <row r="265">
          <cell r="C265">
            <v>15599</v>
          </cell>
          <cell r="D265" t="str">
            <v>RAMIRIQUI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1.4035087719298246E-2</v>
          </cell>
          <cell r="L265">
            <v>0</v>
          </cell>
          <cell r="M265">
            <v>4.5146726862302484E-2</v>
          </cell>
          <cell r="N265">
            <v>7.6496674057649663E-2</v>
          </cell>
          <cell r="O265">
            <v>7.4479737130339535E-2</v>
          </cell>
          <cell r="P265">
            <v>0</v>
          </cell>
          <cell r="Q265">
            <v>3.5675675675675679E-2</v>
          </cell>
          <cell r="R265">
            <v>3.5522066738428421E-2</v>
          </cell>
          <cell r="S265">
            <v>3.1385281385281384E-2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</row>
        <row r="266">
          <cell r="C266">
            <v>15600</v>
          </cell>
          <cell r="D266" t="str">
            <v>RAQUIRA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7.1839080459770114E-4</v>
          </cell>
          <cell r="U266">
            <v>0</v>
          </cell>
          <cell r="V266">
            <v>0</v>
          </cell>
          <cell r="W266">
            <v>0</v>
          </cell>
        </row>
        <row r="267">
          <cell r="C267">
            <v>15621</v>
          </cell>
          <cell r="D267" t="str">
            <v>RONDON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4.5627376425855515E-2</v>
          </cell>
          <cell r="M267">
            <v>0</v>
          </cell>
          <cell r="N267">
            <v>0.13438735177865613</v>
          </cell>
          <cell r="O267">
            <v>0.12749003984063745</v>
          </cell>
          <cell r="P267">
            <v>0</v>
          </cell>
          <cell r="Q267">
            <v>0.25984251968503935</v>
          </cell>
          <cell r="R267">
            <v>0.2441860465116279</v>
          </cell>
          <cell r="S267">
            <v>0.16988416988416988</v>
          </cell>
          <cell r="T267">
            <v>0</v>
          </cell>
          <cell r="U267">
            <v>5.019305019305019E-2</v>
          </cell>
          <cell r="V267">
            <v>0</v>
          </cell>
          <cell r="W267">
            <v>0</v>
          </cell>
        </row>
        <row r="268">
          <cell r="C268">
            <v>15632</v>
          </cell>
          <cell r="D268" t="str">
            <v>SABOYA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1.838235294117647E-3</v>
          </cell>
          <cell r="U268">
            <v>0</v>
          </cell>
          <cell r="V268">
            <v>0</v>
          </cell>
          <cell r="W268">
            <v>0</v>
          </cell>
        </row>
        <row r="269">
          <cell r="C269">
            <v>15638</v>
          </cell>
          <cell r="D269" t="str">
            <v>SACHICA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8.6455331412103754E-3</v>
          </cell>
          <cell r="U269">
            <v>0</v>
          </cell>
          <cell r="V269">
            <v>0</v>
          </cell>
          <cell r="W269">
            <v>0</v>
          </cell>
        </row>
        <row r="270">
          <cell r="C270">
            <v>15646</v>
          </cell>
          <cell r="D270" t="str">
            <v>SAMACA</v>
          </cell>
          <cell r="E270">
            <v>0</v>
          </cell>
          <cell r="F270">
            <v>0</v>
          </cell>
          <cell r="G270">
            <v>0</v>
          </cell>
          <cell r="H270">
            <v>2.8395061728395062E-2</v>
          </cell>
          <cell r="I270">
            <v>2.8065893837705917E-2</v>
          </cell>
          <cell r="J270">
            <v>2.7744270205066344E-2</v>
          </cell>
          <cell r="K270">
            <v>9.0964220739842335E-3</v>
          </cell>
          <cell r="L270">
            <v>7.8787878787878782E-2</v>
          </cell>
          <cell r="M270">
            <v>0.12070006035003017</v>
          </cell>
          <cell r="N270">
            <v>0.13848920863309352</v>
          </cell>
          <cell r="O270">
            <v>0.13420427553444181</v>
          </cell>
          <cell r="P270">
            <v>0.13934426229508196</v>
          </cell>
          <cell r="Q270">
            <v>0.17283236994219653</v>
          </cell>
          <cell r="R270">
            <v>0.20695553021664767</v>
          </cell>
          <cell r="S270">
            <v>0.12331081081081081</v>
          </cell>
          <cell r="T270">
            <v>7.2067039106145245E-2</v>
          </cell>
          <cell r="U270">
            <v>3.8716814159292035E-3</v>
          </cell>
          <cell r="V270">
            <v>0</v>
          </cell>
          <cell r="W270">
            <v>0</v>
          </cell>
        </row>
        <row r="271">
          <cell r="C271">
            <v>15664</v>
          </cell>
          <cell r="D271" t="str">
            <v>SAN JOSE DE PARE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2.1598272138228943E-3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1.2106537530266344E-2</v>
          </cell>
          <cell r="U271">
            <v>0</v>
          </cell>
          <cell r="V271">
            <v>0</v>
          </cell>
          <cell r="W271">
            <v>0</v>
          </cell>
        </row>
        <row r="272">
          <cell r="C272">
            <v>15667</v>
          </cell>
          <cell r="D272" t="str">
            <v>SAN LUIS DE GACENO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2.008032128514056E-3</v>
          </cell>
          <cell r="O272">
            <v>0</v>
          </cell>
          <cell r="P272">
            <v>0</v>
          </cell>
          <cell r="Q272">
            <v>0.15698924731182795</v>
          </cell>
          <cell r="R272">
            <v>0.15265486725663716</v>
          </cell>
          <cell r="S272">
            <v>0.125</v>
          </cell>
          <cell r="T272">
            <v>4.6948356807511738E-3</v>
          </cell>
          <cell r="U272">
            <v>0</v>
          </cell>
          <cell r="V272">
            <v>0</v>
          </cell>
          <cell r="W272">
            <v>0</v>
          </cell>
        </row>
        <row r="273">
          <cell r="C273">
            <v>15673</v>
          </cell>
          <cell r="D273" t="str">
            <v>SAN MATEO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7.4441687344913146E-2</v>
          </cell>
          <cell r="M273">
            <v>8.6294416243654817E-2</v>
          </cell>
          <cell r="N273">
            <v>8.9974293059125965E-2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</row>
        <row r="274">
          <cell r="C274">
            <v>15676</v>
          </cell>
          <cell r="D274" t="str">
            <v>SAN MIGUEL DE SEMA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7.4626865671641784E-2</v>
          </cell>
          <cell r="Q274">
            <v>7.2139303482587069E-2</v>
          </cell>
          <cell r="R274">
            <v>4.2500000000000003E-2</v>
          </cell>
          <cell r="S274">
            <v>0</v>
          </cell>
          <cell r="T274">
            <v>5.1546391752577319E-3</v>
          </cell>
          <cell r="U274">
            <v>0</v>
          </cell>
          <cell r="V274">
            <v>0</v>
          </cell>
          <cell r="W274">
            <v>0</v>
          </cell>
        </row>
        <row r="275">
          <cell r="C275">
            <v>15681</v>
          </cell>
          <cell r="D275" t="str">
            <v>SAN PABLO DE BORBUR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2.3514851485148515E-2</v>
          </cell>
          <cell r="L275">
            <v>5.2132701421800945E-2</v>
          </cell>
          <cell r="M275">
            <v>5.0056882821387941E-2</v>
          </cell>
          <cell r="N275">
            <v>2.7322404371584699E-2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1.1148272017837235E-3</v>
          </cell>
          <cell r="U275">
            <v>0</v>
          </cell>
          <cell r="V275">
            <v>0</v>
          </cell>
          <cell r="W275">
            <v>0</v>
          </cell>
        </row>
        <row r="276">
          <cell r="C276">
            <v>15686</v>
          </cell>
          <cell r="D276" t="str">
            <v>SANTANA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3.0627871362940276E-2</v>
          </cell>
          <cell r="L276">
            <v>0</v>
          </cell>
          <cell r="M276">
            <v>0</v>
          </cell>
          <cell r="N276">
            <v>0</v>
          </cell>
          <cell r="O276">
            <v>3.8406827880512091E-2</v>
          </cell>
          <cell r="P276">
            <v>3.1563845050215207E-2</v>
          </cell>
          <cell r="Q276">
            <v>0</v>
          </cell>
          <cell r="R276">
            <v>0</v>
          </cell>
          <cell r="S276">
            <v>0</v>
          </cell>
          <cell r="T276">
            <v>1.5360983102918587E-3</v>
          </cell>
          <cell r="U276">
            <v>0</v>
          </cell>
          <cell r="V276">
            <v>0</v>
          </cell>
          <cell r="W276">
            <v>0</v>
          </cell>
        </row>
        <row r="277">
          <cell r="C277">
            <v>15690</v>
          </cell>
          <cell r="D277" t="str">
            <v>SANTA MARIA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7.0217917675544791E-2</v>
          </cell>
          <cell r="J277">
            <v>7.1078431372549017E-2</v>
          </cell>
          <cell r="K277">
            <v>7.1960297766749379E-2</v>
          </cell>
          <cell r="L277">
            <v>7.4358974358974358E-2</v>
          </cell>
          <cell r="M277">
            <v>0</v>
          </cell>
          <cell r="N277">
            <v>0</v>
          </cell>
          <cell r="O277">
            <v>2.6954177897574125E-3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2.9154518950437317E-3</v>
          </cell>
          <cell r="V277">
            <v>2.976190476190476E-3</v>
          </cell>
          <cell r="W277">
            <v>0</v>
          </cell>
        </row>
        <row r="278">
          <cell r="C278">
            <v>15693</v>
          </cell>
          <cell r="D278" t="str">
            <v>SANTA ROSA DE VITERBO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0.30145118733509235</v>
          </cell>
          <cell r="M278">
            <v>0.17263843648208468</v>
          </cell>
          <cell r="N278">
            <v>1.5635179153094463E-2</v>
          </cell>
          <cell r="O278">
            <v>0</v>
          </cell>
          <cell r="P278">
            <v>0</v>
          </cell>
          <cell r="Q278">
            <v>3.7460317460317458E-2</v>
          </cell>
          <cell r="R278">
            <v>0.24651457541191382</v>
          </cell>
          <cell r="S278">
            <v>0.5271122320302648</v>
          </cell>
          <cell r="T278">
            <v>1.2714558169103624E-3</v>
          </cell>
          <cell r="U278">
            <v>0.12612612612612611</v>
          </cell>
          <cell r="V278">
            <v>0.19424460431654678</v>
          </cell>
          <cell r="W278">
            <v>0.53645484949832778</v>
          </cell>
        </row>
        <row r="279">
          <cell r="C279">
            <v>15696</v>
          </cell>
          <cell r="D279" t="str">
            <v>SANTA SOFIA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9.2165898617511521E-3</v>
          </cell>
          <cell r="U279">
            <v>0</v>
          </cell>
          <cell r="V279">
            <v>0</v>
          </cell>
          <cell r="W279">
            <v>0</v>
          </cell>
        </row>
        <row r="280">
          <cell r="C280">
            <v>15720</v>
          </cell>
          <cell r="D280" t="str">
            <v>SATIVANORTE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0.17543859649122806</v>
          </cell>
          <cell r="R280">
            <v>0.19823788546255505</v>
          </cell>
          <cell r="S280">
            <v>0.13839285714285715</v>
          </cell>
          <cell r="T280">
            <v>5.5045871559633031E-2</v>
          </cell>
          <cell r="U280">
            <v>0</v>
          </cell>
          <cell r="V280">
            <v>0</v>
          </cell>
          <cell r="W280">
            <v>0</v>
          </cell>
        </row>
        <row r="281">
          <cell r="C281">
            <v>15740</v>
          </cell>
          <cell r="D281" t="str">
            <v>SIACHOQUE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3.121387283236994E-2</v>
          </cell>
          <cell r="M281">
            <v>3.0577576443941108E-2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1.2690355329949238E-3</v>
          </cell>
          <cell r="U281">
            <v>0</v>
          </cell>
          <cell r="V281">
            <v>0</v>
          </cell>
          <cell r="W281">
            <v>0</v>
          </cell>
        </row>
        <row r="282">
          <cell r="C282">
            <v>15753</v>
          </cell>
          <cell r="D282" t="str">
            <v>SOATA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3.601440576230492E-2</v>
          </cell>
          <cell r="J282">
            <v>0.10349288486416559</v>
          </cell>
          <cell r="K282">
            <v>0.20784313725490197</v>
          </cell>
          <cell r="L282">
            <v>0.48348745046235136</v>
          </cell>
          <cell r="M282">
            <v>0.61199999999999999</v>
          </cell>
          <cell r="N282">
            <v>0.60458839406207832</v>
          </cell>
          <cell r="O282">
            <v>0.63034482758620691</v>
          </cell>
          <cell r="P282">
            <v>0.46647646219686162</v>
          </cell>
          <cell r="Q282">
            <v>0.55192878338278928</v>
          </cell>
          <cell r="R282">
            <v>0.52777777777777779</v>
          </cell>
          <cell r="S282">
            <v>0.4359805510534846</v>
          </cell>
          <cell r="T282">
            <v>0.42881355932203391</v>
          </cell>
          <cell r="U282">
            <v>0.44760213143872113</v>
          </cell>
          <cell r="V282">
            <v>0.24394785847299813</v>
          </cell>
          <cell r="W282">
            <v>0.23495145631067962</v>
          </cell>
        </row>
        <row r="283">
          <cell r="C283">
            <v>15755</v>
          </cell>
          <cell r="D283" t="str">
            <v>SOCOTA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3.5502958579881658E-2</v>
          </cell>
          <cell r="N283">
            <v>3.6363636363636362E-2</v>
          </cell>
          <cell r="O283">
            <v>3.6991368680641186E-2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1.3908205841446453E-3</v>
          </cell>
          <cell r="U283">
            <v>0</v>
          </cell>
          <cell r="V283">
            <v>0</v>
          </cell>
          <cell r="W283">
            <v>0</v>
          </cell>
        </row>
        <row r="284">
          <cell r="C284">
            <v>15757</v>
          </cell>
          <cell r="D284" t="str">
            <v>SOCHA</v>
          </cell>
          <cell r="E284">
            <v>0</v>
          </cell>
          <cell r="F284">
            <v>0</v>
          </cell>
          <cell r="G284">
            <v>0</v>
          </cell>
          <cell r="H284">
            <v>4.4910179640718563E-2</v>
          </cell>
          <cell r="I284">
            <v>4.6296296296296294E-2</v>
          </cell>
          <cell r="J284">
            <v>0.12179487179487179</v>
          </cell>
          <cell r="K284">
            <v>0.12258064516129032</v>
          </cell>
          <cell r="L284">
            <v>0.23113964686998395</v>
          </cell>
          <cell r="M284">
            <v>0.31478537360890302</v>
          </cell>
          <cell r="N284">
            <v>0.24247226624405704</v>
          </cell>
          <cell r="O284">
            <v>0.23285486443381181</v>
          </cell>
          <cell r="P284">
            <v>0.26991869918699185</v>
          </cell>
          <cell r="Q284">
            <v>0.32495812395309881</v>
          </cell>
          <cell r="R284">
            <v>0.34083044982698962</v>
          </cell>
          <cell r="S284">
            <v>0.26391382405745062</v>
          </cell>
          <cell r="T284">
            <v>0.22735674676524953</v>
          </cell>
          <cell r="U284">
            <v>0.20754716981132076</v>
          </cell>
          <cell r="V284">
            <v>0.22562141491395793</v>
          </cell>
          <cell r="W284">
            <v>0.16795366795366795</v>
          </cell>
        </row>
        <row r="285">
          <cell r="C285">
            <v>15759</v>
          </cell>
          <cell r="D285" t="str">
            <v>SOGAMOSO</v>
          </cell>
          <cell r="E285">
            <v>0.16500419502190733</v>
          </cell>
          <cell r="F285">
            <v>0.17205607476635515</v>
          </cell>
          <cell r="G285">
            <v>0.13912880210289147</v>
          </cell>
          <cell r="H285">
            <v>0.31201587001700359</v>
          </cell>
          <cell r="I285">
            <v>0.34355360883641212</v>
          </cell>
          <cell r="J285">
            <v>0.33747156937073541</v>
          </cell>
          <cell r="K285">
            <v>0.41030160595377985</v>
          </cell>
          <cell r="L285">
            <v>0.62015349347154392</v>
          </cell>
          <cell r="M285">
            <v>0.6934815563415867</v>
          </cell>
          <cell r="N285">
            <v>0.7210633946830266</v>
          </cell>
          <cell r="O285">
            <v>0.78980497368692604</v>
          </cell>
          <cell r="P285">
            <v>0.84901349948078919</v>
          </cell>
          <cell r="Q285">
            <v>0.98225284476458918</v>
          </cell>
          <cell r="R285">
            <v>1.0748242207996641</v>
          </cell>
          <cell r="S285">
            <v>1.1445056108405673</v>
          </cell>
          <cell r="T285">
            <v>1.1471185715813108</v>
          </cell>
          <cell r="U285">
            <v>1.3134489070744051</v>
          </cell>
          <cell r="V285">
            <v>1.2564659856552922</v>
          </cell>
          <cell r="W285">
            <v>1.2993630573248407</v>
          </cell>
        </row>
        <row r="286">
          <cell r="C286">
            <v>15761</v>
          </cell>
          <cell r="D286" t="str">
            <v>SOMONDOCO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7.7639751552795025E-2</v>
          </cell>
          <cell r="O286">
            <v>7.8864353312302835E-2</v>
          </cell>
          <cell r="P286">
            <v>4.8859934853420196E-2</v>
          </cell>
          <cell r="Q286">
            <v>0</v>
          </cell>
          <cell r="R286">
            <v>0</v>
          </cell>
          <cell r="S286">
            <v>0</v>
          </cell>
          <cell r="T286">
            <v>3.5971223021582736E-3</v>
          </cell>
          <cell r="U286">
            <v>0</v>
          </cell>
          <cell r="V286">
            <v>0</v>
          </cell>
          <cell r="W286">
            <v>0</v>
          </cell>
        </row>
        <row r="287">
          <cell r="C287">
            <v>15762</v>
          </cell>
          <cell r="D287" t="str">
            <v>SORA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7.1428571428571426E-3</v>
          </cell>
          <cell r="M287">
            <v>2.1276595744680851E-2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</row>
        <row r="288">
          <cell r="C288">
            <v>15763</v>
          </cell>
          <cell r="D288" t="str">
            <v>SOTAQUIRA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1.4265335235378032E-3</v>
          </cell>
          <cell r="O288">
            <v>1.443001443001443E-3</v>
          </cell>
          <cell r="P288">
            <v>4.24597364568082E-2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</row>
        <row r="289">
          <cell r="C289">
            <v>15764</v>
          </cell>
          <cell r="D289" t="str">
            <v>SORACA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9.2929292929292931E-2</v>
          </cell>
          <cell r="Q289">
            <v>8.9795918367346933E-2</v>
          </cell>
          <cell r="R289">
            <v>6.2240663900414939E-2</v>
          </cell>
          <cell r="S289">
            <v>0</v>
          </cell>
          <cell r="T289">
            <v>2.1505376344086021E-3</v>
          </cell>
          <cell r="U289">
            <v>0</v>
          </cell>
          <cell r="V289">
            <v>0</v>
          </cell>
          <cell r="W289">
            <v>0</v>
          </cell>
        </row>
        <row r="290">
          <cell r="C290">
            <v>15774</v>
          </cell>
          <cell r="D290" t="str">
            <v>SUSACON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4.4303797468354431E-2</v>
          </cell>
          <cell r="R290">
            <v>5.3968253968253971E-2</v>
          </cell>
          <cell r="S290">
            <v>3.8338658146964855E-2</v>
          </cell>
          <cell r="T290">
            <v>4.2345276872964167E-2</v>
          </cell>
          <cell r="U290">
            <v>0</v>
          </cell>
          <cell r="V290">
            <v>0</v>
          </cell>
          <cell r="W290">
            <v>0</v>
          </cell>
        </row>
        <row r="291">
          <cell r="C291">
            <v>15776</v>
          </cell>
          <cell r="D291" t="str">
            <v>SUTAMARCHAN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6.0291060291060294E-2</v>
          </cell>
          <cell r="R291">
            <v>5.9793814432989693E-2</v>
          </cell>
          <cell r="S291">
            <v>2.6422764227642278E-2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</row>
        <row r="292">
          <cell r="C292">
            <v>15778</v>
          </cell>
          <cell r="D292" t="str">
            <v>SUTATENZA</v>
          </cell>
          <cell r="E292">
            <v>0</v>
          </cell>
          <cell r="F292">
            <v>0</v>
          </cell>
          <cell r="G292">
            <v>0</v>
          </cell>
          <cell r="H292">
            <v>8.9635854341736695E-2</v>
          </cell>
          <cell r="I292">
            <v>9.1428571428571428E-2</v>
          </cell>
          <cell r="J292">
            <v>9.3841642228739003E-2</v>
          </cell>
          <cell r="K292">
            <v>7.6246334310850442E-2</v>
          </cell>
          <cell r="L292">
            <v>0.14825581395348839</v>
          </cell>
          <cell r="M292">
            <v>9.2753623188405798E-2</v>
          </cell>
          <cell r="N292">
            <v>0.55232558139534882</v>
          </cell>
          <cell r="O292">
            <v>0.52034883720930236</v>
          </cell>
          <cell r="P292">
            <v>0.1875</v>
          </cell>
          <cell r="Q292">
            <v>0.31722054380664655</v>
          </cell>
          <cell r="R292">
            <v>0.22981366459627328</v>
          </cell>
          <cell r="S292">
            <v>0.42452830188679247</v>
          </cell>
          <cell r="T292">
            <v>0.27243589743589741</v>
          </cell>
          <cell r="U292">
            <v>0.1875</v>
          </cell>
          <cell r="V292">
            <v>0.12794612794612795</v>
          </cell>
          <cell r="W292">
            <v>2.4221453287197232E-2</v>
          </cell>
        </row>
        <row r="293">
          <cell r="C293">
            <v>15790</v>
          </cell>
          <cell r="D293" t="str">
            <v>TASCO</v>
          </cell>
          <cell r="E293">
            <v>0</v>
          </cell>
          <cell r="F293">
            <v>0</v>
          </cell>
          <cell r="G293">
            <v>0</v>
          </cell>
          <cell r="H293">
            <v>4.9916805324459232E-2</v>
          </cell>
          <cell r="I293">
            <v>4.975124378109453E-2</v>
          </cell>
          <cell r="J293">
            <v>4.9916805324459232E-2</v>
          </cell>
          <cell r="K293">
            <v>5.0933786078098474E-2</v>
          </cell>
          <cell r="L293">
            <v>5.1724137931034482E-2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4.3196544276457886E-3</v>
          </cell>
          <cell r="U293">
            <v>0</v>
          </cell>
          <cell r="V293">
            <v>0</v>
          </cell>
          <cell r="W293">
            <v>0</v>
          </cell>
        </row>
        <row r="294">
          <cell r="C294">
            <v>15798</v>
          </cell>
          <cell r="D294" t="str">
            <v>TENZA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8.5626911314984705E-2</v>
          </cell>
          <cell r="M294">
            <v>9.5092024539877307E-2</v>
          </cell>
          <cell r="N294">
            <v>0</v>
          </cell>
          <cell r="O294">
            <v>0.10303030303030303</v>
          </cell>
          <cell r="P294">
            <v>0.3058103975535168</v>
          </cell>
          <cell r="Q294">
            <v>0.28615384615384615</v>
          </cell>
          <cell r="R294">
            <v>0.21118012422360249</v>
          </cell>
          <cell r="S294">
            <v>0</v>
          </cell>
          <cell r="T294">
            <v>9.9041533546325874E-2</v>
          </cell>
          <cell r="U294">
            <v>5.8064516129032261E-2</v>
          </cell>
          <cell r="V294">
            <v>4.3046357615894038E-2</v>
          </cell>
          <cell r="W294">
            <v>1.3468013468013467E-2</v>
          </cell>
        </row>
        <row r="295">
          <cell r="C295">
            <v>15806</v>
          </cell>
          <cell r="D295" t="str">
            <v>TIBASOSA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1.9286403085824494E-3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8.5178875638841568E-4</v>
          </cell>
          <cell r="R295">
            <v>0</v>
          </cell>
          <cell r="S295">
            <v>0</v>
          </cell>
          <cell r="T295">
            <v>4.1666666666666666E-3</v>
          </cell>
          <cell r="U295">
            <v>0</v>
          </cell>
          <cell r="V295">
            <v>0</v>
          </cell>
          <cell r="W295">
            <v>0</v>
          </cell>
        </row>
        <row r="296">
          <cell r="C296">
            <v>15808</v>
          </cell>
          <cell r="D296" t="str">
            <v>TINJACA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4.11522633744856E-3</v>
          </cell>
          <cell r="U296">
            <v>0</v>
          </cell>
          <cell r="V296">
            <v>0</v>
          </cell>
          <cell r="W296">
            <v>0</v>
          </cell>
        </row>
        <row r="297">
          <cell r="C297">
            <v>15810</v>
          </cell>
          <cell r="D297" t="str">
            <v>TIPACOQUE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0.11692307692307692</v>
          </cell>
          <cell r="N297">
            <v>0.11764705882352941</v>
          </cell>
          <cell r="O297">
            <v>0.11949685534591195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7.575757575757576E-3</v>
          </cell>
          <cell r="U297">
            <v>0</v>
          </cell>
          <cell r="V297">
            <v>0</v>
          </cell>
          <cell r="W297">
            <v>0</v>
          </cell>
        </row>
        <row r="298">
          <cell r="C298">
            <v>15814</v>
          </cell>
          <cell r="D298" t="str">
            <v>TOCA</v>
          </cell>
          <cell r="E298">
            <v>0</v>
          </cell>
          <cell r="F298">
            <v>8.6261980830670923E-2</v>
          </cell>
          <cell r="G298">
            <v>0</v>
          </cell>
          <cell r="H298">
            <v>3.5752979414951244E-2</v>
          </cell>
          <cell r="I298">
            <v>3.614457831325301E-2</v>
          </cell>
          <cell r="J298">
            <v>0</v>
          </cell>
          <cell r="K298">
            <v>0</v>
          </cell>
          <cell r="L298">
            <v>0</v>
          </cell>
          <cell r="M298">
            <v>3.3953997809419496E-2</v>
          </cell>
          <cell r="N298">
            <v>3.3805888767720831E-2</v>
          </cell>
          <cell r="O298">
            <v>3.399122807017544E-2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5.8275058275058279E-3</v>
          </cell>
          <cell r="U298">
            <v>0</v>
          </cell>
          <cell r="V298">
            <v>0</v>
          </cell>
          <cell r="W298">
            <v>0</v>
          </cell>
        </row>
        <row r="299">
          <cell r="C299">
            <v>15816</v>
          </cell>
          <cell r="D299" t="str">
            <v>TOGUI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6.1810154525386317E-2</v>
          </cell>
          <cell r="O299">
            <v>5.7649667405764965E-2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9.852216748768473E-3</v>
          </cell>
          <cell r="U299">
            <v>0</v>
          </cell>
          <cell r="V299">
            <v>2.5062656641604009E-3</v>
          </cell>
          <cell r="W299">
            <v>0</v>
          </cell>
        </row>
        <row r="300">
          <cell r="C300">
            <v>15820</v>
          </cell>
          <cell r="D300" t="str">
            <v>TOPAGA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3.3222591362126247E-3</v>
          </cell>
          <cell r="R300">
            <v>3.3003300330033004E-3</v>
          </cell>
          <cell r="S300">
            <v>0</v>
          </cell>
          <cell r="T300">
            <v>9.8039215686274508E-3</v>
          </cell>
          <cell r="U300">
            <v>0</v>
          </cell>
          <cell r="V300">
            <v>0</v>
          </cell>
          <cell r="W300">
            <v>0</v>
          </cell>
        </row>
        <row r="301">
          <cell r="C301">
            <v>15832</v>
          </cell>
          <cell r="D301" t="str">
            <v>TUNUNGUA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0.17880794701986755</v>
          </cell>
          <cell r="Q301">
            <v>0.16233766233766234</v>
          </cell>
          <cell r="R301">
            <v>9.6774193548387094E-2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</row>
        <row r="302">
          <cell r="C302">
            <v>15835</v>
          </cell>
          <cell r="D302" t="str">
            <v>TURMEQUE</v>
          </cell>
          <cell r="E302">
            <v>0</v>
          </cell>
          <cell r="F302">
            <v>2.4930747922437674E-2</v>
          </cell>
          <cell r="G302">
            <v>2.6666666666666668E-2</v>
          </cell>
          <cell r="H302">
            <v>7.4960127591706532E-2</v>
          </cell>
          <cell r="I302">
            <v>4.957264957264957E-2</v>
          </cell>
          <cell r="J302">
            <v>5.321100917431193E-2</v>
          </cell>
          <cell r="K302">
            <v>4.2279411764705885E-2</v>
          </cell>
          <cell r="L302">
            <v>3.860294117647059E-2</v>
          </cell>
          <cell r="M302">
            <v>3.8321167883211681E-2</v>
          </cell>
          <cell r="N302">
            <v>9.7069597069597072E-2</v>
          </cell>
          <cell r="O302">
            <v>5.8715596330275233E-2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</row>
        <row r="303">
          <cell r="C303">
            <v>15837</v>
          </cell>
          <cell r="D303" t="str">
            <v>TUTA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4.3037974683544304E-2</v>
          </cell>
          <cell r="M303">
            <v>7.7777777777777779E-2</v>
          </cell>
          <cell r="N303">
            <v>0.11435523114355231</v>
          </cell>
          <cell r="O303">
            <v>7.2376357056694818E-2</v>
          </cell>
          <cell r="P303">
            <v>2.8985507246376812E-2</v>
          </cell>
          <cell r="Q303">
            <v>4.0342298288508556E-2</v>
          </cell>
          <cell r="R303">
            <v>3.6900369003690037E-2</v>
          </cell>
          <cell r="S303">
            <v>2.75E-2</v>
          </cell>
          <cell r="T303">
            <v>5.0825921219822112E-3</v>
          </cell>
          <cell r="U303">
            <v>1.2804097311139564E-3</v>
          </cell>
          <cell r="V303">
            <v>0</v>
          </cell>
          <cell r="W303">
            <v>0</v>
          </cell>
        </row>
        <row r="304">
          <cell r="C304">
            <v>15839</v>
          </cell>
          <cell r="D304" t="str">
            <v>TUTAZA</v>
          </cell>
          <cell r="E304">
            <v>0</v>
          </cell>
          <cell r="F304">
            <v>0</v>
          </cell>
          <cell r="G304">
            <v>0</v>
          </cell>
          <cell r="H304">
            <v>0.10382513661202186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</row>
        <row r="305">
          <cell r="C305">
            <v>15842</v>
          </cell>
          <cell r="D305" t="str">
            <v>UMBITA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2.0606060606060607E-2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1.1441647597254005E-3</v>
          </cell>
          <cell r="O305">
            <v>0</v>
          </cell>
          <cell r="P305">
            <v>0</v>
          </cell>
          <cell r="Q305">
            <v>0</v>
          </cell>
          <cell r="R305">
            <v>4.7897196261682241E-2</v>
          </cell>
          <cell r="S305">
            <v>2.9481132075471699E-2</v>
          </cell>
          <cell r="T305">
            <v>2.7315914489311165E-2</v>
          </cell>
          <cell r="U305">
            <v>0</v>
          </cell>
          <cell r="V305">
            <v>0</v>
          </cell>
          <cell r="W305">
            <v>0</v>
          </cell>
        </row>
        <row r="306">
          <cell r="C306">
            <v>15861</v>
          </cell>
          <cell r="D306" t="str">
            <v>VENTAQUEMADA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2.5833333333333333E-2</v>
          </cell>
          <cell r="M306">
            <v>2.1469859620148638E-2</v>
          </cell>
          <cell r="N306">
            <v>2.2801302931596091E-2</v>
          </cell>
          <cell r="O306">
            <v>2.0064205457463884E-2</v>
          </cell>
          <cell r="P306">
            <v>1.6470588235294119E-2</v>
          </cell>
          <cell r="Q306">
            <v>1.2223071046600458E-2</v>
          </cell>
          <cell r="R306">
            <v>0</v>
          </cell>
          <cell r="S306">
            <v>0</v>
          </cell>
          <cell r="T306">
            <v>1.440922190201729E-3</v>
          </cell>
          <cell r="U306">
            <v>0</v>
          </cell>
          <cell r="V306">
            <v>0</v>
          </cell>
          <cell r="W306">
            <v>0</v>
          </cell>
        </row>
        <row r="307">
          <cell r="C307">
            <v>15897</v>
          </cell>
          <cell r="D307" t="str">
            <v>ZETAQUIRA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5.8690744920993229E-2</v>
          </cell>
          <cell r="Q307">
            <v>6.1032863849765258E-2</v>
          </cell>
          <cell r="R307">
            <v>6.4356435643564358E-2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</row>
        <row r="308">
          <cell r="C308">
            <v>17001</v>
          </cell>
          <cell r="D308" t="str">
            <v>MANIZALES</v>
          </cell>
          <cell r="E308">
            <v>0.67273583953151816</v>
          </cell>
          <cell r="F308">
            <v>0.64139941690962099</v>
          </cell>
          <cell r="G308">
            <v>0.61404250181115672</v>
          </cell>
          <cell r="H308">
            <v>0.62126537785588754</v>
          </cell>
          <cell r="I308">
            <v>0.60762114774377451</v>
          </cell>
          <cell r="J308">
            <v>0.65134357751807415</v>
          </cell>
          <cell r="K308">
            <v>0.63747631484611056</v>
          </cell>
          <cell r="L308">
            <v>0.66001130640353578</v>
          </cell>
          <cell r="M308">
            <v>0.6400595720220521</v>
          </cell>
          <cell r="N308">
            <v>0.72278365950165757</v>
          </cell>
          <cell r="O308">
            <v>0.7645717112314161</v>
          </cell>
          <cell r="P308">
            <v>0.83388148568188258</v>
          </cell>
          <cell r="Q308">
            <v>0.90008507143066674</v>
          </cell>
          <cell r="R308">
            <v>1.0475091830849095</v>
          </cell>
          <cell r="S308">
            <v>1.1530800789201716</v>
          </cell>
          <cell r="T308">
            <v>1.2563156036336789</v>
          </cell>
          <cell r="U308">
            <v>1.3666503187837176</v>
          </cell>
          <cell r="V308">
            <v>1.3612591440203898</v>
          </cell>
          <cell r="W308">
            <v>1.3958409949516901</v>
          </cell>
        </row>
        <row r="309">
          <cell r="C309">
            <v>17013</v>
          </cell>
          <cell r="D309" t="str">
            <v>AGUADAS</v>
          </cell>
          <cell r="E309">
            <v>0</v>
          </cell>
          <cell r="F309">
            <v>0.14188376753507015</v>
          </cell>
          <cell r="G309">
            <v>0</v>
          </cell>
          <cell r="H309">
            <v>0</v>
          </cell>
          <cell r="I309">
            <v>5.4397098821396192E-3</v>
          </cell>
          <cell r="J309">
            <v>0</v>
          </cell>
          <cell r="K309">
            <v>0</v>
          </cell>
          <cell r="L309">
            <v>0</v>
          </cell>
          <cell r="M309">
            <v>9.2511013215859032E-3</v>
          </cell>
          <cell r="N309">
            <v>3.2415630550621667E-2</v>
          </cell>
          <cell r="O309">
            <v>4.1591320072332731E-2</v>
          </cell>
          <cell r="P309">
            <v>7.050092764378478E-2</v>
          </cell>
          <cell r="Q309">
            <v>7.2289156626506021E-2</v>
          </cell>
          <cell r="R309">
            <v>3.6738802214393559E-2</v>
          </cell>
          <cell r="S309">
            <v>1.2611665790856543E-2</v>
          </cell>
          <cell r="T309">
            <v>1.0893246187363835E-3</v>
          </cell>
          <cell r="U309">
            <v>1.403705783267827E-2</v>
          </cell>
          <cell r="V309">
            <v>6.4441887226697359E-2</v>
          </cell>
          <cell r="W309">
            <v>3.163444639718805E-2</v>
          </cell>
        </row>
        <row r="310">
          <cell r="C310">
            <v>17042</v>
          </cell>
          <cell r="D310" t="str">
            <v>ANSERMA</v>
          </cell>
          <cell r="E310">
            <v>0</v>
          </cell>
          <cell r="F310">
            <v>1.1291929591497841E-2</v>
          </cell>
          <cell r="G310">
            <v>9.4244362167620332E-3</v>
          </cell>
          <cell r="H310">
            <v>1.0501355013550135E-2</v>
          </cell>
          <cell r="I310">
            <v>8.5499316005471955E-3</v>
          </cell>
          <cell r="J310">
            <v>4.0935672514619881E-2</v>
          </cell>
          <cell r="K310">
            <v>4.0655961735565425E-2</v>
          </cell>
          <cell r="L310">
            <v>6.8220195879770351E-2</v>
          </cell>
          <cell r="M310">
            <v>4.4044044044044044E-2</v>
          </cell>
          <cell r="N310">
            <v>5.5094590109525388E-2</v>
          </cell>
          <cell r="O310">
            <v>3.796203796203796E-2</v>
          </cell>
          <cell r="P310">
            <v>4.8837992590097676E-2</v>
          </cell>
          <cell r="Q310">
            <v>5.628002745367193E-2</v>
          </cell>
          <cell r="R310">
            <v>4.1886659626891941E-2</v>
          </cell>
          <cell r="S310">
            <v>1.9927536231884056E-2</v>
          </cell>
          <cell r="T310">
            <v>8.2089552238805968E-3</v>
          </cell>
          <cell r="U310">
            <v>7.3133179368745187E-3</v>
          </cell>
          <cell r="V310">
            <v>0.12168053904082442</v>
          </cell>
          <cell r="W310">
            <v>0.13455284552845528</v>
          </cell>
        </row>
        <row r="311">
          <cell r="C311">
            <v>17050</v>
          </cell>
          <cell r="D311" t="str">
            <v>ARANZAZU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8.870967741935484E-3</v>
          </cell>
          <cell r="M311">
            <v>8.8996763754045308E-3</v>
          </cell>
          <cell r="N311">
            <v>0</v>
          </cell>
          <cell r="O311">
            <v>2.508361204013378E-3</v>
          </cell>
          <cell r="P311">
            <v>8.6132644272179156E-4</v>
          </cell>
          <cell r="Q311">
            <v>8.9928057553956839E-4</v>
          </cell>
          <cell r="R311">
            <v>9.4607379375591296E-4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2.8835063437139562E-2</v>
          </cell>
        </row>
        <row r="312">
          <cell r="C312">
            <v>17088</v>
          </cell>
          <cell r="D312" t="str">
            <v>BELALCAZAR</v>
          </cell>
          <cell r="E312">
            <v>0</v>
          </cell>
          <cell r="F312">
            <v>2.1988527724665391E-2</v>
          </cell>
          <cell r="G312">
            <v>0</v>
          </cell>
          <cell r="H312">
            <v>2.5023169601482854E-2</v>
          </cell>
          <cell r="I312">
            <v>0</v>
          </cell>
          <cell r="J312">
            <v>0</v>
          </cell>
          <cell r="K312">
            <v>0</v>
          </cell>
          <cell r="L312">
            <v>2.8571428571428571E-2</v>
          </cell>
          <cell r="M312">
            <v>5.6374674761491758E-2</v>
          </cell>
          <cell r="N312">
            <v>5.8464223385689351E-2</v>
          </cell>
          <cell r="O312">
            <v>3.1222123104371096E-2</v>
          </cell>
          <cell r="P312">
            <v>2.8466483011937556E-2</v>
          </cell>
          <cell r="Q312">
            <v>3.7356321839080463E-2</v>
          </cell>
          <cell r="R312">
            <v>3.015075376884422E-2</v>
          </cell>
          <cell r="S312">
            <v>2.8451001053740779E-2</v>
          </cell>
          <cell r="T312">
            <v>2.2172949002217295E-3</v>
          </cell>
          <cell r="U312">
            <v>0</v>
          </cell>
          <cell r="V312">
            <v>3.3532934131736525E-2</v>
          </cell>
          <cell r="W312">
            <v>8.7223587223587223E-2</v>
          </cell>
        </row>
        <row r="313">
          <cell r="C313">
            <v>17174</v>
          </cell>
          <cell r="D313" t="str">
            <v>CHINCHINA</v>
          </cell>
          <cell r="E313">
            <v>0</v>
          </cell>
          <cell r="F313">
            <v>3.4180730613116855E-3</v>
          </cell>
          <cell r="G313">
            <v>9.1469900021272071E-3</v>
          </cell>
          <cell r="H313">
            <v>7.1413568578029829E-3</v>
          </cell>
          <cell r="I313">
            <v>7.2810484709798211E-3</v>
          </cell>
          <cell r="J313">
            <v>7.0394207562349152E-3</v>
          </cell>
          <cell r="K313">
            <v>1.2333399641933558E-2</v>
          </cell>
          <cell r="L313">
            <v>3.8529585217220365E-2</v>
          </cell>
          <cell r="M313">
            <v>5.3837118245888799E-2</v>
          </cell>
          <cell r="N313">
            <v>0.11215871145158123</v>
          </cell>
          <cell r="O313">
            <v>9.8148516822615967E-2</v>
          </cell>
          <cell r="P313">
            <v>0.10414971521562245</v>
          </cell>
          <cell r="Q313">
            <v>0.13907563025210085</v>
          </cell>
          <cell r="R313">
            <v>5.9812268063741542E-2</v>
          </cell>
          <cell r="S313">
            <v>2.332427536231884E-2</v>
          </cell>
          <cell r="T313">
            <v>1.16795141322121E-3</v>
          </cell>
          <cell r="U313">
            <v>4.303131723643318E-3</v>
          </cell>
          <cell r="V313">
            <v>4.3774319066147861E-3</v>
          </cell>
          <cell r="W313">
            <v>1.5467714215565921E-2</v>
          </cell>
        </row>
        <row r="314">
          <cell r="C314">
            <v>17272</v>
          </cell>
          <cell r="D314" t="str">
            <v>FILADELFIA</v>
          </cell>
          <cell r="E314">
            <v>0</v>
          </cell>
          <cell r="F314">
            <v>1.0806317539484621E-2</v>
          </cell>
          <cell r="G314">
            <v>1.0761589403973509E-2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2.4711696869851731E-2</v>
          </cell>
          <cell r="M314">
            <v>2.1505376344086023E-2</v>
          </cell>
          <cell r="N314">
            <v>2.1867115222876366E-2</v>
          </cell>
          <cell r="O314">
            <v>5.6896551724137934E-2</v>
          </cell>
          <cell r="P314">
            <v>4.4682752457551385E-2</v>
          </cell>
          <cell r="Q314">
            <v>3.8461538461538464E-2</v>
          </cell>
          <cell r="R314">
            <v>1.9801980198019802E-2</v>
          </cell>
          <cell r="S314">
            <v>1.9874476987447699E-2</v>
          </cell>
          <cell r="T314">
            <v>2.5386313465783666E-2</v>
          </cell>
          <cell r="U314">
            <v>2.0713463751438434E-2</v>
          </cell>
          <cell r="V314">
            <v>2.986857825567503E-2</v>
          </cell>
          <cell r="W314">
            <v>5.6650246305418719E-2</v>
          </cell>
        </row>
        <row r="315">
          <cell r="C315">
            <v>17380</v>
          </cell>
          <cell r="D315" t="str">
            <v>LA DORADA</v>
          </cell>
          <cell r="E315">
            <v>0</v>
          </cell>
          <cell r="F315">
            <v>5.7264805264093901E-2</v>
          </cell>
          <cell r="G315">
            <v>5.9877175025588536E-2</v>
          </cell>
          <cell r="H315">
            <v>4.40220922677063E-2</v>
          </cell>
          <cell r="I315">
            <v>4.395946999220577E-2</v>
          </cell>
          <cell r="J315">
            <v>3.3343212803793716E-2</v>
          </cell>
          <cell r="K315">
            <v>6.1336717428087988E-2</v>
          </cell>
          <cell r="L315">
            <v>0.16509627201966406</v>
          </cell>
          <cell r="M315">
            <v>0.18217002535699986</v>
          </cell>
          <cell r="N315">
            <v>0.20176711064222602</v>
          </cell>
          <cell r="O315">
            <v>0.29574861367837341</v>
          </cell>
          <cell r="P315">
            <v>0.23943285179240237</v>
          </cell>
          <cell r="Q315">
            <v>0.28598848368522073</v>
          </cell>
          <cell r="R315">
            <v>0.33380621364732588</v>
          </cell>
          <cell r="S315">
            <v>0.35062454077883909</v>
          </cell>
          <cell r="T315">
            <v>0.35002275830678198</v>
          </cell>
          <cell r="U315">
            <v>0.31650877465444943</v>
          </cell>
          <cell r="V315">
            <v>0.32890995260663508</v>
          </cell>
          <cell r="W315">
            <v>0.34130019120458893</v>
          </cell>
        </row>
        <row r="316">
          <cell r="C316">
            <v>17388</v>
          </cell>
          <cell r="D316" t="str">
            <v>LA MERCED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5.93900481540931E-2</v>
          </cell>
          <cell r="O316">
            <v>6.1157024793388429E-2</v>
          </cell>
          <cell r="P316">
            <v>0.12283737024221453</v>
          </cell>
          <cell r="Q316">
            <v>0.1161524500907441</v>
          </cell>
          <cell r="R316">
            <v>0</v>
          </cell>
          <cell r="S316">
            <v>5.3388090349075976E-2</v>
          </cell>
          <cell r="T316">
            <v>2.1739130434782609E-3</v>
          </cell>
          <cell r="U316">
            <v>0</v>
          </cell>
          <cell r="V316">
            <v>0</v>
          </cell>
          <cell r="W316">
            <v>0</v>
          </cell>
        </row>
        <row r="317">
          <cell r="C317">
            <v>17433</v>
          </cell>
          <cell r="D317" t="str">
            <v>MANZANARES</v>
          </cell>
          <cell r="E317">
            <v>0</v>
          </cell>
          <cell r="F317">
            <v>8.8888888888888892E-2</v>
          </cell>
          <cell r="G317">
            <v>9.0631808278867104E-2</v>
          </cell>
          <cell r="H317">
            <v>2.904204594711747E-2</v>
          </cell>
          <cell r="I317">
            <v>3.628509719222462E-2</v>
          </cell>
          <cell r="J317">
            <v>3.1047865459249677E-2</v>
          </cell>
          <cell r="K317">
            <v>2.700385769395628E-2</v>
          </cell>
          <cell r="L317">
            <v>0</v>
          </cell>
          <cell r="M317">
            <v>4.0680780406807802E-2</v>
          </cell>
          <cell r="N317">
            <v>3.6378668871434476E-2</v>
          </cell>
          <cell r="O317">
            <v>6.8936877076411954E-2</v>
          </cell>
          <cell r="P317">
            <v>3.9529015979814973E-2</v>
          </cell>
          <cell r="Q317">
            <v>4.9441100601891656E-2</v>
          </cell>
          <cell r="R317">
            <v>1.7652250661959398E-2</v>
          </cell>
          <cell r="S317">
            <v>6.7965564114182151E-3</v>
          </cell>
          <cell r="T317">
            <v>2.3191094619666049E-3</v>
          </cell>
          <cell r="U317">
            <v>1.2826603325415678E-2</v>
          </cell>
          <cell r="V317">
            <v>1.9931939718035974E-2</v>
          </cell>
          <cell r="W317">
            <v>9.5047523761880946E-3</v>
          </cell>
        </row>
        <row r="318">
          <cell r="C318">
            <v>17442</v>
          </cell>
          <cell r="D318" t="str">
            <v>MARMATO</v>
          </cell>
          <cell r="E318">
            <v>0</v>
          </cell>
          <cell r="F318">
            <v>0</v>
          </cell>
          <cell r="G318">
            <v>0</v>
          </cell>
          <cell r="H318">
            <v>4.0951122853368563E-2</v>
          </cell>
          <cell r="I318">
            <v>0.12371134020618557</v>
          </cell>
          <cell r="J318">
            <v>0.17929292929292928</v>
          </cell>
          <cell r="K318">
            <v>0.13892365456821026</v>
          </cell>
          <cell r="L318">
            <v>2.9304029304029304E-2</v>
          </cell>
          <cell r="M318">
            <v>0</v>
          </cell>
          <cell r="N318">
            <v>0</v>
          </cell>
          <cell r="O318">
            <v>8.3140877598152418E-2</v>
          </cell>
          <cell r="P318">
            <v>4.4673539518900345E-2</v>
          </cell>
          <cell r="Q318">
            <v>0.12729357798165136</v>
          </cell>
          <cell r="R318">
            <v>7.2164948453608241E-2</v>
          </cell>
          <cell r="S318">
            <v>5.7670126874279123E-2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</row>
        <row r="319">
          <cell r="C319">
            <v>17444</v>
          </cell>
          <cell r="D319" t="str">
            <v>MARQUETALIA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3.8191738113795788E-2</v>
          </cell>
          <cell r="M319">
            <v>0.15098634294385432</v>
          </cell>
          <cell r="N319">
            <v>0.14918759231905465</v>
          </cell>
          <cell r="O319">
            <v>0.1512301013024602</v>
          </cell>
          <cell r="P319">
            <v>0.12179487179487179</v>
          </cell>
          <cell r="Q319">
            <v>4.2372881355932202E-2</v>
          </cell>
          <cell r="R319">
            <v>4.4055944055944055E-2</v>
          </cell>
          <cell r="S319">
            <v>4.1841004184100415E-3</v>
          </cell>
          <cell r="T319">
            <v>0</v>
          </cell>
          <cell r="U319">
            <v>2.1126760563380281E-2</v>
          </cell>
          <cell r="V319">
            <v>1.4275517487508922E-2</v>
          </cell>
          <cell r="W319">
            <v>5.8013052936910807E-3</v>
          </cell>
        </row>
        <row r="320">
          <cell r="C320">
            <v>17446</v>
          </cell>
          <cell r="D320" t="str">
            <v>MARULANDA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8.4848484848484854E-2</v>
          </cell>
          <cell r="R320">
            <v>8.7227414330218064E-2</v>
          </cell>
          <cell r="S320">
            <v>8.8888888888888892E-2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</row>
        <row r="321">
          <cell r="C321">
            <v>17486</v>
          </cell>
          <cell r="D321" t="str">
            <v>NEIRA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1.8302828618968387E-2</v>
          </cell>
          <cell r="K321">
            <v>1.8417748011720386E-2</v>
          </cell>
          <cell r="L321">
            <v>1.7741935483870968E-2</v>
          </cell>
          <cell r="M321">
            <v>0</v>
          </cell>
          <cell r="N321">
            <v>3.2547699214365879E-2</v>
          </cell>
          <cell r="O321">
            <v>4.2320321050711422E-2</v>
          </cell>
          <cell r="P321">
            <v>7.7474892395982778E-2</v>
          </cell>
          <cell r="Q321">
            <v>6.1811722912966251E-2</v>
          </cell>
          <cell r="R321">
            <v>3.5802906770648707E-2</v>
          </cell>
          <cell r="S321">
            <v>1.8452803406671398E-2</v>
          </cell>
          <cell r="T321">
            <v>1.4275517487508922E-3</v>
          </cell>
          <cell r="U321">
            <v>0</v>
          </cell>
          <cell r="V321">
            <v>0</v>
          </cell>
          <cell r="W321">
            <v>2.9108327192336036E-2</v>
          </cell>
        </row>
        <row r="322">
          <cell r="C322">
            <v>17495</v>
          </cell>
          <cell r="D322" t="str">
            <v>NORCASIA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4.0160642570281124E-2</v>
          </cell>
          <cell r="O322">
            <v>0.13342503438789546</v>
          </cell>
          <cell r="P322">
            <v>0.18349928876244664</v>
          </cell>
          <cell r="Q322">
            <v>0.15476190476190477</v>
          </cell>
          <cell r="R322">
            <v>4.813664596273292E-2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</row>
        <row r="323">
          <cell r="C323">
            <v>17513</v>
          </cell>
          <cell r="D323" t="str">
            <v>PACORA</v>
          </cell>
          <cell r="E323">
            <v>0</v>
          </cell>
          <cell r="F323">
            <v>0</v>
          </cell>
          <cell r="G323">
            <v>0</v>
          </cell>
          <cell r="H323">
            <v>1.2683578104138851E-2</v>
          </cell>
          <cell r="I323">
            <v>1.288135593220339E-2</v>
          </cell>
          <cell r="J323">
            <v>1.3103448275862069E-2</v>
          </cell>
          <cell r="K323">
            <v>1.5862068965517243E-2</v>
          </cell>
          <cell r="L323">
            <v>2.9288702928870293E-2</v>
          </cell>
          <cell r="M323">
            <v>1.2005649717514125E-2</v>
          </cell>
          <cell r="N323">
            <v>1.2168933428775949E-2</v>
          </cell>
          <cell r="O323">
            <v>3.2023289665211063E-2</v>
          </cell>
          <cell r="P323">
            <v>2.7468448403860431E-2</v>
          </cell>
          <cell r="Q323">
            <v>5.6402439024390245E-2</v>
          </cell>
          <cell r="R323">
            <v>3.8431372549019606E-2</v>
          </cell>
          <cell r="S323">
            <v>6.1897106109324758E-2</v>
          </cell>
          <cell r="T323">
            <v>1.8151815181518153E-2</v>
          </cell>
          <cell r="U323">
            <v>4.4180118946474084E-2</v>
          </cell>
          <cell r="V323">
            <v>3.0329289428076257E-2</v>
          </cell>
          <cell r="W323">
            <v>2.2123893805309734E-2</v>
          </cell>
        </row>
        <row r="324">
          <cell r="C324">
            <v>17524</v>
          </cell>
          <cell r="D324" t="str">
            <v>PALESTINA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2.4103139013452915E-2</v>
          </cell>
          <cell r="Q324">
            <v>4.3453070683661645E-2</v>
          </cell>
          <cell r="R324">
            <v>2.7828191167574106E-2</v>
          </cell>
          <cell r="S324">
            <v>1.1378002528445006E-2</v>
          </cell>
          <cell r="T324">
            <v>0</v>
          </cell>
          <cell r="U324">
            <v>0</v>
          </cell>
          <cell r="V324">
            <v>0</v>
          </cell>
          <cell r="W324">
            <v>1.8947368421052633E-2</v>
          </cell>
        </row>
        <row r="325">
          <cell r="C325">
            <v>17541</v>
          </cell>
          <cell r="D325" t="str">
            <v>PENSILVANIA</v>
          </cell>
          <cell r="E325">
            <v>0.11772151898734177</v>
          </cell>
          <cell r="F325">
            <v>8.7029995775242924E-2</v>
          </cell>
          <cell r="G325">
            <v>9.7046413502109699E-2</v>
          </cell>
          <cell r="H325">
            <v>0.10172341319882304</v>
          </cell>
          <cell r="I325">
            <v>7.7310924369747902E-2</v>
          </cell>
          <cell r="J325">
            <v>0.10709785804283914</v>
          </cell>
          <cell r="K325">
            <v>0.14601386481802425</v>
          </cell>
          <cell r="L325">
            <v>0.13355874894336434</v>
          </cell>
          <cell r="M325">
            <v>5.4365733113673806E-2</v>
          </cell>
          <cell r="N325">
            <v>4.2105263157894736E-2</v>
          </cell>
          <cell r="O325">
            <v>7.2492952074103903E-2</v>
          </cell>
          <cell r="P325">
            <v>8.8032454361054766E-2</v>
          </cell>
          <cell r="Q325">
            <v>8.7082129591415605E-2</v>
          </cell>
          <cell r="R325">
            <v>7.4121135112240583E-2</v>
          </cell>
          <cell r="S325">
            <v>6.9584245076586435E-2</v>
          </cell>
          <cell r="T325">
            <v>7.1590394200271856E-2</v>
          </cell>
          <cell r="U325">
            <v>0.10808270676691729</v>
          </cell>
          <cell r="V325">
            <v>0.1513094083414161</v>
          </cell>
          <cell r="W325">
            <v>0.11796913887506222</v>
          </cell>
        </row>
        <row r="326">
          <cell r="C326">
            <v>17614</v>
          </cell>
          <cell r="D326" t="str">
            <v>RIOSUCIO</v>
          </cell>
          <cell r="E326">
            <v>0</v>
          </cell>
          <cell r="F326">
            <v>2.5611967361740706E-2</v>
          </cell>
          <cell r="G326">
            <v>9.7995545657015588E-3</v>
          </cell>
          <cell r="H326">
            <v>4.3725404459991256E-4</v>
          </cell>
          <cell r="I326">
            <v>7.3339085418464194E-3</v>
          </cell>
          <cell r="J326">
            <v>0</v>
          </cell>
          <cell r="K326">
            <v>9.876543209876543E-3</v>
          </cell>
          <cell r="L326">
            <v>2.3454581594116477E-2</v>
          </cell>
          <cell r="M326">
            <v>2.5760216928142551E-2</v>
          </cell>
          <cell r="N326">
            <v>2.575352918733308E-2</v>
          </cell>
          <cell r="O326">
            <v>4.8803646031143184E-2</v>
          </cell>
          <cell r="P326">
            <v>6.3728296126693382E-2</v>
          </cell>
          <cell r="Q326">
            <v>8.7175513366912052E-2</v>
          </cell>
          <cell r="R326">
            <v>5.5147788137274348E-2</v>
          </cell>
          <cell r="S326">
            <v>3.1446540880503145E-2</v>
          </cell>
          <cell r="T326">
            <v>6.6170388751033912E-3</v>
          </cell>
          <cell r="U326">
            <v>5.650899958141482E-3</v>
          </cell>
          <cell r="V326">
            <v>6.1431285623812538E-2</v>
          </cell>
          <cell r="W326">
            <v>7.2943172179813401E-2</v>
          </cell>
        </row>
        <row r="327">
          <cell r="C327">
            <v>17616</v>
          </cell>
          <cell r="D327" t="str">
            <v>RISARALDA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2.3834196891191709E-2</v>
          </cell>
          <cell r="N327">
            <v>0</v>
          </cell>
          <cell r="O327">
            <v>5.0579557428872497E-2</v>
          </cell>
          <cell r="P327">
            <v>3.4445640473627553E-2</v>
          </cell>
          <cell r="Q327">
            <v>9.8104793756967665E-2</v>
          </cell>
          <cell r="R327">
            <v>3.125E-2</v>
          </cell>
          <cell r="S327">
            <v>2.5210084033613446E-2</v>
          </cell>
          <cell r="T327">
            <v>0</v>
          </cell>
          <cell r="U327">
            <v>1.2787723785166241E-3</v>
          </cell>
          <cell r="V327">
            <v>5.208333333333333E-3</v>
          </cell>
          <cell r="W327">
            <v>3.4255599472990776E-2</v>
          </cell>
        </row>
        <row r="328">
          <cell r="C328">
            <v>17653</v>
          </cell>
          <cell r="D328" t="str">
            <v>SALAMINA</v>
          </cell>
          <cell r="E328">
            <v>0</v>
          </cell>
          <cell r="F328">
            <v>3.2973621103117509E-2</v>
          </cell>
          <cell r="G328">
            <v>1.0161386730424387E-2</v>
          </cell>
          <cell r="H328">
            <v>2.1997621878715814E-2</v>
          </cell>
          <cell r="I328">
            <v>0</v>
          </cell>
          <cell r="J328">
            <v>0</v>
          </cell>
          <cell r="K328">
            <v>1.6625615763546799E-2</v>
          </cell>
          <cell r="L328">
            <v>5.5759803921568631E-2</v>
          </cell>
          <cell r="M328">
            <v>8.7167070217917669E-2</v>
          </cell>
          <cell r="N328">
            <v>8.0577269993986775E-2</v>
          </cell>
          <cell r="O328">
            <v>3.1966224366706875E-2</v>
          </cell>
          <cell r="P328">
            <v>2.6203534430225474E-2</v>
          </cell>
          <cell r="Q328">
            <v>5.46583850931677E-2</v>
          </cell>
          <cell r="R328">
            <v>1.4631043256997456E-2</v>
          </cell>
          <cell r="S328">
            <v>9.8103335513407448E-3</v>
          </cell>
          <cell r="T328">
            <v>1.3550135501355014E-3</v>
          </cell>
          <cell r="U328">
            <v>0</v>
          </cell>
          <cell r="V328">
            <v>0</v>
          </cell>
          <cell r="W328">
            <v>1.8811136192626036E-2</v>
          </cell>
        </row>
        <row r="329">
          <cell r="C329">
            <v>17662</v>
          </cell>
          <cell r="D329" t="str">
            <v>SAMANA</v>
          </cell>
          <cell r="E329">
            <v>0</v>
          </cell>
          <cell r="F329">
            <v>9.4424460431654679E-3</v>
          </cell>
          <cell r="G329">
            <v>9.1663029244871234E-3</v>
          </cell>
          <cell r="H329">
            <v>8.9247768805779861E-3</v>
          </cell>
          <cell r="I329">
            <v>0</v>
          </cell>
          <cell r="J329">
            <v>1.1363636363636364E-2</v>
          </cell>
          <cell r="K329">
            <v>1.098901098901099E-2</v>
          </cell>
          <cell r="L329">
            <v>0</v>
          </cell>
          <cell r="M329">
            <v>2.3932253313696614E-2</v>
          </cell>
          <cell r="N329">
            <v>4.4202898550724637E-2</v>
          </cell>
          <cell r="O329">
            <v>6.7053280173976076E-2</v>
          </cell>
          <cell r="P329">
            <v>6.3829787234042548E-2</v>
          </cell>
          <cell r="Q329">
            <v>4.1054613935969868E-2</v>
          </cell>
          <cell r="R329">
            <v>3.2018742678641153E-2</v>
          </cell>
          <cell r="S329">
            <v>2.9638652050345108E-2</v>
          </cell>
          <cell r="T329">
            <v>4.2069835927639884E-4</v>
          </cell>
          <cell r="U329">
            <v>1.7795138888888888E-2</v>
          </cell>
          <cell r="V329">
            <v>2.8584189370254576E-2</v>
          </cell>
          <cell r="W329">
            <v>3.1121281464530894E-2</v>
          </cell>
        </row>
        <row r="330">
          <cell r="C330">
            <v>17665</v>
          </cell>
          <cell r="D330" t="str">
            <v>SAN JOSE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3.1662269129287601E-2</v>
          </cell>
          <cell r="P330">
            <v>6.1911170928667561E-2</v>
          </cell>
          <cell r="Q330">
            <v>3.4722222222222224E-2</v>
          </cell>
          <cell r="R330">
            <v>3.0215827338129497E-2</v>
          </cell>
          <cell r="S330">
            <v>0</v>
          </cell>
          <cell r="T330">
            <v>3.1152647975077881E-3</v>
          </cell>
          <cell r="U330">
            <v>0</v>
          </cell>
          <cell r="V330">
            <v>0</v>
          </cell>
          <cell r="W330">
            <v>2.3450586264656615E-2</v>
          </cell>
        </row>
        <row r="331">
          <cell r="C331">
            <v>17777</v>
          </cell>
          <cell r="D331" t="str">
            <v>SUPIA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1.3634592910011687E-2</v>
          </cell>
          <cell r="O331">
            <v>1.358695652173913E-2</v>
          </cell>
          <cell r="P331">
            <v>1.3322884012539185E-2</v>
          </cell>
          <cell r="Q331">
            <v>1.8028846153846152E-2</v>
          </cell>
          <cell r="R331">
            <v>1.8166804293971925E-2</v>
          </cell>
          <cell r="S331">
            <v>5.5460750853242322E-3</v>
          </cell>
          <cell r="T331">
            <v>0</v>
          </cell>
          <cell r="U331">
            <v>0</v>
          </cell>
          <cell r="V331">
            <v>0</v>
          </cell>
          <cell r="W331">
            <v>9.3023255813953487E-3</v>
          </cell>
        </row>
        <row r="332">
          <cell r="C332">
            <v>17867</v>
          </cell>
          <cell r="D332" t="str">
            <v>VICTORIA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3.604651162790698E-2</v>
          </cell>
          <cell r="M332">
            <v>0.18181818181818182</v>
          </cell>
          <cell r="N332">
            <v>0.3716216216216216</v>
          </cell>
          <cell r="O332">
            <v>0.29171396140749151</v>
          </cell>
          <cell r="P332">
            <v>0.20370370370370369</v>
          </cell>
          <cell r="Q332">
            <v>0.13085234093637454</v>
          </cell>
          <cell r="R332">
            <v>8.7499999999999994E-2</v>
          </cell>
          <cell r="S332">
            <v>3.5248041775456922E-2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</row>
        <row r="333">
          <cell r="C333">
            <v>17873</v>
          </cell>
          <cell r="D333" t="str">
            <v>VILLAMARIA</v>
          </cell>
          <cell r="E333">
            <v>0</v>
          </cell>
          <cell r="F333">
            <v>8.9722675367047311E-2</v>
          </cell>
          <cell r="G333">
            <v>4.5186136071887033E-2</v>
          </cell>
          <cell r="H333">
            <v>2.3216444981862153E-2</v>
          </cell>
          <cell r="I333">
            <v>2.9721079103795154E-2</v>
          </cell>
          <cell r="J333">
            <v>3.5294117647058823E-2</v>
          </cell>
          <cell r="K333">
            <v>3.2962418643711945E-2</v>
          </cell>
          <cell r="L333">
            <v>1.4279885760913913E-2</v>
          </cell>
          <cell r="M333">
            <v>3.0981411153308016E-2</v>
          </cell>
          <cell r="N333">
            <v>4.1699604743083006E-2</v>
          </cell>
          <cell r="O333">
            <v>2.5625862408831065E-2</v>
          </cell>
          <cell r="P333">
            <v>2.2425084342131377E-2</v>
          </cell>
          <cell r="Q333">
            <v>7.4581737552912716E-3</v>
          </cell>
          <cell r="R333">
            <v>0</v>
          </cell>
          <cell r="S333">
            <v>0.11211611274716028</v>
          </cell>
          <cell r="T333">
            <v>0</v>
          </cell>
          <cell r="U333">
            <v>2.1767522855898998E-4</v>
          </cell>
          <cell r="V333">
            <v>0</v>
          </cell>
          <cell r="W333">
            <v>1.530389156099694E-3</v>
          </cell>
        </row>
        <row r="334">
          <cell r="C334">
            <v>17877</v>
          </cell>
          <cell r="D334" t="str">
            <v>VITERBO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3.8494439692044483E-2</v>
          </cell>
          <cell r="K334">
            <v>3.6231884057971016E-2</v>
          </cell>
          <cell r="L334">
            <v>6.0654429369513166E-2</v>
          </cell>
          <cell r="M334">
            <v>0</v>
          </cell>
          <cell r="N334">
            <v>0</v>
          </cell>
          <cell r="O334">
            <v>2.8112449799196786E-2</v>
          </cell>
          <cell r="P334">
            <v>6.8739770867430439E-2</v>
          </cell>
          <cell r="Q334">
            <v>9.1213389121338917E-2</v>
          </cell>
          <cell r="R334">
            <v>5.2586206896551725E-2</v>
          </cell>
          <cell r="S334">
            <v>3.3421284080914687E-2</v>
          </cell>
          <cell r="T334">
            <v>8.9525514771709937E-4</v>
          </cell>
          <cell r="U334">
            <v>0</v>
          </cell>
          <cell r="V334">
            <v>0</v>
          </cell>
          <cell r="W334">
            <v>2.2999080036798528E-2</v>
          </cell>
        </row>
        <row r="335">
          <cell r="C335">
            <v>18001</v>
          </cell>
          <cell r="D335" t="str">
            <v>FLORENCIA</v>
          </cell>
          <cell r="E335">
            <v>0.17040470081933295</v>
          </cell>
          <cell r="F335">
            <v>0.20940892641737033</v>
          </cell>
          <cell r="G335">
            <v>0.23038112240937669</v>
          </cell>
          <cell r="H335">
            <v>0.22825600477398181</v>
          </cell>
          <cell r="I335">
            <v>0.2471611326721288</v>
          </cell>
          <cell r="J335">
            <v>0.3446284441970498</v>
          </cell>
          <cell r="K335">
            <v>0.39345711759504864</v>
          </cell>
          <cell r="L335">
            <v>0.52207011686143567</v>
          </cell>
          <cell r="M335">
            <v>0.54343965800723448</v>
          </cell>
          <cell r="N335">
            <v>0.5837060081664398</v>
          </cell>
          <cell r="O335">
            <v>0.49610522283233305</v>
          </cell>
          <cell r="P335">
            <v>0.54165617920966525</v>
          </cell>
          <cell r="Q335">
            <v>0.53759305210918118</v>
          </cell>
          <cell r="R335">
            <v>0.56356736242884253</v>
          </cell>
          <cell r="S335">
            <v>0.60679523608004349</v>
          </cell>
          <cell r="T335">
            <v>0.64161089866156784</v>
          </cell>
          <cell r="U335">
            <v>0.64611022505759352</v>
          </cell>
          <cell r="V335">
            <v>0.6538843748173262</v>
          </cell>
          <cell r="W335">
            <v>0.62022016222479726</v>
          </cell>
        </row>
        <row r="336">
          <cell r="C336">
            <v>18029</v>
          </cell>
          <cell r="D336" t="str">
            <v>ALBANIA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1.6975308641975308E-2</v>
          </cell>
          <cell r="K336">
            <v>6.7278287461773695E-2</v>
          </cell>
          <cell r="L336">
            <v>0.10166919575113809</v>
          </cell>
          <cell r="M336">
            <v>0.13554216867469879</v>
          </cell>
          <cell r="N336">
            <v>0.20481927710843373</v>
          </cell>
          <cell r="O336">
            <v>6.0150375939849621E-2</v>
          </cell>
          <cell r="P336">
            <v>0.12084592145015106</v>
          </cell>
          <cell r="Q336">
            <v>6.5151515151515155E-2</v>
          </cell>
          <cell r="R336">
            <v>5.9180576631259481E-2</v>
          </cell>
          <cell r="S336">
            <v>7.621951219512195E-2</v>
          </cell>
          <cell r="T336">
            <v>6.7278287461773695E-2</v>
          </cell>
          <cell r="U336">
            <v>5.2147239263803678E-2</v>
          </cell>
          <cell r="V336">
            <v>0</v>
          </cell>
          <cell r="W336">
            <v>0</v>
          </cell>
        </row>
        <row r="337">
          <cell r="C337">
            <v>18094</v>
          </cell>
          <cell r="D337" t="str">
            <v>BELEN DE LOS ANDAQUIES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2.1256038647342997E-2</v>
          </cell>
          <cell r="L337">
            <v>0.1102803738317757</v>
          </cell>
          <cell r="M337">
            <v>0.20630630630630631</v>
          </cell>
          <cell r="N337">
            <v>0.13001745200698081</v>
          </cell>
          <cell r="O337">
            <v>8.0341880341880348E-2</v>
          </cell>
          <cell r="P337">
            <v>5.2808046940486172E-2</v>
          </cell>
          <cell r="Q337">
            <v>4.6280991735537187E-2</v>
          </cell>
          <cell r="R337">
            <v>1.5586546349466776E-2</v>
          </cell>
          <cell r="S337">
            <v>1.5561015561015561E-2</v>
          </cell>
          <cell r="T337">
            <v>8.1900081900081905E-4</v>
          </cell>
          <cell r="U337">
            <v>0</v>
          </cell>
          <cell r="V337">
            <v>8.2850041425020708E-4</v>
          </cell>
          <cell r="W337">
            <v>8.3333333333333339E-4</v>
          </cell>
        </row>
        <row r="338">
          <cell r="C338">
            <v>18150</v>
          </cell>
          <cell r="D338" t="str">
            <v>CARTAGENA DEL CHAIRA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2.3593466424682397E-2</v>
          </cell>
          <cell r="N338">
            <v>2.5268258913118725E-2</v>
          </cell>
          <cell r="O338">
            <v>3.6678892964321442E-3</v>
          </cell>
          <cell r="P338">
            <v>1.7124394184168012E-2</v>
          </cell>
          <cell r="Q338">
            <v>6.9400630914826502E-3</v>
          </cell>
          <cell r="R338">
            <v>7.4441687344913151E-3</v>
          </cell>
          <cell r="S338">
            <v>1.0719754977029096E-2</v>
          </cell>
          <cell r="T338">
            <v>6.9845126024901307E-3</v>
          </cell>
          <cell r="U338">
            <v>4.7947258016182203E-3</v>
          </cell>
          <cell r="V338">
            <v>5.3207212533254505E-3</v>
          </cell>
          <cell r="W338">
            <v>0</v>
          </cell>
        </row>
        <row r="339">
          <cell r="C339">
            <v>18205</v>
          </cell>
          <cell r="D339" t="str">
            <v>CURILLO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4.8317515099223468E-2</v>
          </cell>
          <cell r="M339">
            <v>0.13310580204778158</v>
          </cell>
          <cell r="N339">
            <v>0.13186813186813187</v>
          </cell>
          <cell r="O339">
            <v>0.13563605728727884</v>
          </cell>
          <cell r="P339">
            <v>2.3509655751469353E-2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</row>
        <row r="340">
          <cell r="C340">
            <v>18247</v>
          </cell>
          <cell r="D340" t="str">
            <v>EL DONCELLO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5.1572975760701391E-2</v>
          </cell>
          <cell r="K340">
            <v>0.14121756487025949</v>
          </cell>
          <cell r="L340">
            <v>0.13968100531657807</v>
          </cell>
          <cell r="M340">
            <v>0.11439287388654477</v>
          </cell>
          <cell r="N340">
            <v>0.15310786106032906</v>
          </cell>
          <cell r="O340">
            <v>8.681961313540261E-2</v>
          </cell>
          <cell r="P340">
            <v>7.4633496223900489E-2</v>
          </cell>
          <cell r="Q340">
            <v>6.0017652250661961E-2</v>
          </cell>
          <cell r="R340">
            <v>4.8081164534627262E-2</v>
          </cell>
          <cell r="S340">
            <v>3.9415411868910538E-2</v>
          </cell>
          <cell r="T340">
            <v>1.9572953736654804E-2</v>
          </cell>
          <cell r="U340">
            <v>3.7718904355635387E-2</v>
          </cell>
          <cell r="V340">
            <v>2.548930359581247E-2</v>
          </cell>
          <cell r="W340">
            <v>1.6158818097876268E-2</v>
          </cell>
        </row>
        <row r="341">
          <cell r="C341">
            <v>18256</v>
          </cell>
          <cell r="D341" t="str">
            <v>EL PAUJIL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1.8221976808393152E-2</v>
          </cell>
          <cell r="N341">
            <v>1.776103336921421E-2</v>
          </cell>
          <cell r="O341">
            <v>1.7350157728706624E-2</v>
          </cell>
          <cell r="P341">
            <v>0</v>
          </cell>
          <cell r="Q341">
            <v>1.1627906976744186E-2</v>
          </cell>
          <cell r="R341">
            <v>8.4451068057625443E-3</v>
          </cell>
          <cell r="S341">
            <v>9.2864125122189643E-3</v>
          </cell>
          <cell r="T341">
            <v>1.0081613058089293E-2</v>
          </cell>
          <cell r="U341">
            <v>1.8823529411764704E-2</v>
          </cell>
          <cell r="V341">
            <v>6.9508804448563484E-3</v>
          </cell>
          <cell r="W341">
            <v>1.8738574040219377E-2</v>
          </cell>
        </row>
        <row r="342">
          <cell r="C342">
            <v>18410</v>
          </cell>
          <cell r="D342" t="str">
            <v>LA MONTAÑITA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1.5105740181268883E-2</v>
          </cell>
          <cell r="M342">
            <v>3.3276450511945395E-2</v>
          </cell>
          <cell r="N342">
            <v>1.8181818181818181E-2</v>
          </cell>
          <cell r="O342">
            <v>8.4033613445378156E-4</v>
          </cell>
          <cell r="P342">
            <v>0</v>
          </cell>
          <cell r="Q342">
            <v>4.1631973355537054E-4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</row>
        <row r="343">
          <cell r="C343">
            <v>18592</v>
          </cell>
          <cell r="D343" t="str">
            <v>PUERTO RICO</v>
          </cell>
          <cell r="E343">
            <v>0</v>
          </cell>
          <cell r="F343">
            <v>0</v>
          </cell>
          <cell r="G343">
            <v>1.794145420207743E-2</v>
          </cell>
          <cell r="H343">
            <v>0</v>
          </cell>
          <cell r="I343">
            <v>0</v>
          </cell>
          <cell r="J343">
            <v>1.0054844606946984E-2</v>
          </cell>
          <cell r="K343">
            <v>1.6821868428957644E-2</v>
          </cell>
          <cell r="L343">
            <v>4.9851632047477744E-2</v>
          </cell>
          <cell r="M343">
            <v>8.2377169755810539E-2</v>
          </cell>
          <cell r="N343">
            <v>4.9444119368051494E-2</v>
          </cell>
          <cell r="O343">
            <v>0</v>
          </cell>
          <cell r="P343">
            <v>0</v>
          </cell>
          <cell r="Q343">
            <v>1.1101373064563248E-2</v>
          </cell>
          <cell r="R343">
            <v>7.32922896511287E-3</v>
          </cell>
          <cell r="S343">
            <v>6.7607289829512054E-3</v>
          </cell>
          <cell r="T343">
            <v>0</v>
          </cell>
          <cell r="U343">
            <v>0</v>
          </cell>
          <cell r="V343">
            <v>2.9472443265546712E-4</v>
          </cell>
          <cell r="W343">
            <v>2.9515938606847696E-4</v>
          </cell>
        </row>
        <row r="344">
          <cell r="C344">
            <v>18610</v>
          </cell>
          <cell r="D344" t="str">
            <v>SAN JOSE DEL FRAGUA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2.7453671928620454E-2</v>
          </cell>
          <cell r="M344">
            <v>5.2062204192021636E-2</v>
          </cell>
          <cell r="N344">
            <v>5.1539491298527446E-2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6.5616797900262466E-4</v>
          </cell>
          <cell r="V344">
            <v>6.5359477124183002E-4</v>
          </cell>
          <cell r="W344">
            <v>0</v>
          </cell>
        </row>
        <row r="345">
          <cell r="C345">
            <v>18753</v>
          </cell>
          <cell r="D345" t="str">
            <v>SAN VICENTE DEL CAGUAN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1.454422458988669E-2</v>
          </cell>
          <cell r="L345">
            <v>2.5341451374033239E-2</v>
          </cell>
          <cell r="M345">
            <v>6.8627450980392163E-2</v>
          </cell>
          <cell r="N345">
            <v>9.1753226314132824E-2</v>
          </cell>
          <cell r="O345">
            <v>5.9341678256838198E-2</v>
          </cell>
          <cell r="P345">
            <v>6.7031463748290013E-2</v>
          </cell>
          <cell r="Q345">
            <v>5.5347232638368084E-2</v>
          </cell>
          <cell r="R345">
            <v>5.2943793563695683E-2</v>
          </cell>
          <cell r="S345">
            <v>4.3076923076923075E-2</v>
          </cell>
          <cell r="T345">
            <v>2.8790509259259259E-2</v>
          </cell>
          <cell r="U345">
            <v>3.0134247357897742E-2</v>
          </cell>
          <cell r="V345">
            <v>3.2103632779498729E-2</v>
          </cell>
          <cell r="W345">
            <v>2.444783997777469E-2</v>
          </cell>
        </row>
        <row r="346">
          <cell r="C346">
            <v>18756</v>
          </cell>
          <cell r="D346" t="str">
            <v>SOLANO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1.8526687251874726E-2</v>
          </cell>
          <cell r="Q346">
            <v>8.2536924413553429E-3</v>
          </cell>
          <cell r="R346">
            <v>8.1405312767780635E-3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</row>
        <row r="347">
          <cell r="C347">
            <v>18860</v>
          </cell>
          <cell r="D347" t="str">
            <v>VALPARAISO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6.2553556126820911E-2</v>
          </cell>
          <cell r="N347">
            <v>6.2074829931972789E-2</v>
          </cell>
          <cell r="O347">
            <v>8.4530853761622987E-4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</row>
        <row r="348">
          <cell r="C348">
            <v>19001</v>
          </cell>
          <cell r="D348" t="str">
            <v>POPAYAN</v>
          </cell>
          <cell r="E348">
            <v>0.39534615827669622</v>
          </cell>
          <cell r="F348">
            <v>0.49608066971080672</v>
          </cell>
          <cell r="G348">
            <v>0.53651300775901412</v>
          </cell>
          <cell r="H348">
            <v>0.57891918766971351</v>
          </cell>
          <cell r="I348">
            <v>0.64544507466141909</v>
          </cell>
          <cell r="J348">
            <v>0.70501888408674995</v>
          </cell>
          <cell r="K348">
            <v>0.70416469100679624</v>
          </cell>
          <cell r="L348">
            <v>0.80105930503169887</v>
          </cell>
          <cell r="M348">
            <v>0.89852767241730902</v>
          </cell>
          <cell r="N348">
            <v>0.96320489498925088</v>
          </cell>
          <cell r="O348">
            <v>1.0599290039674254</v>
          </cell>
          <cell r="P348">
            <v>1.129331709161171</v>
          </cell>
          <cell r="Q348">
            <v>1.0562294667677534</v>
          </cell>
          <cell r="R348">
            <v>1.2807624188243232</v>
          </cell>
          <cell r="S348">
            <v>1.4412895593019817</v>
          </cell>
          <cell r="T348">
            <v>1.5932102694674306</v>
          </cell>
          <cell r="U348">
            <v>1.6956168831168832</v>
          </cell>
          <cell r="V348">
            <v>1.8514219134337375</v>
          </cell>
          <cell r="W348">
            <v>1.7542792102613491</v>
          </cell>
        </row>
        <row r="349">
          <cell r="C349">
            <v>19022</v>
          </cell>
          <cell r="D349" t="str">
            <v>ALMAGUER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1.3068478829064296E-2</v>
          </cell>
          <cell r="M349">
            <v>1.523109243697479E-2</v>
          </cell>
          <cell r="N349">
            <v>1.5822784810126583E-2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</row>
        <row r="350">
          <cell r="C350">
            <v>19050</v>
          </cell>
          <cell r="D350" t="str">
            <v>ARGELIA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1.0633772862611655E-2</v>
          </cell>
          <cell r="L350">
            <v>1.0382059800664452E-2</v>
          </cell>
          <cell r="M350">
            <v>1.0129659643435981E-2</v>
          </cell>
          <cell r="N350">
            <v>1.7814726840855107E-2</v>
          </cell>
          <cell r="O350">
            <v>3.8804811796662784E-4</v>
          </cell>
          <cell r="P350">
            <v>1.1467889908256881E-2</v>
          </cell>
          <cell r="Q350">
            <v>8.3112958065734797E-3</v>
          </cell>
          <cell r="R350">
            <v>6.3765941485371342E-3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</row>
        <row r="351">
          <cell r="C351">
            <v>19075</v>
          </cell>
          <cell r="D351" t="str">
            <v>BALBOA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2.1440823327615779E-2</v>
          </cell>
          <cell r="L351">
            <v>5.2248394004282654E-2</v>
          </cell>
          <cell r="M351">
            <v>8.2799829278702525E-2</v>
          </cell>
          <cell r="N351">
            <v>4.5918367346938778E-2</v>
          </cell>
          <cell r="O351">
            <v>3.0482641828958511E-2</v>
          </cell>
          <cell r="P351">
            <v>0</v>
          </cell>
          <cell r="Q351">
            <v>1.6764459346186086E-2</v>
          </cell>
          <cell r="R351">
            <v>1.6694490818030049E-2</v>
          </cell>
          <cell r="S351">
            <v>1.12876254180602E-2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</row>
        <row r="352">
          <cell r="C352">
            <v>19100</v>
          </cell>
          <cell r="D352" t="str">
            <v>BOLIVAR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1.5689114168476948E-2</v>
          </cell>
          <cell r="M352">
            <v>1.5417971573114912E-2</v>
          </cell>
          <cell r="N352">
            <v>8.8985088985088986E-3</v>
          </cell>
          <cell r="O352">
            <v>3.6298076923076926E-2</v>
          </cell>
          <cell r="P352">
            <v>2.8030666027791088E-2</v>
          </cell>
          <cell r="Q352">
            <v>2.2466539196940728E-2</v>
          </cell>
          <cell r="R352">
            <v>1.9621919119406556E-2</v>
          </cell>
          <cell r="S352">
            <v>1.3949013949013949E-2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</row>
        <row r="353">
          <cell r="C353">
            <v>19110</v>
          </cell>
          <cell r="D353" t="str">
            <v>BUENOS AIRES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1.008695652173913E-2</v>
          </cell>
          <cell r="L353">
            <v>1.0449320794148381E-2</v>
          </cell>
          <cell r="M353">
            <v>0</v>
          </cell>
          <cell r="N353">
            <v>6.9613644274277764E-4</v>
          </cell>
          <cell r="O353">
            <v>1.8932874354561102E-2</v>
          </cell>
          <cell r="P353">
            <v>7.7807848443843027E-3</v>
          </cell>
          <cell r="Q353">
            <v>1.3218770654329147E-3</v>
          </cell>
          <cell r="R353">
            <v>9.6618357487922703E-4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</row>
        <row r="354">
          <cell r="C354">
            <v>19130</v>
          </cell>
          <cell r="D354" t="str">
            <v>CAJIBIO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1.0665897953300663E-2</v>
          </cell>
          <cell r="O354">
            <v>2.0367751060820366E-2</v>
          </cell>
          <cell r="P354">
            <v>1.834862385321101E-2</v>
          </cell>
          <cell r="Q354">
            <v>2.6077408729069447E-2</v>
          </cell>
          <cell r="R354">
            <v>1.4153511159499184E-2</v>
          </cell>
          <cell r="S354">
            <v>1.0863661053775122E-2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</row>
        <row r="355">
          <cell r="C355">
            <v>19137</v>
          </cell>
          <cell r="D355" t="str">
            <v>CALDONO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1.3875123885034688E-2</v>
          </cell>
          <cell r="N355">
            <v>4.8835705045278135E-2</v>
          </cell>
          <cell r="O355">
            <v>4.8842372343799553E-2</v>
          </cell>
          <cell r="P355">
            <v>6.8429237947122863E-3</v>
          </cell>
          <cell r="Q355">
            <v>2.7786259541984732E-2</v>
          </cell>
          <cell r="R355">
            <v>2.3451593505712569E-2</v>
          </cell>
          <cell r="S355">
            <v>1.755952380952381E-2</v>
          </cell>
          <cell r="T355">
            <v>0</v>
          </cell>
          <cell r="U355">
            <v>0</v>
          </cell>
          <cell r="V355">
            <v>0</v>
          </cell>
          <cell r="W355">
            <v>8.795074758135445E-3</v>
          </cell>
        </row>
        <row r="356">
          <cell r="C356">
            <v>19142</v>
          </cell>
          <cell r="D356" t="str">
            <v>CALOTO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8.2152974504249299E-3</v>
          </cell>
          <cell r="K356">
            <v>2.7652370203160272E-2</v>
          </cell>
          <cell r="L356">
            <v>0.12860576923076922</v>
          </cell>
          <cell r="M356">
            <v>0.10940272028385571</v>
          </cell>
          <cell r="N356">
            <v>0.17821782178217821</v>
          </cell>
          <cell r="O356">
            <v>0.125</v>
          </cell>
          <cell r="P356">
            <v>0.10832383124287344</v>
          </cell>
          <cell r="Q356">
            <v>9.1473743647656688E-2</v>
          </cell>
          <cell r="R356">
            <v>5.4054054054054057E-2</v>
          </cell>
          <cell r="S356">
            <v>1.2408347433728144E-2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</row>
        <row r="357">
          <cell r="C357">
            <v>19212</v>
          </cell>
          <cell r="D357" t="str">
            <v>CORINTO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1.278772378516624E-2</v>
          </cell>
          <cell r="J357">
            <v>2.4231464737793851E-2</v>
          </cell>
          <cell r="K357">
            <v>2.385190459238163E-2</v>
          </cell>
          <cell r="L357">
            <v>6.4504881450488147E-2</v>
          </cell>
          <cell r="M357">
            <v>9.815950920245399E-2</v>
          </cell>
          <cell r="N357">
            <v>5.3964023984010658E-2</v>
          </cell>
          <cell r="O357">
            <v>5.595315549772284E-2</v>
          </cell>
          <cell r="P357">
            <v>3.2963549920760699E-2</v>
          </cell>
          <cell r="Q357">
            <v>1.8856259659969087E-2</v>
          </cell>
          <cell r="R357">
            <v>1.3607499244027819E-2</v>
          </cell>
          <cell r="S357">
            <v>5.9329575793533075E-3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</row>
        <row r="358">
          <cell r="C358">
            <v>19256</v>
          </cell>
          <cell r="D358" t="str">
            <v>EL TAMBO</v>
          </cell>
          <cell r="E358">
            <v>0</v>
          </cell>
          <cell r="F358">
            <v>0</v>
          </cell>
          <cell r="G358">
            <v>0</v>
          </cell>
          <cell r="H358">
            <v>5.5132580729850356E-3</v>
          </cell>
          <cell r="I358">
            <v>5.5147058823529415E-3</v>
          </cell>
          <cell r="J358">
            <v>2.6232948583420777E-4</v>
          </cell>
          <cell r="K358">
            <v>6.9821567106283944E-3</v>
          </cell>
          <cell r="L358">
            <v>1.8485692580400101E-2</v>
          </cell>
          <cell r="M358">
            <v>1.808273470398811E-2</v>
          </cell>
          <cell r="N358">
            <v>3.2926829268292684E-2</v>
          </cell>
          <cell r="O358">
            <v>4.0553666828557551E-2</v>
          </cell>
          <cell r="P358">
            <v>2.0929666585543929E-2</v>
          </cell>
          <cell r="Q358">
            <v>1.2536873156342183E-2</v>
          </cell>
          <cell r="R358">
            <v>1.2018027040560842E-2</v>
          </cell>
          <cell r="S358">
            <v>4.3701799485861186E-3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</row>
        <row r="359">
          <cell r="C359">
            <v>19290</v>
          </cell>
          <cell r="D359" t="str">
            <v>FLORENCIA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8.5299455535390201E-2</v>
          </cell>
          <cell r="L359">
            <v>8.3038869257950523E-2</v>
          </cell>
          <cell r="M359">
            <v>0.18685121107266436</v>
          </cell>
          <cell r="N359">
            <v>0.10374149659863946</v>
          </cell>
          <cell r="O359">
            <v>0.12647554806070826</v>
          </cell>
          <cell r="P359">
            <v>2.1812080536912751E-2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2.3008849557522124E-2</v>
          </cell>
          <cell r="V359">
            <v>0.33273056057866185</v>
          </cell>
          <cell r="W359">
            <v>3.6968576709796676E-2</v>
          </cell>
        </row>
        <row r="360">
          <cell r="C360">
            <v>19300</v>
          </cell>
          <cell r="D360" t="str">
            <v>GUACHENE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3.9097744360902256E-2</v>
          </cell>
          <cell r="Q360">
            <v>5.5776892430278883E-2</v>
          </cell>
          <cell r="R360">
            <v>5.3598014888337472E-2</v>
          </cell>
          <cell r="S360">
            <v>1.642608262817322E-2</v>
          </cell>
          <cell r="T360">
            <v>0</v>
          </cell>
          <cell r="U360">
            <v>5.6032306915699139E-2</v>
          </cell>
          <cell r="V360">
            <v>1.6853932584269662E-2</v>
          </cell>
          <cell r="W360">
            <v>1.0330578512396695E-3</v>
          </cell>
        </row>
        <row r="361">
          <cell r="C361">
            <v>19318</v>
          </cell>
          <cell r="D361" t="str">
            <v>GUAPI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2.1642266072565246E-2</v>
          </cell>
          <cell r="J361">
            <v>1.5501423600126542E-2</v>
          </cell>
          <cell r="K361">
            <v>2.692075015124017E-2</v>
          </cell>
          <cell r="L361">
            <v>3.2107413893753649E-2</v>
          </cell>
          <cell r="M361">
            <v>2.9495178672716959E-2</v>
          </cell>
          <cell r="N361">
            <v>2.6974416017797553E-2</v>
          </cell>
          <cell r="O361">
            <v>1.8696728072587297E-2</v>
          </cell>
          <cell r="P361">
            <v>4.6810840405146457E-2</v>
          </cell>
          <cell r="Q361">
            <v>2.0285087719298246E-2</v>
          </cell>
          <cell r="R361">
            <v>2.2934512296214425E-2</v>
          </cell>
          <cell r="S361">
            <v>8.9560593338930874E-3</v>
          </cell>
          <cell r="T361">
            <v>0</v>
          </cell>
          <cell r="U361">
            <v>0</v>
          </cell>
          <cell r="V361">
            <v>2.8885037550548814E-4</v>
          </cell>
          <cell r="W361">
            <v>2.9171528588098014E-4</v>
          </cell>
        </row>
        <row r="362">
          <cell r="C362">
            <v>19355</v>
          </cell>
          <cell r="D362" t="str">
            <v>INZA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2.5630425795783382E-2</v>
          </cell>
          <cell r="K362">
            <v>2.4839743589743588E-2</v>
          </cell>
          <cell r="L362">
            <v>5.1857585139318887E-2</v>
          </cell>
          <cell r="M362">
            <v>4.1356184798807746E-2</v>
          </cell>
          <cell r="N362">
            <v>2.9834651329978434E-2</v>
          </cell>
          <cell r="O362">
            <v>2.3602915654286707E-2</v>
          </cell>
          <cell r="P362">
            <v>3.0841434797184042E-2</v>
          </cell>
          <cell r="Q362">
            <v>2.8543626337982485E-2</v>
          </cell>
          <cell r="R362">
            <v>2.3329129886506934E-2</v>
          </cell>
          <cell r="S362">
            <v>4.9321824907521579E-3</v>
          </cell>
          <cell r="T362">
            <v>3.0349013657056146E-4</v>
          </cell>
          <cell r="U362">
            <v>0</v>
          </cell>
          <cell r="V362">
            <v>0</v>
          </cell>
          <cell r="W362">
            <v>0</v>
          </cell>
        </row>
        <row r="363">
          <cell r="C363">
            <v>19364</v>
          </cell>
          <cell r="D363" t="str">
            <v>JAMBALO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1.9607843137254902E-2</v>
          </cell>
          <cell r="J363">
            <v>1.9169329073482427E-2</v>
          </cell>
          <cell r="K363">
            <v>1.8867924528301886E-2</v>
          </cell>
          <cell r="L363">
            <v>1.8034825870646767E-2</v>
          </cell>
          <cell r="M363">
            <v>3.446153846153846E-2</v>
          </cell>
          <cell r="N363">
            <v>1.6413373860182372E-2</v>
          </cell>
          <cell r="O363">
            <v>5.9559261465157837E-4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</row>
        <row r="364">
          <cell r="C364">
            <v>19392</v>
          </cell>
          <cell r="D364" t="str">
            <v>LA SIERRA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6.7460317460317457E-2</v>
          </cell>
          <cell r="M364">
            <v>6.718597857838364E-2</v>
          </cell>
          <cell r="N364">
            <v>0.14038461538461539</v>
          </cell>
          <cell r="O364">
            <v>9.532888465204957E-2</v>
          </cell>
          <cell r="P364">
            <v>7.4285714285714288E-2</v>
          </cell>
          <cell r="Q364">
            <v>4.1944709246901808E-2</v>
          </cell>
          <cell r="R364">
            <v>4.0345821325648415E-2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</row>
        <row r="365">
          <cell r="C365">
            <v>19397</v>
          </cell>
          <cell r="D365" t="str">
            <v>LA VEGA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2.3451813851227556E-2</v>
          </cell>
          <cell r="K365">
            <v>2.2456140350877191E-2</v>
          </cell>
          <cell r="L365">
            <v>1.6661112962345886E-2</v>
          </cell>
          <cell r="M365">
            <v>1.7306482064191317E-2</v>
          </cell>
          <cell r="N365">
            <v>3.9880952380952378E-2</v>
          </cell>
          <cell r="O365">
            <v>2.6896942242355604E-2</v>
          </cell>
          <cell r="P365">
            <v>2.3815967523680648E-2</v>
          </cell>
          <cell r="Q365">
            <v>1.038961038961039E-2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</row>
        <row r="366">
          <cell r="C366">
            <v>19418</v>
          </cell>
          <cell r="D366" t="str">
            <v>LOPEZ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3.6879432624113473E-2</v>
          </cell>
          <cell r="P366">
            <v>3.5961272475795295E-2</v>
          </cell>
          <cell r="Q366">
            <v>2.020655590480467E-2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</row>
        <row r="367">
          <cell r="C367">
            <v>19450</v>
          </cell>
          <cell r="D367" t="str">
            <v>MERCADERES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1.5485407980941036E-2</v>
          </cell>
          <cell r="K367">
            <v>4.9367850692354005E-2</v>
          </cell>
          <cell r="L367">
            <v>6.877662811929397E-2</v>
          </cell>
          <cell r="M367">
            <v>8.8343558282208592E-2</v>
          </cell>
          <cell r="N367">
            <v>6.1652281134401972E-2</v>
          </cell>
          <cell r="O367">
            <v>6.1073411474398522E-2</v>
          </cell>
          <cell r="P367">
            <v>8.1280788177339899E-2</v>
          </cell>
          <cell r="Q367">
            <v>6.1312078479460456E-2</v>
          </cell>
          <cell r="R367">
            <v>3.5975609756097558E-2</v>
          </cell>
          <cell r="S367">
            <v>6.0716454159077107E-3</v>
          </cell>
          <cell r="T367">
            <v>4.2604990870359098E-3</v>
          </cell>
          <cell r="U367">
            <v>3.6652412950519244E-3</v>
          </cell>
          <cell r="V367">
            <v>3.6809815950920245E-3</v>
          </cell>
          <cell r="W367">
            <v>3.7220843672456576E-3</v>
          </cell>
        </row>
        <row r="368">
          <cell r="C368">
            <v>19455</v>
          </cell>
          <cell r="D368" t="str">
            <v>MIRANDA</v>
          </cell>
          <cell r="E368">
            <v>0</v>
          </cell>
          <cell r="F368">
            <v>6.7109634551495018E-2</v>
          </cell>
          <cell r="G368">
            <v>4.4634066294716113E-2</v>
          </cell>
          <cell r="H368">
            <v>4.4386422976501305E-2</v>
          </cell>
          <cell r="I368">
            <v>0</v>
          </cell>
          <cell r="J368">
            <v>1.0319251854240567E-2</v>
          </cell>
          <cell r="K368">
            <v>1.7494532958450486E-2</v>
          </cell>
          <cell r="L368">
            <v>4.2194092827004218E-2</v>
          </cell>
          <cell r="M368">
            <v>4.5494059692842655E-2</v>
          </cell>
          <cell r="N368">
            <v>6.2115277000559597E-2</v>
          </cell>
          <cell r="O368">
            <v>0.16422764227642275</v>
          </cell>
          <cell r="P368">
            <v>0.19794952681388012</v>
          </cell>
          <cell r="Q368">
            <v>0.12464806757102637</v>
          </cell>
          <cell r="R368">
            <v>0.13119679519278918</v>
          </cell>
          <cell r="S368">
            <v>0.12830002467308166</v>
          </cell>
          <cell r="T368">
            <v>0.11396429444852042</v>
          </cell>
          <cell r="U368">
            <v>0.10574824157167112</v>
          </cell>
          <cell r="V368">
            <v>7.1048815853069117E-2</v>
          </cell>
          <cell r="W368">
            <v>5.6991064960154554E-2</v>
          </cell>
        </row>
        <row r="369">
          <cell r="C369">
            <v>19473</v>
          </cell>
          <cell r="D369" t="str">
            <v>MORALES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1.2121212121212121E-2</v>
          </cell>
          <cell r="L369">
            <v>1.2319456244689889E-2</v>
          </cell>
          <cell r="M369">
            <v>2.6545002073828285E-2</v>
          </cell>
          <cell r="N369">
            <v>3.835284618490109E-2</v>
          </cell>
          <cell r="O369">
            <v>3.3517350157728706E-2</v>
          </cell>
          <cell r="P369">
            <v>3.0710172744721688E-2</v>
          </cell>
          <cell r="Q369">
            <v>3.0711610486891385E-2</v>
          </cell>
          <cell r="R369">
            <v>2.8655400440852314E-2</v>
          </cell>
          <cell r="S369">
            <v>2.1006881564650488E-2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</row>
        <row r="370">
          <cell r="C370">
            <v>19513</v>
          </cell>
          <cell r="D370" t="str">
            <v>PADILLA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4.9056603773584909E-2</v>
          </cell>
          <cell r="N370">
            <v>9.2269326683291769E-2</v>
          </cell>
          <cell r="O370">
            <v>9.2731829573934832E-2</v>
          </cell>
          <cell r="P370">
            <v>7.2681704260651625E-2</v>
          </cell>
          <cell r="Q370">
            <v>4.1614123581336697E-2</v>
          </cell>
          <cell r="R370">
            <v>2.795425667090216E-2</v>
          </cell>
          <cell r="S370">
            <v>0</v>
          </cell>
          <cell r="T370">
            <v>1.3245033112582781E-3</v>
          </cell>
          <cell r="U370">
            <v>1.3568521031207597E-3</v>
          </cell>
          <cell r="V370">
            <v>0</v>
          </cell>
          <cell r="W370">
            <v>0</v>
          </cell>
        </row>
        <row r="371">
          <cell r="C371">
            <v>19517</v>
          </cell>
          <cell r="D371" t="str">
            <v>PAEZ</v>
          </cell>
          <cell r="E371">
            <v>0</v>
          </cell>
          <cell r="F371">
            <v>4.6132008516678496E-3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1.1927181418706842E-2</v>
          </cell>
          <cell r="N371">
            <v>2.657299938912645E-2</v>
          </cell>
          <cell r="O371">
            <v>2.6417334520629266E-2</v>
          </cell>
          <cell r="P371">
            <v>1.0954165465552033E-2</v>
          </cell>
          <cell r="Q371">
            <v>9.2256080514397532E-3</v>
          </cell>
          <cell r="R371">
            <v>8.979591836734694E-3</v>
          </cell>
          <cell r="S371">
            <v>7.7230359520639152E-3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</row>
        <row r="372">
          <cell r="C372">
            <v>19532</v>
          </cell>
          <cell r="D372" t="str">
            <v>PATIA</v>
          </cell>
          <cell r="E372">
            <v>0</v>
          </cell>
          <cell r="F372">
            <v>2.2250886810706225E-2</v>
          </cell>
          <cell r="G372">
            <v>7.3248407643312103E-3</v>
          </cell>
          <cell r="H372">
            <v>0</v>
          </cell>
          <cell r="I372">
            <v>0</v>
          </cell>
          <cell r="J372">
            <v>0</v>
          </cell>
          <cell r="K372">
            <v>1.0995723885155772E-2</v>
          </cell>
          <cell r="L372">
            <v>5.0796513375413285E-2</v>
          </cell>
          <cell r="M372">
            <v>5.6292366637194224E-2</v>
          </cell>
          <cell r="N372">
            <v>3.2900432900432902E-2</v>
          </cell>
          <cell r="O372">
            <v>5.2780129833474458E-2</v>
          </cell>
          <cell r="P372">
            <v>5.3733810967208598E-2</v>
          </cell>
          <cell r="Q372">
            <v>7.5080731969860065E-2</v>
          </cell>
          <cell r="R372">
            <v>8.0632411067193682E-2</v>
          </cell>
          <cell r="S372">
            <v>9.4892403422348975E-2</v>
          </cell>
          <cell r="T372">
            <v>6.8514241724403388E-2</v>
          </cell>
          <cell r="U372">
            <v>6.5506653019447289E-2</v>
          </cell>
          <cell r="V372">
            <v>7.7972207925887799E-2</v>
          </cell>
          <cell r="W372">
            <v>8.5073068893528184E-2</v>
          </cell>
        </row>
        <row r="373">
          <cell r="C373">
            <v>19533</v>
          </cell>
          <cell r="D373" t="str">
            <v>PIAMONTE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2.7972027972027972E-3</v>
          </cell>
          <cell r="P373">
            <v>4.9450549450549448E-2</v>
          </cell>
          <cell r="Q373">
            <v>7.7436582109479304E-2</v>
          </cell>
          <cell r="R373">
            <v>5.9662775616083012E-2</v>
          </cell>
          <cell r="S373">
            <v>2.2727272727272728E-2</v>
          </cell>
          <cell r="T373">
            <v>0</v>
          </cell>
          <cell r="U373">
            <v>2.9304029304029304E-2</v>
          </cell>
          <cell r="V373">
            <v>3.7804878048780487E-2</v>
          </cell>
          <cell r="W373">
            <v>0</v>
          </cell>
        </row>
        <row r="374">
          <cell r="C374">
            <v>19548</v>
          </cell>
          <cell r="D374" t="str">
            <v>PIENDAMO</v>
          </cell>
          <cell r="E374">
            <v>0</v>
          </cell>
          <cell r="F374">
            <v>0</v>
          </cell>
          <cell r="G374">
            <v>0</v>
          </cell>
          <cell r="H374">
            <v>1.1211460604173155E-2</v>
          </cell>
          <cell r="I374">
            <v>1.4911463187325256E-2</v>
          </cell>
          <cell r="J374">
            <v>1.8209876543209876E-2</v>
          </cell>
          <cell r="K374">
            <v>2.0964360587002098E-2</v>
          </cell>
          <cell r="L374">
            <v>4.2774566473988439E-2</v>
          </cell>
          <cell r="M374">
            <v>6.3231197771587741E-2</v>
          </cell>
          <cell r="N374">
            <v>7.32364028002154E-2</v>
          </cell>
          <cell r="O374">
            <v>9.4379084967320268E-2</v>
          </cell>
          <cell r="P374">
            <v>4.3002544529262089E-2</v>
          </cell>
          <cell r="Q374">
            <v>5.2474508828649589E-2</v>
          </cell>
          <cell r="R374">
            <v>5.2220595412396292E-2</v>
          </cell>
          <cell r="S374">
            <v>3.1039461020211743E-2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</row>
        <row r="375">
          <cell r="C375">
            <v>19573</v>
          </cell>
          <cell r="D375" t="str">
            <v>PUERTO TEJADA</v>
          </cell>
          <cell r="E375">
            <v>0.11158701532912534</v>
          </cell>
          <cell r="F375">
            <v>9.8409090909090904E-2</v>
          </cell>
          <cell r="G375">
            <v>0.10324074074074074</v>
          </cell>
          <cell r="H375">
            <v>9.8387861545756281E-2</v>
          </cell>
          <cell r="I375">
            <v>6.3106796116504854E-2</v>
          </cell>
          <cell r="J375">
            <v>7.7679449360865294E-2</v>
          </cell>
          <cell r="K375">
            <v>0.10016895969104514</v>
          </cell>
          <cell r="L375">
            <v>0.13609606781257358</v>
          </cell>
          <cell r="M375">
            <v>0.13481345845731288</v>
          </cell>
          <cell r="N375">
            <v>0.17611607142857144</v>
          </cell>
          <cell r="O375">
            <v>0.32472082329756952</v>
          </cell>
          <cell r="P375">
            <v>0.21605870925965898</v>
          </cell>
          <cell r="Q375">
            <v>0.14989339019189765</v>
          </cell>
          <cell r="R375">
            <v>0.1152376910016978</v>
          </cell>
          <cell r="S375">
            <v>7.9693160025570003E-2</v>
          </cell>
          <cell r="T375">
            <v>5.8696590418644799E-2</v>
          </cell>
          <cell r="U375">
            <v>4.6583168534388049E-2</v>
          </cell>
          <cell r="V375">
            <v>1.104847801578354E-2</v>
          </cell>
          <cell r="W375">
            <v>6.5207265952491851E-3</v>
          </cell>
        </row>
        <row r="376">
          <cell r="C376">
            <v>19585</v>
          </cell>
          <cell r="D376" t="str">
            <v>PURACE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2.2759601706970129E-2</v>
          </cell>
          <cell r="K376">
            <v>2.3594725884802221E-2</v>
          </cell>
          <cell r="L376">
            <v>2.2926500337154418E-2</v>
          </cell>
          <cell r="M376">
            <v>2.4119947848761408E-2</v>
          </cell>
          <cell r="N376">
            <v>4.3615676359039193E-2</v>
          </cell>
          <cell r="O376">
            <v>6.9093152375077113E-2</v>
          </cell>
          <cell r="P376">
            <v>6.1594202898550728E-2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</row>
        <row r="377">
          <cell r="C377">
            <v>19622</v>
          </cell>
          <cell r="D377" t="str">
            <v>ROSAS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2.4E-2</v>
          </cell>
          <cell r="N377">
            <v>2.456140350877193E-2</v>
          </cell>
          <cell r="O377">
            <v>3.7423846823324627E-2</v>
          </cell>
          <cell r="P377">
            <v>1.804123711340206E-2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2.7777777777777776E-2</v>
          </cell>
        </row>
        <row r="378">
          <cell r="C378">
            <v>19693</v>
          </cell>
          <cell r="D378" t="str">
            <v>SAN SEBASTIAN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2.4573378839590442E-2</v>
          </cell>
          <cell r="L378">
            <v>2.4439918533604887E-2</v>
          </cell>
          <cell r="M378">
            <v>0.10600945307224847</v>
          </cell>
          <cell r="N378">
            <v>0.11126005361930295</v>
          </cell>
          <cell r="O378">
            <v>0.11059293804130579</v>
          </cell>
          <cell r="P378">
            <v>5.9445178335535004E-2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</row>
        <row r="379">
          <cell r="C379">
            <v>19698</v>
          </cell>
          <cell r="D379" t="str">
            <v>SANTANDER DE QUILICHAO</v>
          </cell>
          <cell r="E379">
            <v>0</v>
          </cell>
          <cell r="F379">
            <v>2.1980863718644946E-3</v>
          </cell>
          <cell r="G379">
            <v>6.0192407696307855E-2</v>
          </cell>
          <cell r="H379">
            <v>7.7831736448352798E-2</v>
          </cell>
          <cell r="I379">
            <v>8.2826144482667369E-2</v>
          </cell>
          <cell r="J379">
            <v>9.7325211864406777E-2</v>
          </cell>
          <cell r="K379">
            <v>0.14528252980819079</v>
          </cell>
          <cell r="L379">
            <v>0.2175558077941733</v>
          </cell>
          <cell r="M379">
            <v>0.24042110417431753</v>
          </cell>
          <cell r="N379">
            <v>0.28479657387580298</v>
          </cell>
          <cell r="O379">
            <v>0.34052424031547207</v>
          </cell>
          <cell r="P379">
            <v>0.32669683257918553</v>
          </cell>
          <cell r="Q379">
            <v>0.31426358304747148</v>
          </cell>
          <cell r="R379">
            <v>0.30463144161774297</v>
          </cell>
          <cell r="S379">
            <v>0.28350182835018284</v>
          </cell>
          <cell r="T379">
            <v>0.36002569318060162</v>
          </cell>
          <cell r="U379">
            <v>0.47370675805933382</v>
          </cell>
          <cell r="V379">
            <v>0.54940071266601875</v>
          </cell>
          <cell r="W379">
            <v>0.60091994305114449</v>
          </cell>
        </row>
        <row r="380">
          <cell r="C380">
            <v>19701</v>
          </cell>
          <cell r="D380" t="str">
            <v>SANTA ROSA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7.0739549839228297E-2</v>
          </cell>
          <cell r="M380">
            <v>8.9361702127659579E-2</v>
          </cell>
          <cell r="N380">
            <v>0.12923728813559321</v>
          </cell>
          <cell r="O380">
            <v>0.1031578947368421</v>
          </cell>
          <cell r="P380">
            <v>6.6321243523316059E-2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</row>
        <row r="381">
          <cell r="C381">
            <v>19743</v>
          </cell>
          <cell r="D381" t="str">
            <v>SILVIA</v>
          </cell>
          <cell r="E381">
            <v>0</v>
          </cell>
          <cell r="F381">
            <v>0</v>
          </cell>
          <cell r="G381">
            <v>0</v>
          </cell>
          <cell r="H381">
            <v>1.350438892640108E-2</v>
          </cell>
          <cell r="I381">
            <v>1.2435233160621761E-2</v>
          </cell>
          <cell r="J381">
            <v>1.2636012636012635E-2</v>
          </cell>
          <cell r="K381">
            <v>0</v>
          </cell>
          <cell r="L381">
            <v>2.5050778605280974E-2</v>
          </cell>
          <cell r="M381">
            <v>1.8836748182419035E-2</v>
          </cell>
          <cell r="N381">
            <v>1.8685567010309278E-2</v>
          </cell>
          <cell r="O381">
            <v>3.019817552689525E-2</v>
          </cell>
          <cell r="P381">
            <v>2.6952526799387443E-2</v>
          </cell>
          <cell r="Q381">
            <v>2.24081266806095E-2</v>
          </cell>
          <cell r="R381">
            <v>1.9607843137254902E-2</v>
          </cell>
          <cell r="S381">
            <v>1.1520737327188941E-2</v>
          </cell>
          <cell r="T381">
            <v>0</v>
          </cell>
          <cell r="U381">
            <v>0</v>
          </cell>
          <cell r="V381">
            <v>0</v>
          </cell>
          <cell r="W381">
            <v>9.3896713615023476E-3</v>
          </cell>
        </row>
        <row r="382">
          <cell r="C382">
            <v>19760</v>
          </cell>
          <cell r="D382" t="str">
            <v>SOTARA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2.4930747922437674E-2</v>
          </cell>
          <cell r="N382">
            <v>5.6347589952477933E-2</v>
          </cell>
          <cell r="O382">
            <v>5.5333333333333332E-2</v>
          </cell>
          <cell r="P382">
            <v>4.9446974625894598E-2</v>
          </cell>
          <cell r="Q382">
            <v>2.2208121827411168E-2</v>
          </cell>
          <cell r="R382">
            <v>1.6801493466085875E-2</v>
          </cell>
          <cell r="S382">
            <v>1.6574585635359115E-2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</row>
        <row r="383">
          <cell r="C383">
            <v>19780</v>
          </cell>
          <cell r="D383" t="str">
            <v>SUAREZ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2.0708446866485014E-2</v>
          </cell>
          <cell r="L383">
            <v>1.9989195029713667E-2</v>
          </cell>
          <cell r="M383">
            <v>1.6025641025641024E-2</v>
          </cell>
          <cell r="N383">
            <v>1.5864621893178214E-2</v>
          </cell>
          <cell r="O383">
            <v>1.0465724751439038E-3</v>
          </cell>
          <cell r="P383">
            <v>2.428940568475452E-2</v>
          </cell>
          <cell r="Q383">
            <v>2.5063938618925832E-2</v>
          </cell>
          <cell r="R383">
            <v>2.4377856780091418E-2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</row>
        <row r="384">
          <cell r="C384">
            <v>19785</v>
          </cell>
          <cell r="D384" t="str">
            <v>SUCRE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4.0284360189573459E-2</v>
          </cell>
          <cell r="L384">
            <v>4.0236686390532544E-2</v>
          </cell>
          <cell r="M384">
            <v>4.0380047505938245E-2</v>
          </cell>
          <cell r="N384">
            <v>8.0856123662306781E-2</v>
          </cell>
          <cell r="O384">
            <v>8.1242532855436075E-2</v>
          </cell>
          <cell r="P384">
            <v>7.9761904761904756E-2</v>
          </cell>
          <cell r="Q384">
            <v>0</v>
          </cell>
          <cell r="R384">
            <v>0</v>
          </cell>
          <cell r="S384">
            <v>0</v>
          </cell>
          <cell r="T384">
            <v>1.2195121951219512E-3</v>
          </cell>
          <cell r="U384">
            <v>0</v>
          </cell>
          <cell r="V384">
            <v>0</v>
          </cell>
          <cell r="W384">
            <v>0</v>
          </cell>
        </row>
        <row r="385">
          <cell r="C385">
            <v>19807</v>
          </cell>
          <cell r="D385" t="str">
            <v>TIMBIO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5.4254923820141208E-2</v>
          </cell>
          <cell r="L385">
            <v>7.567567567567568E-2</v>
          </cell>
          <cell r="M385">
            <v>6.3852058618283317E-2</v>
          </cell>
          <cell r="N385">
            <v>8.5027100271002715E-2</v>
          </cell>
          <cell r="O385">
            <v>9.8409542743538761E-2</v>
          </cell>
          <cell r="P385">
            <v>6.8011714936544093E-2</v>
          </cell>
          <cell r="Q385">
            <v>4.6960437439691222E-2</v>
          </cell>
          <cell r="R385">
            <v>4.3520000000000003E-2</v>
          </cell>
          <cell r="S385">
            <v>2.4069319640564826E-2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</row>
        <row r="386">
          <cell r="C386">
            <v>19809</v>
          </cell>
          <cell r="D386" t="str">
            <v>TIMBIQUI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2.6757369614512472E-2</v>
          </cell>
          <cell r="N386">
            <v>3.5460992907801421E-2</v>
          </cell>
          <cell r="O386">
            <v>6.0527453523562473E-2</v>
          </cell>
          <cell r="P386">
            <v>3.255813953488372E-2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</row>
        <row r="387">
          <cell r="C387">
            <v>19821</v>
          </cell>
          <cell r="D387" t="str">
            <v>TORIBIO</v>
          </cell>
          <cell r="E387">
            <v>0</v>
          </cell>
          <cell r="F387">
            <v>0</v>
          </cell>
          <cell r="G387">
            <v>1.285255265976437E-2</v>
          </cell>
          <cell r="H387">
            <v>3.5752592062924561E-2</v>
          </cell>
          <cell r="I387">
            <v>6.2298603651987111E-2</v>
          </cell>
          <cell r="J387">
            <v>4.1189111747851004E-2</v>
          </cell>
          <cell r="K387">
            <v>7.6868829337094505E-2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9.1501139693910785E-2</v>
          </cell>
          <cell r="Q387">
            <v>0.10352564102564103</v>
          </cell>
          <cell r="R387">
            <v>9.306742640075974E-2</v>
          </cell>
          <cell r="S387">
            <v>6.4869946725164523E-2</v>
          </cell>
          <cell r="T387">
            <v>2.679962605172951E-2</v>
          </cell>
          <cell r="U387">
            <v>2.3595156783607574E-2</v>
          </cell>
          <cell r="V387">
            <v>1.554243083618278E-3</v>
          </cell>
          <cell r="W387">
            <v>2.2869674185463658E-2</v>
          </cell>
        </row>
        <row r="388">
          <cell r="C388">
            <v>19824</v>
          </cell>
          <cell r="D388" t="str">
            <v>TOTORO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1.9751693002257337E-2</v>
          </cell>
          <cell r="O388">
            <v>2.2752497225305215E-2</v>
          </cell>
          <cell r="P388">
            <v>3.3152173913043481E-2</v>
          </cell>
          <cell r="Q388">
            <v>1.0621348911311737E-2</v>
          </cell>
          <cell r="R388">
            <v>8.2901554404145074E-3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</row>
        <row r="389">
          <cell r="C389">
            <v>19845</v>
          </cell>
          <cell r="D389" t="str">
            <v>VILLA RICA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3.1687546057479733E-2</v>
          </cell>
          <cell r="J389">
            <v>6.9526627218934905E-2</v>
          </cell>
          <cell r="K389">
            <v>0.11119293078055964</v>
          </cell>
          <cell r="L389">
            <v>7.9272727272727272E-2</v>
          </cell>
          <cell r="M389">
            <v>8.6305278174037089E-2</v>
          </cell>
          <cell r="N389">
            <v>7.6170510132774288E-2</v>
          </cell>
          <cell r="O389">
            <v>9.8427887901572114E-2</v>
          </cell>
          <cell r="P389">
            <v>6.3417890520694256E-2</v>
          </cell>
          <cell r="Q389">
            <v>8.4856396866840725E-2</v>
          </cell>
          <cell r="R389">
            <v>0.10344827586206896</v>
          </cell>
          <cell r="S389">
            <v>7.5471698113207544E-2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</row>
        <row r="390">
          <cell r="C390">
            <v>20001</v>
          </cell>
          <cell r="D390" t="str">
            <v>VALLEDUPAR</v>
          </cell>
          <cell r="E390">
            <v>0.17617249940482263</v>
          </cell>
          <cell r="F390">
            <v>0.27709100473435033</v>
          </cell>
          <cell r="G390">
            <v>0.28671593708546522</v>
          </cell>
          <cell r="H390">
            <v>0.3081012505286051</v>
          </cell>
          <cell r="I390">
            <v>0.30130726515502082</v>
          </cell>
          <cell r="J390">
            <v>0.3366402667778241</v>
          </cell>
          <cell r="K390">
            <v>0.35188829285386958</v>
          </cell>
          <cell r="L390">
            <v>0.40348757812910341</v>
          </cell>
          <cell r="M390">
            <v>0.44048903272204243</v>
          </cell>
          <cell r="N390">
            <v>0.46532039030278644</v>
          </cell>
          <cell r="O390">
            <v>0.43241245040293763</v>
          </cell>
          <cell r="P390">
            <v>0.52708026198129398</v>
          </cell>
          <cell r="Q390">
            <v>0.5580021354846364</v>
          </cell>
          <cell r="R390">
            <v>0.61229771953551271</v>
          </cell>
          <cell r="S390">
            <v>0.64623182422824643</v>
          </cell>
          <cell r="T390">
            <v>0.66146138917723518</v>
          </cell>
          <cell r="U390">
            <v>0.670198822614684</v>
          </cell>
          <cell r="V390">
            <v>0.69421270446035599</v>
          </cell>
          <cell r="W390">
            <v>0.69145230729290608</v>
          </cell>
        </row>
        <row r="391">
          <cell r="C391">
            <v>20011</v>
          </cell>
          <cell r="D391" t="str">
            <v>AGUACHICA</v>
          </cell>
          <cell r="E391">
            <v>0</v>
          </cell>
          <cell r="F391">
            <v>6.8111455108359129E-2</v>
          </cell>
          <cell r="G391">
            <v>2.3543990086741014E-2</v>
          </cell>
          <cell r="H391">
            <v>5.0234427327528468E-2</v>
          </cell>
          <cell r="I391">
            <v>5.3666796925882505E-2</v>
          </cell>
          <cell r="J391">
            <v>0.10690256665836033</v>
          </cell>
          <cell r="K391">
            <v>0.13980202859586949</v>
          </cell>
          <cell r="L391">
            <v>0.17557072252294659</v>
          </cell>
          <cell r="M391">
            <v>0.2262026612077789</v>
          </cell>
          <cell r="N391">
            <v>0.23123687410191224</v>
          </cell>
          <cell r="O391">
            <v>0.23139421514462138</v>
          </cell>
          <cell r="P391">
            <v>0.20831551945275759</v>
          </cell>
          <cell r="Q391">
            <v>0.18819031435853867</v>
          </cell>
          <cell r="R391">
            <v>0.18064105285502016</v>
          </cell>
          <cell r="S391">
            <v>0.16860155501118329</v>
          </cell>
          <cell r="T391">
            <v>0.21723287964848356</v>
          </cell>
          <cell r="U391">
            <v>0.25528700906344409</v>
          </cell>
          <cell r="V391">
            <v>0.34211959481537957</v>
          </cell>
          <cell r="W391">
            <v>0.41383869546055529</v>
          </cell>
        </row>
        <row r="392">
          <cell r="C392">
            <v>20013</v>
          </cell>
          <cell r="D392" t="str">
            <v>AGUSTIN CODAZZI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4.178272980501393E-3</v>
          </cell>
          <cell r="J392">
            <v>4.1807684650607205E-3</v>
          </cell>
          <cell r="K392">
            <v>3.5728231159703243E-2</v>
          </cell>
          <cell r="L392">
            <v>7.2588347659980901E-3</v>
          </cell>
          <cell r="M392">
            <v>1.9472008987081072E-2</v>
          </cell>
          <cell r="N392">
            <v>3.9483394833948339E-2</v>
          </cell>
          <cell r="O392">
            <v>4.452996151731721E-2</v>
          </cell>
          <cell r="P392">
            <v>4.3414544788422785E-2</v>
          </cell>
          <cell r="Q392">
            <v>4.4792626728110602E-2</v>
          </cell>
          <cell r="R392">
            <v>5.1176690324990663E-2</v>
          </cell>
          <cell r="S392">
            <v>5.1622698804327197E-2</v>
          </cell>
          <cell r="T392">
            <v>1.4316115302766493E-2</v>
          </cell>
          <cell r="U392">
            <v>1.7737485218762318E-3</v>
          </cell>
          <cell r="V392">
            <v>0</v>
          </cell>
          <cell r="W392">
            <v>0</v>
          </cell>
        </row>
        <row r="393">
          <cell r="C393">
            <v>20032</v>
          </cell>
          <cell r="D393" t="str">
            <v>ASTREA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5.3412462908011868E-2</v>
          </cell>
          <cell r="O393">
            <v>2.2417153996101363E-2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5.1759834368530024E-4</v>
          </cell>
          <cell r="U393">
            <v>0</v>
          </cell>
          <cell r="V393">
            <v>0</v>
          </cell>
          <cell r="W393">
            <v>0</v>
          </cell>
        </row>
        <row r="394">
          <cell r="C394">
            <v>20045</v>
          </cell>
          <cell r="D394" t="str">
            <v>BECERRIL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2.3758099352051837E-2</v>
          </cell>
          <cell r="Q394">
            <v>2.3272214386459801E-2</v>
          </cell>
          <cell r="R394">
            <v>2.1512838306731435E-2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</row>
        <row r="395">
          <cell r="C395">
            <v>20060</v>
          </cell>
          <cell r="D395" t="str">
            <v>BOSCONIA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6.4192017862126707E-3</v>
          </cell>
          <cell r="Q395">
            <v>6.3221550302363936E-3</v>
          </cell>
          <cell r="R395">
            <v>1.7929910350448247E-2</v>
          </cell>
          <cell r="S395">
            <v>2.5080906148867314E-2</v>
          </cell>
          <cell r="T395">
            <v>4.8296216796350948E-3</v>
          </cell>
          <cell r="U395">
            <v>1.3571048430015966E-2</v>
          </cell>
          <cell r="V395">
            <v>1.0815088367185439E-2</v>
          </cell>
          <cell r="W395">
            <v>7.0514494646121703E-3</v>
          </cell>
        </row>
        <row r="396">
          <cell r="C396">
            <v>20175</v>
          </cell>
          <cell r="D396" t="str">
            <v>CHIMICHAGUA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3.9573820395738202E-2</v>
          </cell>
          <cell r="O396">
            <v>3.0129557095510694E-2</v>
          </cell>
          <cell r="P396">
            <v>4.2004200420042003E-3</v>
          </cell>
          <cell r="Q396">
            <v>2.8355957767722473E-2</v>
          </cell>
          <cell r="R396">
            <v>2.8649801889667783E-2</v>
          </cell>
          <cell r="S396">
            <v>2.322700526478786E-2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</row>
        <row r="397">
          <cell r="C397">
            <v>20178</v>
          </cell>
          <cell r="D397" t="str">
            <v>CHIRIGUANA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3.2362459546925568E-3</v>
          </cell>
          <cell r="O397">
            <v>3.6178107606679034E-2</v>
          </cell>
          <cell r="P397">
            <v>1.6431924882629109E-2</v>
          </cell>
          <cell r="Q397">
            <v>1.6762452107279693E-2</v>
          </cell>
          <cell r="R397">
            <v>4.9261083743842361E-4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</row>
        <row r="398">
          <cell r="C398">
            <v>20228</v>
          </cell>
          <cell r="D398" t="str">
            <v>CURUMANI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1.2148823082763858E-2</v>
          </cell>
          <cell r="L398">
            <v>8.8830584707646182E-2</v>
          </cell>
          <cell r="M398">
            <v>0.14970282317979197</v>
          </cell>
          <cell r="N398">
            <v>0.15316315205327413</v>
          </cell>
          <cell r="O398">
            <v>0.16901931649331353</v>
          </cell>
          <cell r="P398">
            <v>0.15266316579144787</v>
          </cell>
          <cell r="Q398">
            <v>0.16437833714721586</v>
          </cell>
          <cell r="R398">
            <v>0.15606710885680844</v>
          </cell>
          <cell r="S398">
            <v>0.15665064102564102</v>
          </cell>
          <cell r="T398">
            <v>0.18178070898598517</v>
          </cell>
          <cell r="U398">
            <v>0.16015293118096857</v>
          </cell>
          <cell r="V398">
            <v>0.19569041336851364</v>
          </cell>
          <cell r="W398">
            <v>0.19635535307517085</v>
          </cell>
        </row>
        <row r="399">
          <cell r="C399">
            <v>20238</v>
          </cell>
          <cell r="D399" t="str">
            <v>EL COPEY</v>
          </cell>
          <cell r="E399">
            <v>0</v>
          </cell>
          <cell r="F399">
            <v>9.0415913200723324E-4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7.0965280427317812E-2</v>
          </cell>
          <cell r="O399">
            <v>5.1070221554637626E-2</v>
          </cell>
          <cell r="P399">
            <v>2.2659732540861812E-2</v>
          </cell>
          <cell r="Q399">
            <v>3.6149022500922168E-2</v>
          </cell>
          <cell r="R399">
            <v>3.5674880470761311E-2</v>
          </cell>
          <cell r="S399">
            <v>1.3597941933112825E-2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</row>
        <row r="400">
          <cell r="C400">
            <v>20250</v>
          </cell>
          <cell r="D400" t="str">
            <v>EL PASO</v>
          </cell>
          <cell r="E400">
            <v>0</v>
          </cell>
          <cell r="F400">
            <v>0</v>
          </cell>
          <cell r="G400">
            <v>0</v>
          </cell>
          <cell r="H400">
            <v>1.7250126839167934E-2</v>
          </cell>
          <cell r="I400">
            <v>1.7250126839167934E-2</v>
          </cell>
          <cell r="J400">
            <v>4.295098534613441E-2</v>
          </cell>
          <cell r="K400">
            <v>3.893543617545589E-2</v>
          </cell>
          <cell r="L400">
            <v>3.7944284341978864E-2</v>
          </cell>
          <cell r="M400">
            <v>1.3071895424836602E-2</v>
          </cell>
          <cell r="N400">
            <v>4.5578851412944391E-3</v>
          </cell>
          <cell r="O400">
            <v>2.5011165698972757E-2</v>
          </cell>
          <cell r="P400">
            <v>1.4047410008779631E-2</v>
          </cell>
          <cell r="Q400">
            <v>4.1540458675897882E-2</v>
          </cell>
          <cell r="R400">
            <v>2.7420736932305057E-2</v>
          </cell>
          <cell r="S400">
            <v>1.7021276595744681E-2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</row>
        <row r="401">
          <cell r="C401">
            <v>20310</v>
          </cell>
          <cell r="D401" t="str">
            <v>GONZALEZ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2.1454112038140644E-2</v>
          </cell>
          <cell r="O401">
            <v>2.1712907117008445E-2</v>
          </cell>
          <cell r="P401">
            <v>0</v>
          </cell>
          <cell r="Q401">
            <v>2.5348542458808617E-3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</row>
        <row r="402">
          <cell r="C402">
            <v>20383</v>
          </cell>
          <cell r="D402" t="str">
            <v>LA GLORIA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7.0671378091872788E-4</v>
          </cell>
          <cell r="P402">
            <v>0</v>
          </cell>
          <cell r="Q402">
            <v>3.0567685589519649E-2</v>
          </cell>
          <cell r="R402">
            <v>3.3657442034405384E-2</v>
          </cell>
          <cell r="S402">
            <v>3.469545104086353E-2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</row>
        <row r="403">
          <cell r="C403">
            <v>20400</v>
          </cell>
          <cell r="D403" t="str">
            <v>LA JAGUA DE IBIRICO</v>
          </cell>
          <cell r="E403">
            <v>0</v>
          </cell>
          <cell r="F403">
            <v>0</v>
          </cell>
          <cell r="G403">
            <v>0</v>
          </cell>
          <cell r="H403">
            <v>1.2083131947800869E-2</v>
          </cell>
          <cell r="I403">
            <v>2.387774594078319E-2</v>
          </cell>
          <cell r="J403">
            <v>3.6303630363036306E-2</v>
          </cell>
          <cell r="K403">
            <v>0.14988290398126464</v>
          </cell>
          <cell r="L403">
            <v>0.2022109626900046</v>
          </cell>
          <cell r="M403">
            <v>0.2507893549842129</v>
          </cell>
          <cell r="N403">
            <v>0.20354767184035477</v>
          </cell>
          <cell r="O403">
            <v>0.13540753724802804</v>
          </cell>
          <cell r="P403">
            <v>0.12734409071085914</v>
          </cell>
          <cell r="Q403">
            <v>0.13208369659982563</v>
          </cell>
          <cell r="R403">
            <v>0.11481156879929887</v>
          </cell>
          <cell r="S403">
            <v>5.720620842572062E-2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</row>
        <row r="404">
          <cell r="C404">
            <v>20443</v>
          </cell>
          <cell r="D404" t="str">
            <v>MANAURE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8.2508250825082509E-4</v>
          </cell>
          <cell r="P404">
            <v>0.02</v>
          </cell>
          <cell r="Q404">
            <v>1.9364833462432222E-2</v>
          </cell>
          <cell r="R404">
            <v>1.8782870022539443E-2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</row>
        <row r="405">
          <cell r="C405">
            <v>20517</v>
          </cell>
          <cell r="D405" t="str">
            <v>PAILITAS</v>
          </cell>
          <cell r="E405">
            <v>0</v>
          </cell>
          <cell r="F405">
            <v>4.971590909090909E-3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2.0539906103286387E-2</v>
          </cell>
          <cell r="P405">
            <v>2.0408163265306121E-2</v>
          </cell>
          <cell r="Q405">
            <v>1.9813519813519812E-2</v>
          </cell>
          <cell r="R405">
            <v>1.3481828839390387E-2</v>
          </cell>
          <cell r="S405">
            <v>1.2455516014234875E-2</v>
          </cell>
          <cell r="T405">
            <v>6.006006006006006E-3</v>
          </cell>
          <cell r="U405">
            <v>5.4878048780487802E-3</v>
          </cell>
          <cell r="V405">
            <v>8.0495356037151699E-3</v>
          </cell>
          <cell r="W405">
            <v>0</v>
          </cell>
        </row>
        <row r="406">
          <cell r="C406">
            <v>20550</v>
          </cell>
          <cell r="D406" t="str">
            <v>PELAYA</v>
          </cell>
          <cell r="E406">
            <v>0</v>
          </cell>
          <cell r="F406">
            <v>0</v>
          </cell>
          <cell r="G406">
            <v>0</v>
          </cell>
          <cell r="H406">
            <v>8.2330588980367315E-3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5.1255766273705791E-4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1.0793308148947653E-3</v>
          </cell>
          <cell r="U406">
            <v>1.1007154650522839E-3</v>
          </cell>
          <cell r="V406">
            <v>0</v>
          </cell>
          <cell r="W406">
            <v>0</v>
          </cell>
        </row>
        <row r="407">
          <cell r="C407">
            <v>20570</v>
          </cell>
          <cell r="D407" t="str">
            <v>PUEBLO BELLO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9.6899224806201549E-4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</row>
        <row r="408">
          <cell r="C408">
            <v>20614</v>
          </cell>
          <cell r="D408" t="str">
            <v>RIO DE ORO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6.9832402234636874E-4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</row>
        <row r="409">
          <cell r="C409">
            <v>20621</v>
          </cell>
          <cell r="D409" t="str">
            <v>LA PAZ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9.3274423171330386E-3</v>
          </cell>
          <cell r="L409">
            <v>9.2547491475888938E-3</v>
          </cell>
          <cell r="M409">
            <v>4.4884169884169885E-2</v>
          </cell>
          <cell r="N409">
            <v>3.5850860420650096E-2</v>
          </cell>
          <cell r="O409">
            <v>1.086443079829948E-2</v>
          </cell>
          <cell r="P409">
            <v>1.0742643624474545E-2</v>
          </cell>
          <cell r="Q409">
            <v>1.0618651892890119E-2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</row>
        <row r="410">
          <cell r="C410">
            <v>20710</v>
          </cell>
          <cell r="D410" t="str">
            <v>SAN ALBERTO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2.8137310073157007E-2</v>
          </cell>
          <cell r="J410">
            <v>4.520697167755991E-2</v>
          </cell>
          <cell r="K410">
            <v>1.8566271273852502E-2</v>
          </cell>
          <cell r="L410">
            <v>1.6011644832605532E-2</v>
          </cell>
          <cell r="M410">
            <v>4.6532846715328466E-2</v>
          </cell>
          <cell r="N410">
            <v>5.9792027729636051E-2</v>
          </cell>
          <cell r="O410">
            <v>5.9633027522935783E-2</v>
          </cell>
          <cell r="P410">
            <v>3.2886723507917173E-2</v>
          </cell>
          <cell r="Q410">
            <v>2.6368357970435477E-2</v>
          </cell>
          <cell r="R410">
            <v>7.1542130365659781E-3</v>
          </cell>
          <cell r="S410">
            <v>0</v>
          </cell>
          <cell r="T410">
            <v>0</v>
          </cell>
          <cell r="U410">
            <v>2.043318348998774E-3</v>
          </cell>
          <cell r="V410">
            <v>0</v>
          </cell>
          <cell r="W410">
            <v>6.3317855635289149E-3</v>
          </cell>
        </row>
        <row r="411">
          <cell r="C411">
            <v>20750</v>
          </cell>
          <cell r="D411" t="str">
            <v>SAN DIEGO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1.3422818791946308E-2</v>
          </cell>
          <cell r="M411">
            <v>1.6788321167883213E-2</v>
          </cell>
          <cell r="N411">
            <v>1.6546762589928057E-2</v>
          </cell>
          <cell r="O411">
            <v>1.4295925661186562E-3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</row>
        <row r="412">
          <cell r="C412">
            <v>20770</v>
          </cell>
          <cell r="D412" t="str">
            <v>SAN MARTIN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2.1033653846153848E-2</v>
          </cell>
          <cell r="M412">
            <v>1.9943019943019943E-2</v>
          </cell>
          <cell r="N412">
            <v>0</v>
          </cell>
          <cell r="O412">
            <v>5.2714812862414342E-4</v>
          </cell>
          <cell r="P412">
            <v>0</v>
          </cell>
          <cell r="Q412">
            <v>5.0813008130081306E-4</v>
          </cell>
          <cell r="R412">
            <v>1.0136847440446021E-3</v>
          </cell>
          <cell r="S412">
            <v>0</v>
          </cell>
          <cell r="T412">
            <v>0</v>
          </cell>
          <cell r="U412">
            <v>9.4488188976377951E-3</v>
          </cell>
          <cell r="V412">
            <v>0</v>
          </cell>
          <cell r="W412">
            <v>0</v>
          </cell>
        </row>
        <row r="413">
          <cell r="C413">
            <v>20787</v>
          </cell>
          <cell r="D413" t="str">
            <v>TAMALAMEQUE</v>
          </cell>
          <cell r="E413">
            <v>0</v>
          </cell>
          <cell r="F413">
            <v>1.4128728414442701E-2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2.4339360222531293E-2</v>
          </cell>
          <cell r="P413">
            <v>2.3693379790940768E-2</v>
          </cell>
          <cell r="Q413">
            <v>2.9494382022471909E-2</v>
          </cell>
          <cell r="R413">
            <v>2.9914529914529916E-2</v>
          </cell>
          <cell r="S413">
            <v>3.0545454545454546E-2</v>
          </cell>
          <cell r="T413">
            <v>7.4626865671641792E-4</v>
          </cell>
          <cell r="U413">
            <v>0</v>
          </cell>
          <cell r="V413">
            <v>0</v>
          </cell>
          <cell r="W413">
            <v>0</v>
          </cell>
        </row>
        <row r="414">
          <cell r="C414">
            <v>23001</v>
          </cell>
          <cell r="D414" t="str">
            <v>MONTERIA</v>
          </cell>
          <cell r="E414">
            <v>0.34314195341704207</v>
          </cell>
          <cell r="F414">
            <v>0.44834749178396477</v>
          </cell>
          <cell r="G414">
            <v>0.39671629247208551</v>
          </cell>
          <cell r="H414">
            <v>0.41485475734910421</v>
          </cell>
          <cell r="I414">
            <v>0.39103121406736407</v>
          </cell>
          <cell r="J414">
            <v>0.41814129223409169</v>
          </cell>
          <cell r="K414">
            <v>0.47469700191367215</v>
          </cell>
          <cell r="L414">
            <v>0.52315068136220333</v>
          </cell>
          <cell r="M414">
            <v>0.53432942925241544</v>
          </cell>
          <cell r="N414">
            <v>0.55876933949168373</v>
          </cell>
          <cell r="O414">
            <v>0.56490222941835844</v>
          </cell>
          <cell r="P414">
            <v>0.57462852073630521</v>
          </cell>
          <cell r="Q414">
            <v>0.60937385394000143</v>
          </cell>
          <cell r="R414">
            <v>0.69105809683616648</v>
          </cell>
          <cell r="S414">
            <v>0.73348845100462934</v>
          </cell>
          <cell r="T414">
            <v>0.77877219292728939</v>
          </cell>
          <cell r="U414">
            <v>0.76863597921952398</v>
          </cell>
          <cell r="V414">
            <v>0.77860420188360302</v>
          </cell>
          <cell r="W414">
            <v>0.78021421334491248</v>
          </cell>
        </row>
        <row r="415">
          <cell r="C415">
            <v>23068</v>
          </cell>
          <cell r="D415" t="str">
            <v>AYAPEL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4.9881796690307331E-2</v>
          </cell>
          <cell r="M415">
            <v>5.1080108010801081E-2</v>
          </cell>
          <cell r="N415">
            <v>2.9316663073938348E-2</v>
          </cell>
          <cell r="O415">
            <v>2.144493025192588E-2</v>
          </cell>
          <cell r="P415">
            <v>1.3384708983978909E-2</v>
          </cell>
          <cell r="Q415">
            <v>1.0932220234545816E-2</v>
          </cell>
          <cell r="R415">
            <v>4.9000392003136026E-3</v>
          </cell>
          <cell r="S415">
            <v>3.4856700232378003E-3</v>
          </cell>
          <cell r="T415">
            <v>4.7975436576472843E-3</v>
          </cell>
          <cell r="U415">
            <v>1.9091256204658267E-4</v>
          </cell>
          <cell r="V415">
            <v>1.9033117624666921E-4</v>
          </cell>
          <cell r="W415">
            <v>0</v>
          </cell>
        </row>
        <row r="416">
          <cell r="C416">
            <v>23079</v>
          </cell>
          <cell r="D416" t="str">
            <v>BUENAVISTA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4.5766590389016021E-4</v>
          </cell>
          <cell r="S416">
            <v>0</v>
          </cell>
          <cell r="T416">
            <v>4.9909255898366606E-3</v>
          </cell>
          <cell r="U416">
            <v>0</v>
          </cell>
          <cell r="V416">
            <v>1.3679890560875513E-3</v>
          </cell>
          <cell r="W416">
            <v>0</v>
          </cell>
        </row>
        <row r="417">
          <cell r="C417">
            <v>23090</v>
          </cell>
          <cell r="D417" t="str">
            <v>CANALETE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4.3668122270742359E-4</v>
          </cell>
          <cell r="R417">
            <v>4.3122035360068997E-4</v>
          </cell>
          <cell r="S417">
            <v>0</v>
          </cell>
          <cell r="T417">
            <v>8.547008547008547E-4</v>
          </cell>
          <cell r="U417">
            <v>0</v>
          </cell>
          <cell r="V417">
            <v>1.7391304347826088E-3</v>
          </cell>
          <cell r="W417">
            <v>0</v>
          </cell>
        </row>
        <row r="418">
          <cell r="C418">
            <v>23162</v>
          </cell>
          <cell r="D418" t="str">
            <v>CERETE</v>
          </cell>
          <cell r="E418">
            <v>0</v>
          </cell>
          <cell r="F418">
            <v>0</v>
          </cell>
          <cell r="G418">
            <v>0</v>
          </cell>
          <cell r="H418">
            <v>1.7850006660450248E-2</v>
          </cell>
          <cell r="I418">
            <v>2.1535209406790858E-2</v>
          </cell>
          <cell r="J418">
            <v>1.6805644644002565E-2</v>
          </cell>
          <cell r="K418">
            <v>1.537082105802485E-2</v>
          </cell>
          <cell r="L418">
            <v>2.1676481643904271E-2</v>
          </cell>
          <cell r="M418">
            <v>1.1029411764705883E-2</v>
          </cell>
          <cell r="N418">
            <v>1.2876052948255114E-2</v>
          </cell>
          <cell r="O418">
            <v>1.0578866040651372E-2</v>
          </cell>
          <cell r="P418">
            <v>7.0156821129583782E-2</v>
          </cell>
          <cell r="Q418">
            <v>0.11845665215856958</v>
          </cell>
          <cell r="R418">
            <v>0.11293174584463044</v>
          </cell>
          <cell r="S418">
            <v>0.11336176261549395</v>
          </cell>
          <cell r="T418">
            <v>0.1132817153067302</v>
          </cell>
          <cell r="U418">
            <v>0</v>
          </cell>
          <cell r="V418">
            <v>9.2041606192549585E-2</v>
          </cell>
          <cell r="W418">
            <v>0.1043956043956044</v>
          </cell>
        </row>
        <row r="419">
          <cell r="C419">
            <v>23168</v>
          </cell>
          <cell r="D419" t="str">
            <v>CHIMA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4.1220115416323165E-2</v>
          </cell>
          <cell r="J419">
            <v>4.1220115416323165E-2</v>
          </cell>
          <cell r="K419">
            <v>4.048582995951417E-2</v>
          </cell>
          <cell r="L419">
            <v>3.888888888888889E-2</v>
          </cell>
          <cell r="M419">
            <v>3.8341158059467917E-2</v>
          </cell>
          <cell r="N419">
            <v>0</v>
          </cell>
          <cell r="O419">
            <v>3.7808641975308643E-2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3.937007874015748E-3</v>
          </cell>
          <cell r="U419">
            <v>0</v>
          </cell>
          <cell r="V419">
            <v>2.3382696804364772E-3</v>
          </cell>
          <cell r="W419">
            <v>0</v>
          </cell>
        </row>
        <row r="420">
          <cell r="C420">
            <v>23182</v>
          </cell>
          <cell r="D420" t="str">
            <v>CHINU</v>
          </cell>
          <cell r="E420">
            <v>0</v>
          </cell>
          <cell r="F420">
            <v>1.0309278350515464E-2</v>
          </cell>
          <cell r="G420">
            <v>9.8778268780868213E-3</v>
          </cell>
          <cell r="H420">
            <v>4.8580925594477117E-3</v>
          </cell>
          <cell r="I420">
            <v>7.7752696262854276E-3</v>
          </cell>
          <cell r="J420">
            <v>1.4243614931237721E-2</v>
          </cell>
          <cell r="K420">
            <v>4.9441407178512004E-2</v>
          </cell>
          <cell r="L420">
            <v>7.9050472459091956E-2</v>
          </cell>
          <cell r="M420">
            <v>5.3763440860215055E-2</v>
          </cell>
          <cell r="N420">
            <v>2.5691699604743084E-2</v>
          </cell>
          <cell r="O420">
            <v>1.108454683764399E-2</v>
          </cell>
          <cell r="P420">
            <v>1.6297262059973925E-2</v>
          </cell>
          <cell r="Q420">
            <v>5.7067603160667248E-3</v>
          </cell>
          <cell r="R420">
            <v>4.6864539165364875E-3</v>
          </cell>
          <cell r="S420">
            <v>3.4137460172963133E-3</v>
          </cell>
          <cell r="T420">
            <v>9.4907407407407406E-3</v>
          </cell>
          <cell r="U420">
            <v>0</v>
          </cell>
          <cell r="V420">
            <v>1.4360938247965534E-3</v>
          </cell>
          <cell r="W420">
            <v>0</v>
          </cell>
        </row>
        <row r="421">
          <cell r="C421">
            <v>23189</v>
          </cell>
          <cell r="D421" t="str">
            <v>CIENAGA DE ORO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6.183574879227053E-3</v>
          </cell>
          <cell r="M421">
            <v>5.9237319511292116E-3</v>
          </cell>
          <cell r="N421">
            <v>2.3703439672072713E-2</v>
          </cell>
          <cell r="O421">
            <v>4.6358761459955024E-2</v>
          </cell>
          <cell r="P421">
            <v>6.0682893847194053E-2</v>
          </cell>
          <cell r="Q421">
            <v>5.6857855361596009E-2</v>
          </cell>
          <cell r="R421">
            <v>7.2015784281486347E-2</v>
          </cell>
          <cell r="S421">
            <v>7.5102040816326529E-2</v>
          </cell>
          <cell r="T421">
            <v>2.9211295034079843E-3</v>
          </cell>
          <cell r="U421">
            <v>0.23782559456398641</v>
          </cell>
          <cell r="V421">
            <v>0.27046263345195731</v>
          </cell>
          <cell r="W421">
            <v>0.30472797927461137</v>
          </cell>
        </row>
        <row r="422">
          <cell r="C422">
            <v>23300</v>
          </cell>
          <cell r="D422" t="str">
            <v>COTORRA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3.003003003003003E-2</v>
          </cell>
          <cell r="J422">
            <v>3.0303030303030304E-2</v>
          </cell>
          <cell r="K422">
            <v>3.007518796992481E-2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2.491103202846975E-2</v>
          </cell>
          <cell r="Q422">
            <v>2.4805102763997167E-2</v>
          </cell>
          <cell r="R422">
            <v>9.2329545454545459E-3</v>
          </cell>
          <cell r="S422">
            <v>4.9964311206281229E-3</v>
          </cell>
          <cell r="T422">
            <v>3.6075036075036075E-3</v>
          </cell>
          <cell r="U422">
            <v>0</v>
          </cell>
          <cell r="V422">
            <v>4.5011252813203298E-3</v>
          </cell>
          <cell r="W422">
            <v>0</v>
          </cell>
        </row>
        <row r="423">
          <cell r="C423">
            <v>23350</v>
          </cell>
          <cell r="D423" t="str">
            <v>LA APARTADA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7.0621468926553672E-4</v>
          </cell>
          <cell r="P423">
            <v>0</v>
          </cell>
          <cell r="Q423">
            <v>2.2044088176352707E-2</v>
          </cell>
          <cell r="R423">
            <v>3.7982973149967257E-2</v>
          </cell>
          <cell r="S423">
            <v>3.4127495170637477E-2</v>
          </cell>
          <cell r="T423">
            <v>3.111111111111111E-2</v>
          </cell>
          <cell r="U423">
            <v>1.3199245757385292E-2</v>
          </cell>
          <cell r="V423">
            <v>6.2383031815346226E-4</v>
          </cell>
          <cell r="W423">
            <v>6.222775357809583E-4</v>
          </cell>
        </row>
        <row r="424">
          <cell r="C424">
            <v>23417</v>
          </cell>
          <cell r="D424" t="str">
            <v>LORICA</v>
          </cell>
          <cell r="E424">
            <v>0</v>
          </cell>
          <cell r="F424">
            <v>0</v>
          </cell>
          <cell r="G424">
            <v>0</v>
          </cell>
          <cell r="H424">
            <v>9.6046911333535542E-3</v>
          </cell>
          <cell r="I424">
            <v>2.2857142857142857E-2</v>
          </cell>
          <cell r="J424">
            <v>1.703476280083193E-2</v>
          </cell>
          <cell r="K424">
            <v>1.3190833814750625E-2</v>
          </cell>
          <cell r="L424">
            <v>8.7588520313082369E-2</v>
          </cell>
          <cell r="M424">
            <v>8.4484159220146224E-2</v>
          </cell>
          <cell r="N424">
            <v>9.2436235708003522E-2</v>
          </cell>
          <cell r="O424">
            <v>9.6612078676024601E-2</v>
          </cell>
          <cell r="P424">
            <v>0.14088873579056149</v>
          </cell>
          <cell r="Q424">
            <v>0.17432222414090831</v>
          </cell>
          <cell r="R424">
            <v>0.19092413552826409</v>
          </cell>
          <cell r="S424">
            <v>0.20295983086680761</v>
          </cell>
          <cell r="T424">
            <v>0.11686575147085042</v>
          </cell>
          <cell r="U424">
            <v>0.124571222242282</v>
          </cell>
          <cell r="V424">
            <v>0.16825425902179886</v>
          </cell>
          <cell r="W424">
            <v>0.18278970355914878</v>
          </cell>
        </row>
        <row r="425">
          <cell r="C425">
            <v>23419</v>
          </cell>
          <cell r="D425" t="str">
            <v>LOS CORDOBAS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1.5781922525107604E-2</v>
          </cell>
          <cell r="P425">
            <v>1.5054744525547446E-2</v>
          </cell>
          <cell r="Q425">
            <v>2.8070175438596492E-2</v>
          </cell>
          <cell r="R425">
            <v>1.1435832274459974E-2</v>
          </cell>
          <cell r="S425">
            <v>9.8643649815043158E-3</v>
          </cell>
          <cell r="T425">
            <v>1.1231448054552748E-2</v>
          </cell>
          <cell r="U425">
            <v>0</v>
          </cell>
          <cell r="V425">
            <v>7.7399380804953565E-4</v>
          </cell>
          <cell r="W425">
            <v>0</v>
          </cell>
        </row>
        <row r="426">
          <cell r="C426">
            <v>23464</v>
          </cell>
          <cell r="D426" t="str">
            <v>MOMIL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8.4805653710247342E-3</v>
          </cell>
          <cell r="U426">
            <v>7.1174377224199293E-4</v>
          </cell>
          <cell r="V426">
            <v>2.1629416005767843E-3</v>
          </cell>
          <cell r="W426">
            <v>0</v>
          </cell>
        </row>
        <row r="427">
          <cell r="C427">
            <v>23466</v>
          </cell>
          <cell r="D427" t="str">
            <v>MONTELIBANO</v>
          </cell>
          <cell r="E427">
            <v>0</v>
          </cell>
          <cell r="F427">
            <v>1.5256588072122053E-2</v>
          </cell>
          <cell r="G427">
            <v>3.7526268387871511E-3</v>
          </cell>
          <cell r="H427">
            <v>6.5722214108368633E-3</v>
          </cell>
          <cell r="I427">
            <v>4.2529061525375673E-4</v>
          </cell>
          <cell r="J427">
            <v>7.2717479127390253E-3</v>
          </cell>
          <cell r="K427">
            <v>2.8692879914984058E-2</v>
          </cell>
          <cell r="L427">
            <v>0.13517684887459808</v>
          </cell>
          <cell r="M427">
            <v>0.16360834850819442</v>
          </cell>
          <cell r="N427">
            <v>0.13119216113228088</v>
          </cell>
          <cell r="O427">
            <v>0.11693655428723122</v>
          </cell>
          <cell r="P427">
            <v>0.12194805194805194</v>
          </cell>
          <cell r="Q427">
            <v>0.15076726342710997</v>
          </cell>
          <cell r="R427">
            <v>0.14747883230127637</v>
          </cell>
          <cell r="S427">
            <v>0.10873373373373374</v>
          </cell>
          <cell r="T427">
            <v>3.083973247460986E-2</v>
          </cell>
          <cell r="U427">
            <v>4.8045103566613553E-2</v>
          </cell>
          <cell r="V427">
            <v>3.8816108685104316E-2</v>
          </cell>
          <cell r="W427">
            <v>2.6874625074985004E-2</v>
          </cell>
        </row>
        <row r="428">
          <cell r="C428">
            <v>23500</v>
          </cell>
          <cell r="D428" t="str">
            <v>MOÑITOS</v>
          </cell>
          <cell r="E428">
            <v>0</v>
          </cell>
          <cell r="F428">
            <v>7.7981651376146793E-3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1.5202076381164257E-2</v>
          </cell>
          <cell r="O428">
            <v>2.6086956521739129E-2</v>
          </cell>
          <cell r="P428">
            <v>3.5458452722063036E-2</v>
          </cell>
          <cell r="Q428">
            <v>1.9327129563350035E-2</v>
          </cell>
          <cell r="R428">
            <v>1.9466474405191059E-2</v>
          </cell>
          <cell r="S428">
            <v>4.7272727272727275E-3</v>
          </cell>
          <cell r="T428">
            <v>1.827485380116959E-3</v>
          </cell>
          <cell r="U428">
            <v>1.8335166850018333E-2</v>
          </cell>
          <cell r="V428">
            <v>2.4677716390423574E-2</v>
          </cell>
          <cell r="W428">
            <v>2.8444772811230146E-2</v>
          </cell>
        </row>
        <row r="429">
          <cell r="C429">
            <v>23555</v>
          </cell>
          <cell r="D429" t="str">
            <v>PLANETA RICA</v>
          </cell>
          <cell r="E429">
            <v>0</v>
          </cell>
          <cell r="F429">
            <v>1.9117647058823531E-2</v>
          </cell>
          <cell r="G429">
            <v>1.0838150289017341E-2</v>
          </cell>
          <cell r="H429">
            <v>1.0643959552953698E-2</v>
          </cell>
          <cell r="I429">
            <v>7.8288100208768266E-3</v>
          </cell>
          <cell r="J429">
            <v>0</v>
          </cell>
          <cell r="K429">
            <v>1.332675222112537E-2</v>
          </cell>
          <cell r="L429">
            <v>3.3185138139091776E-2</v>
          </cell>
          <cell r="M429">
            <v>3.4673212641914697E-2</v>
          </cell>
          <cell r="N429">
            <v>6.0714819799611186E-2</v>
          </cell>
          <cell r="O429">
            <v>5.9958750736593992E-2</v>
          </cell>
          <cell r="P429">
            <v>6.7575491058340667E-2</v>
          </cell>
          <cell r="Q429">
            <v>7.7784325279905711E-2</v>
          </cell>
          <cell r="R429">
            <v>6.7450863609291242E-2</v>
          </cell>
          <cell r="S429">
            <v>5.9471698113207544E-2</v>
          </cell>
          <cell r="T429">
            <v>1.5452876376988984E-2</v>
          </cell>
          <cell r="U429">
            <v>6.5860839919417324E-2</v>
          </cell>
          <cell r="V429">
            <v>5.8999370673379486E-2</v>
          </cell>
          <cell r="W429">
            <v>5.699233716475096E-2</v>
          </cell>
        </row>
        <row r="430">
          <cell r="C430">
            <v>23570</v>
          </cell>
          <cell r="D430" t="str">
            <v>PUEBLO NUEVO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3.3969589129731477E-2</v>
          </cell>
          <cell r="L430">
            <v>6.391560657772262E-2</v>
          </cell>
          <cell r="M430">
            <v>6.1510898775753955E-2</v>
          </cell>
          <cell r="N430">
            <v>0</v>
          </cell>
          <cell r="O430">
            <v>2.8129395218002813E-4</v>
          </cell>
          <cell r="P430">
            <v>0</v>
          </cell>
          <cell r="Q430">
            <v>9.5367847411444145E-3</v>
          </cell>
          <cell r="R430">
            <v>2.165087956698241E-3</v>
          </cell>
          <cell r="S430">
            <v>1.8867924528301887E-3</v>
          </cell>
          <cell r="T430">
            <v>3.4861893268972916E-3</v>
          </cell>
          <cell r="U430">
            <v>0</v>
          </cell>
          <cell r="V430">
            <v>1.8646776771443793E-3</v>
          </cell>
          <cell r="W430">
            <v>0</v>
          </cell>
        </row>
        <row r="431">
          <cell r="C431">
            <v>23574</v>
          </cell>
          <cell r="D431" t="str">
            <v>PUERTO ESCONDIDO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1.2222222222222223E-2</v>
          </cell>
          <cell r="P431">
            <v>1.1798355380765105E-2</v>
          </cell>
          <cell r="Q431">
            <v>2.6857342169515172E-2</v>
          </cell>
          <cell r="R431">
            <v>1.5063334474495036E-2</v>
          </cell>
          <cell r="S431">
            <v>1.4814814814814815E-2</v>
          </cell>
          <cell r="T431">
            <v>6.646726487205051E-4</v>
          </cell>
          <cell r="U431">
            <v>5.2579691094314825E-3</v>
          </cell>
          <cell r="V431">
            <v>1.3029315960912053E-2</v>
          </cell>
          <cell r="W431">
            <v>1.5508885298869143E-2</v>
          </cell>
        </row>
        <row r="432">
          <cell r="C432">
            <v>23580</v>
          </cell>
          <cell r="D432" t="str">
            <v>PUERTO LIBERTADOR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9.644530173601543E-3</v>
          </cell>
          <cell r="L432">
            <v>9.2543627710206244E-3</v>
          </cell>
          <cell r="M432">
            <v>9.0159711488923232E-3</v>
          </cell>
          <cell r="N432">
            <v>8.8932806324110679E-3</v>
          </cell>
          <cell r="O432">
            <v>4.7619047619047619E-4</v>
          </cell>
          <cell r="P432">
            <v>1.6988062442607896E-2</v>
          </cell>
          <cell r="Q432">
            <v>1.911111111111111E-2</v>
          </cell>
          <cell r="R432">
            <v>1.8115160664222557E-2</v>
          </cell>
          <cell r="S432">
            <v>1.4270724029380902E-2</v>
          </cell>
          <cell r="T432">
            <v>6.3433599345201555E-3</v>
          </cell>
          <cell r="U432">
            <v>0</v>
          </cell>
          <cell r="V432">
            <v>1.9546520719311962E-4</v>
          </cell>
          <cell r="W432">
            <v>0</v>
          </cell>
        </row>
        <row r="433">
          <cell r="C433">
            <v>23586</v>
          </cell>
          <cell r="D433" t="str">
            <v>PURISIMA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2.004008016032064E-2</v>
          </cell>
          <cell r="R433">
            <v>3.7812288993923027E-2</v>
          </cell>
          <cell r="S433">
            <v>2.6009582477754964E-2</v>
          </cell>
          <cell r="T433">
            <v>4.6334716459197789E-2</v>
          </cell>
          <cell r="U433">
            <v>6.993006993006993E-4</v>
          </cell>
          <cell r="V433">
            <v>1.4114326040931546E-3</v>
          </cell>
          <cell r="W433">
            <v>0</v>
          </cell>
        </row>
        <row r="434">
          <cell r="C434">
            <v>23660</v>
          </cell>
          <cell r="D434" t="str">
            <v>SAHAGUN</v>
          </cell>
          <cell r="E434">
            <v>0</v>
          </cell>
          <cell r="F434">
            <v>3.5006685304485231E-2</v>
          </cell>
          <cell r="G434">
            <v>4.5337265020272764E-2</v>
          </cell>
          <cell r="H434">
            <v>3.8323204762495351E-2</v>
          </cell>
          <cell r="I434">
            <v>2.2002750343792975E-2</v>
          </cell>
          <cell r="J434">
            <v>1.5388528551443469E-2</v>
          </cell>
          <cell r="K434">
            <v>5.5066079295154183E-2</v>
          </cell>
          <cell r="L434">
            <v>0.17849898580121704</v>
          </cell>
          <cell r="M434">
            <v>0.18309037900874636</v>
          </cell>
          <cell r="N434">
            <v>0.14480467407492267</v>
          </cell>
          <cell r="O434">
            <v>0.12816437734135544</v>
          </cell>
          <cell r="P434">
            <v>0.16309645245381391</v>
          </cell>
          <cell r="Q434">
            <v>0.17464660282717739</v>
          </cell>
          <cell r="R434">
            <v>0.20985233041070606</v>
          </cell>
          <cell r="S434">
            <v>0.22105139913359093</v>
          </cell>
          <cell r="T434">
            <v>0.14382503268750743</v>
          </cell>
          <cell r="U434">
            <v>0.21914662153994924</v>
          </cell>
          <cell r="V434">
            <v>0.19295219319862</v>
          </cell>
          <cell r="W434">
            <v>0.16329352608422376</v>
          </cell>
        </row>
        <row r="435">
          <cell r="C435">
            <v>23670</v>
          </cell>
          <cell r="D435" t="str">
            <v>SAN ANDRES DE SOTAVENTO</v>
          </cell>
          <cell r="E435">
            <v>0</v>
          </cell>
          <cell r="F435">
            <v>0</v>
          </cell>
          <cell r="G435">
            <v>0</v>
          </cell>
          <cell r="H435">
            <v>7.0708856284249604E-3</v>
          </cell>
          <cell r="I435">
            <v>6.8469702156795618E-3</v>
          </cell>
          <cell r="J435">
            <v>4.4880319148936174E-3</v>
          </cell>
          <cell r="K435">
            <v>4.1269841269841274E-3</v>
          </cell>
          <cell r="L435">
            <v>2.5807425294295201E-2</v>
          </cell>
          <cell r="M435">
            <v>3.8409884501745907E-2</v>
          </cell>
          <cell r="N435">
            <v>2.2779626311748145E-2</v>
          </cell>
          <cell r="O435">
            <v>1.2275963663147557E-2</v>
          </cell>
          <cell r="P435">
            <v>0</v>
          </cell>
          <cell r="Q435">
            <v>2.2972662531587412E-4</v>
          </cell>
          <cell r="R435">
            <v>0</v>
          </cell>
          <cell r="S435">
            <v>0</v>
          </cell>
          <cell r="T435">
            <v>3.2376429958989855E-3</v>
          </cell>
          <cell r="U435">
            <v>0</v>
          </cell>
          <cell r="V435">
            <v>4.2229729729729732E-4</v>
          </cell>
          <cell r="W435">
            <v>1.2780222082547664E-2</v>
          </cell>
        </row>
        <row r="436">
          <cell r="C436">
            <v>23672</v>
          </cell>
          <cell r="D436" t="str">
            <v>SAN ANTERO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1.9706498951781972E-2</v>
          </cell>
          <cell r="J436">
            <v>1.9113460756405042E-2</v>
          </cell>
          <cell r="K436">
            <v>1.8373729476153244E-2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7.2439907803753707E-3</v>
          </cell>
          <cell r="Q436">
            <v>0</v>
          </cell>
          <cell r="R436">
            <v>3.2478077297823967E-4</v>
          </cell>
          <cell r="S436">
            <v>0</v>
          </cell>
          <cell r="T436">
            <v>5.5320533680442568E-3</v>
          </cell>
          <cell r="U436">
            <v>3.2679738562091501E-4</v>
          </cell>
          <cell r="V436">
            <v>6.5746219592373442E-4</v>
          </cell>
          <cell r="W436">
            <v>0</v>
          </cell>
        </row>
        <row r="437">
          <cell r="C437">
            <v>23675</v>
          </cell>
          <cell r="D437" t="str">
            <v>SAN BERNARDO DEL VIENTO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4.6240956275558354E-2</v>
          </cell>
          <cell r="M437">
            <v>4.4585987261146494E-2</v>
          </cell>
          <cell r="N437">
            <v>1.3573325464738861E-2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2.7702499247214695E-2</v>
          </cell>
          <cell r="U437">
            <v>2.9654539896056251E-2</v>
          </cell>
          <cell r="V437">
            <v>3.1464174454828658E-2</v>
          </cell>
          <cell r="W437">
            <v>3.1130876747141042E-2</v>
          </cell>
        </row>
        <row r="438">
          <cell r="C438">
            <v>23678</v>
          </cell>
          <cell r="D438" t="str">
            <v>SAN CARLOS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1.2185215272136475E-3</v>
          </cell>
          <cell r="U438">
            <v>0</v>
          </cell>
          <cell r="V438">
            <v>2.0333468889792597E-3</v>
          </cell>
          <cell r="W438">
            <v>0</v>
          </cell>
        </row>
        <row r="439">
          <cell r="C439">
            <v>23682</v>
          </cell>
          <cell r="D439" t="str">
            <v>SAN JOSE DE URE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3.4113060428849901E-2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</row>
        <row r="440">
          <cell r="C440">
            <v>23686</v>
          </cell>
          <cell r="D440" t="str">
            <v>SAN PELAYO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2.5354969574036511E-4</v>
          </cell>
          <cell r="P440">
            <v>0</v>
          </cell>
          <cell r="Q440">
            <v>0</v>
          </cell>
          <cell r="R440">
            <v>1.8271604938271607E-2</v>
          </cell>
          <cell r="S440">
            <v>2.6179303531736232E-2</v>
          </cell>
          <cell r="T440">
            <v>2.2321428571428572E-2</v>
          </cell>
          <cell r="U440">
            <v>0</v>
          </cell>
          <cell r="V440">
            <v>4.528301886792453E-3</v>
          </cell>
          <cell r="W440">
            <v>5.8553971486761712E-3</v>
          </cell>
        </row>
        <row r="441">
          <cell r="C441">
            <v>23807</v>
          </cell>
          <cell r="D441" t="str">
            <v>TIERRALTA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8.2512315270935957E-3</v>
          </cell>
          <cell r="L441">
            <v>3.8924274593064405E-2</v>
          </cell>
          <cell r="M441">
            <v>3.495475113122172E-2</v>
          </cell>
          <cell r="N441">
            <v>2.6903387430563121E-2</v>
          </cell>
          <cell r="O441">
            <v>1.6362292832260109E-2</v>
          </cell>
          <cell r="P441">
            <v>9.9620006162062236E-3</v>
          </cell>
          <cell r="Q441">
            <v>1.4165159734779989E-2</v>
          </cell>
          <cell r="R441">
            <v>2.7333728044207618E-2</v>
          </cell>
          <cell r="S441">
            <v>4.5684292379471227E-2</v>
          </cell>
          <cell r="T441">
            <v>3.0602455871066768E-2</v>
          </cell>
          <cell r="U441">
            <v>2.8167678300455235E-2</v>
          </cell>
          <cell r="V441">
            <v>2.3941413951741621E-2</v>
          </cell>
          <cell r="W441">
            <v>1.3588979895755771E-2</v>
          </cell>
        </row>
        <row r="442">
          <cell r="C442">
            <v>23815</v>
          </cell>
          <cell r="D442" t="str">
            <v>TUCHIN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3.7027579162410625E-2</v>
          </cell>
          <cell r="T442">
            <v>4.0281973816717019E-2</v>
          </cell>
          <cell r="U442">
            <v>3.5100821508588502E-2</v>
          </cell>
          <cell r="V442">
            <v>2.6387176325524044E-2</v>
          </cell>
          <cell r="W442">
            <v>0</v>
          </cell>
        </row>
        <row r="443">
          <cell r="C443">
            <v>23855</v>
          </cell>
          <cell r="D443" t="str">
            <v>VALENCIA</v>
          </cell>
          <cell r="E443">
            <v>0</v>
          </cell>
          <cell r="F443">
            <v>7.0596540769502295E-3</v>
          </cell>
          <cell r="G443">
            <v>0</v>
          </cell>
          <cell r="H443">
            <v>1.022764764104256E-2</v>
          </cell>
          <cell r="I443">
            <v>0</v>
          </cell>
          <cell r="J443">
            <v>0</v>
          </cell>
          <cell r="K443">
            <v>0</v>
          </cell>
          <cell r="L443">
            <v>3.5191441441441443E-2</v>
          </cell>
          <cell r="M443">
            <v>3.3683643222850987E-2</v>
          </cell>
          <cell r="N443">
            <v>0</v>
          </cell>
          <cell r="O443">
            <v>1.934673366834171E-2</v>
          </cell>
          <cell r="P443">
            <v>4.2615723732549599E-2</v>
          </cell>
          <cell r="Q443">
            <v>5.2859202306583371E-2</v>
          </cell>
          <cell r="R443">
            <v>2.5792711784193092E-2</v>
          </cell>
          <cell r="S443">
            <v>2.1301498127340824E-2</v>
          </cell>
          <cell r="T443">
            <v>1.8531387537641882E-2</v>
          </cell>
          <cell r="U443">
            <v>1.7221584385763489E-2</v>
          </cell>
          <cell r="V443">
            <v>6.8399452804377564E-3</v>
          </cell>
          <cell r="W443">
            <v>8.6089714544630713E-3</v>
          </cell>
        </row>
        <row r="444">
          <cell r="C444">
            <v>25001</v>
          </cell>
          <cell r="D444" t="str">
            <v>AGUA DE DIOS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1.3949843260188088</v>
          </cell>
          <cell r="K444">
            <v>8.3418107833163779E-2</v>
          </cell>
          <cell r="L444">
            <v>0.16930693069306932</v>
          </cell>
          <cell r="M444">
            <v>0.2216796875</v>
          </cell>
          <cell r="N444">
            <v>8.7209302325581398E-2</v>
          </cell>
          <cell r="O444">
            <v>6.7448680351906154E-2</v>
          </cell>
          <cell r="P444">
            <v>3.4619188921859542E-2</v>
          </cell>
          <cell r="Q444">
            <v>5.3007135575942915E-2</v>
          </cell>
          <cell r="R444">
            <v>5.152471083070452E-2</v>
          </cell>
          <cell r="S444">
            <v>0</v>
          </cell>
          <cell r="T444">
            <v>1.7064846416382253E-2</v>
          </cell>
          <cell r="U444">
            <v>0</v>
          </cell>
          <cell r="V444">
            <v>0</v>
          </cell>
          <cell r="W444">
            <v>0</v>
          </cell>
        </row>
        <row r="445">
          <cell r="C445">
            <v>25019</v>
          </cell>
          <cell r="D445" t="str">
            <v>ALBAN</v>
          </cell>
          <cell r="E445">
            <v>0</v>
          </cell>
          <cell r="F445">
            <v>0</v>
          </cell>
          <cell r="G445">
            <v>0</v>
          </cell>
          <cell r="H445">
            <v>7.293666026871401E-2</v>
          </cell>
          <cell r="I445">
            <v>7.2519083969465645E-2</v>
          </cell>
          <cell r="J445">
            <v>7.2106261859582549E-2</v>
          </cell>
          <cell r="K445">
            <v>0</v>
          </cell>
          <cell r="L445">
            <v>0.1111111111111111</v>
          </cell>
          <cell r="M445">
            <v>0.15936952714535901</v>
          </cell>
          <cell r="N445">
            <v>0</v>
          </cell>
          <cell r="O445">
            <v>8.6655112651646451E-2</v>
          </cell>
          <cell r="P445">
            <v>0.10608695652173913</v>
          </cell>
          <cell r="Q445">
            <v>6.1188811188811192E-2</v>
          </cell>
          <cell r="R445">
            <v>2.831858407079646E-2</v>
          </cell>
          <cell r="S445">
            <v>0</v>
          </cell>
          <cell r="T445">
            <v>1.838235294117647E-3</v>
          </cell>
          <cell r="U445">
            <v>0</v>
          </cell>
          <cell r="V445">
            <v>0</v>
          </cell>
          <cell r="W445">
            <v>0</v>
          </cell>
        </row>
        <row r="446">
          <cell r="C446">
            <v>25035</v>
          </cell>
          <cell r="D446" t="str">
            <v>ANAPOIMA</v>
          </cell>
          <cell r="E446">
            <v>0</v>
          </cell>
          <cell r="F446">
            <v>0</v>
          </cell>
          <cell r="G446">
            <v>0</v>
          </cell>
          <cell r="H446">
            <v>3.5714285714285712E-2</v>
          </cell>
          <cell r="I446">
            <v>0</v>
          </cell>
          <cell r="J446">
            <v>0</v>
          </cell>
          <cell r="K446">
            <v>0</v>
          </cell>
          <cell r="L446">
            <v>2.4691358024691357E-2</v>
          </cell>
          <cell r="M446">
            <v>2.292768959435626E-2</v>
          </cell>
          <cell r="N446">
            <v>2.1576763485477178E-2</v>
          </cell>
          <cell r="O446">
            <v>3.5003977724741446E-2</v>
          </cell>
          <cell r="P446">
            <v>7.1373157486423588E-2</v>
          </cell>
          <cell r="Q446">
            <v>8.0645161290322578E-2</v>
          </cell>
          <cell r="R446">
            <v>4.0061633281972264E-2</v>
          </cell>
          <cell r="S446">
            <v>1.558846453624318E-2</v>
          </cell>
          <cell r="T446">
            <v>0</v>
          </cell>
          <cell r="U446">
            <v>0</v>
          </cell>
          <cell r="V446">
            <v>8.3056478405315617E-4</v>
          </cell>
          <cell r="W446">
            <v>0</v>
          </cell>
        </row>
        <row r="447">
          <cell r="C447">
            <v>25040</v>
          </cell>
          <cell r="D447" t="str">
            <v>ANOLAIMA</v>
          </cell>
          <cell r="E447">
            <v>0</v>
          </cell>
          <cell r="F447">
            <v>0</v>
          </cell>
          <cell r="G447">
            <v>0</v>
          </cell>
          <cell r="H447">
            <v>3.6832412523020261E-2</v>
          </cell>
          <cell r="I447">
            <v>3.669724770642202E-2</v>
          </cell>
          <cell r="J447">
            <v>3.6764705882352942E-2</v>
          </cell>
          <cell r="K447">
            <v>1.7559262510974539E-3</v>
          </cell>
          <cell r="L447">
            <v>0.23479729729729729</v>
          </cell>
          <cell r="M447">
            <v>0.32701812191103791</v>
          </cell>
          <cell r="N447">
            <v>0.16490658001624695</v>
          </cell>
          <cell r="O447">
            <v>1.8775510204081632E-2</v>
          </cell>
          <cell r="P447">
            <v>1.9262981574539362E-2</v>
          </cell>
          <cell r="Q447">
            <v>1.4782608695652174E-2</v>
          </cell>
          <cell r="R447">
            <v>1.5596330275229359E-2</v>
          </cell>
          <cell r="S447">
            <v>8.771929824561403E-3</v>
          </cell>
          <cell r="T447">
            <v>0</v>
          </cell>
          <cell r="U447">
            <v>1.0964912280701754E-3</v>
          </cell>
          <cell r="V447">
            <v>1.1534025374855825E-3</v>
          </cell>
          <cell r="W447">
            <v>0</v>
          </cell>
        </row>
        <row r="448">
          <cell r="C448">
            <v>25053</v>
          </cell>
          <cell r="D448" t="str">
            <v>ARBELAEZ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0.2369098712446352</v>
          </cell>
          <cell r="M448">
            <v>0.38303341902313626</v>
          </cell>
          <cell r="N448">
            <v>0.38573883161512029</v>
          </cell>
          <cell r="O448">
            <v>0.44616709732988802</v>
          </cell>
          <cell r="P448">
            <v>0.5709342560553633</v>
          </cell>
          <cell r="Q448">
            <v>0.82608695652173914</v>
          </cell>
          <cell r="R448">
            <v>0.96403508771929824</v>
          </cell>
          <cell r="S448">
            <v>0.84513274336283184</v>
          </cell>
          <cell r="T448">
            <v>0.77985739750445637</v>
          </cell>
          <cell r="U448">
            <v>0.67023172905525852</v>
          </cell>
          <cell r="V448">
            <v>9.4390026714158498E-2</v>
          </cell>
          <cell r="W448">
            <v>5.4078014184397165E-2</v>
          </cell>
        </row>
        <row r="449">
          <cell r="C449">
            <v>25095</v>
          </cell>
          <cell r="D449" t="str">
            <v>BITUIMA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0.45957446808510638</v>
          </cell>
          <cell r="N449">
            <v>0.7831325301204819</v>
          </cell>
          <cell r="O449">
            <v>0.59215686274509804</v>
          </cell>
          <cell r="P449">
            <v>0.61596958174904948</v>
          </cell>
          <cell r="Q449">
            <v>0.56060606060606055</v>
          </cell>
          <cell r="R449">
            <v>0.42222222222222222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</row>
        <row r="450">
          <cell r="C450">
            <v>25099</v>
          </cell>
          <cell r="D450" t="str">
            <v>BOJACA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1.4124293785310734E-3</v>
          </cell>
          <cell r="K450">
            <v>9.7855227882037529E-2</v>
          </cell>
          <cell r="L450">
            <v>0.23375000000000001</v>
          </cell>
          <cell r="M450">
            <v>0</v>
          </cell>
          <cell r="N450">
            <v>0</v>
          </cell>
          <cell r="O450">
            <v>4.0247678018575851E-2</v>
          </cell>
          <cell r="P450">
            <v>0.15073891625615762</v>
          </cell>
          <cell r="Q450">
            <v>0.12881679389312978</v>
          </cell>
          <cell r="R450">
            <v>0</v>
          </cell>
          <cell r="S450">
            <v>0</v>
          </cell>
          <cell r="T450">
            <v>0</v>
          </cell>
          <cell r="U450">
            <v>8.9766606822262122E-4</v>
          </cell>
          <cell r="V450">
            <v>0</v>
          </cell>
          <cell r="W450">
            <v>0</v>
          </cell>
        </row>
        <row r="451">
          <cell r="C451">
            <v>25120</v>
          </cell>
          <cell r="D451" t="str">
            <v>CABRERA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0.15789473684210525</v>
          </cell>
          <cell r="M451">
            <v>0.23015873015873015</v>
          </cell>
          <cell r="N451">
            <v>9.1603053435114504E-2</v>
          </cell>
          <cell r="O451">
            <v>8.8888888888888892E-2</v>
          </cell>
          <cell r="P451">
            <v>3.8740920096852302E-2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</row>
        <row r="452">
          <cell r="C452">
            <v>25123</v>
          </cell>
          <cell r="D452" t="str">
            <v>CACHIPAY</v>
          </cell>
          <cell r="E452">
            <v>0</v>
          </cell>
          <cell r="F452">
            <v>0</v>
          </cell>
          <cell r="G452">
            <v>0</v>
          </cell>
          <cell r="H452">
            <v>2.8846153846153848E-2</v>
          </cell>
          <cell r="I452">
            <v>2.833530106257379E-2</v>
          </cell>
          <cell r="J452">
            <v>2.7939464493597205E-2</v>
          </cell>
          <cell r="K452">
            <v>0</v>
          </cell>
          <cell r="L452">
            <v>2.9692470837751856E-2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</row>
        <row r="453">
          <cell r="C453">
            <v>25126</v>
          </cell>
          <cell r="D453" t="str">
            <v>CAJICA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4.3525571273122962E-4</v>
          </cell>
          <cell r="K453">
            <v>1.7387616624257845E-2</v>
          </cell>
          <cell r="L453">
            <v>4.4120707596253902E-2</v>
          </cell>
          <cell r="M453">
            <v>9.2664885966714614E-2</v>
          </cell>
          <cell r="N453">
            <v>6.3085063085063078E-2</v>
          </cell>
          <cell r="O453">
            <v>9.7093257973354871E-2</v>
          </cell>
          <cell r="P453">
            <v>8.9321557607386595E-2</v>
          </cell>
          <cell r="Q453">
            <v>0.37637637637637639</v>
          </cell>
          <cell r="R453">
            <v>0.40528105621124227</v>
          </cell>
          <cell r="S453">
            <v>0.39272145570885825</v>
          </cell>
          <cell r="T453">
            <v>0.76180984652182582</v>
          </cell>
          <cell r="U453">
            <v>1.1273230525899565</v>
          </cell>
          <cell r="V453">
            <v>1.4111219512195121</v>
          </cell>
          <cell r="W453">
            <v>1.1399808245445828</v>
          </cell>
        </row>
        <row r="454">
          <cell r="C454">
            <v>25148</v>
          </cell>
          <cell r="D454" t="str">
            <v>CAPARRAPI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1.6406250000000001E-2</v>
          </cell>
          <cell r="J454">
            <v>5.1044083526682132E-2</v>
          </cell>
          <cell r="K454">
            <v>4.3923865300146414E-3</v>
          </cell>
          <cell r="L454">
            <v>3.277545327754533E-2</v>
          </cell>
          <cell r="M454">
            <v>3.2863849765258218E-2</v>
          </cell>
          <cell r="N454">
            <v>3.1942633637548894E-2</v>
          </cell>
          <cell r="O454">
            <v>0.10115979381443299</v>
          </cell>
          <cell r="P454">
            <v>6.8123393316195366E-2</v>
          </cell>
          <cell r="Q454">
            <v>9.9609375E-2</v>
          </cell>
          <cell r="R454">
            <v>4.5999999999999999E-2</v>
          </cell>
          <cell r="S454">
            <v>2.0604395604395604E-2</v>
          </cell>
          <cell r="T454">
            <v>7.0821529745042496E-4</v>
          </cell>
          <cell r="U454">
            <v>0</v>
          </cell>
          <cell r="V454">
            <v>0</v>
          </cell>
          <cell r="W454">
            <v>0</v>
          </cell>
        </row>
        <row r="455">
          <cell r="C455">
            <v>25151</v>
          </cell>
          <cell r="D455" t="str">
            <v>CAQUEZA</v>
          </cell>
          <cell r="E455">
            <v>0</v>
          </cell>
          <cell r="F455">
            <v>6.3106796116504854E-2</v>
          </cell>
          <cell r="G455">
            <v>0</v>
          </cell>
          <cell r="H455">
            <v>2.1038790269559501E-2</v>
          </cell>
          <cell r="I455">
            <v>0</v>
          </cell>
          <cell r="J455">
            <v>3.5065748278021287E-2</v>
          </cell>
          <cell r="K455">
            <v>3.4208918753817957E-2</v>
          </cell>
          <cell r="L455">
            <v>0.11956521739130435</v>
          </cell>
          <cell r="M455">
            <v>7.5949367088607597E-2</v>
          </cell>
          <cell r="N455">
            <v>0.14077669902912621</v>
          </cell>
          <cell r="O455">
            <v>0.15867158671586715</v>
          </cell>
          <cell r="P455">
            <v>0.12875</v>
          </cell>
          <cell r="Q455">
            <v>0.11089743589743589</v>
          </cell>
          <cell r="R455">
            <v>4.2904290429042903E-2</v>
          </cell>
          <cell r="S455">
            <v>4.564032697547684E-2</v>
          </cell>
          <cell r="T455">
            <v>3.626220362622036E-2</v>
          </cell>
          <cell r="U455">
            <v>3.4751773049645392E-2</v>
          </cell>
          <cell r="V455">
            <v>2.7162258756254467E-2</v>
          </cell>
          <cell r="W455">
            <v>1.5781922525107604E-2</v>
          </cell>
        </row>
        <row r="456">
          <cell r="C456">
            <v>25168</v>
          </cell>
          <cell r="D456" t="str">
            <v>CHAGUANI</v>
          </cell>
          <cell r="E456">
            <v>0</v>
          </cell>
          <cell r="F456">
            <v>0</v>
          </cell>
          <cell r="G456">
            <v>0</v>
          </cell>
          <cell r="H456">
            <v>8.4057971014492749E-2</v>
          </cell>
          <cell r="I456">
            <v>8.1920903954802254E-2</v>
          </cell>
          <cell r="J456">
            <v>7.9889807162534437E-2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1.7721518987341773E-2</v>
          </cell>
          <cell r="P456">
            <v>0</v>
          </cell>
          <cell r="Q456">
            <v>6.6326530612244902E-2</v>
          </cell>
          <cell r="R456">
            <v>6.7010309278350513E-2</v>
          </cell>
          <cell r="S456">
            <v>5.2910052910052907E-2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</row>
        <row r="457">
          <cell r="C457">
            <v>25175</v>
          </cell>
          <cell r="D457" t="str">
            <v>CHIA</v>
          </cell>
          <cell r="E457">
            <v>0</v>
          </cell>
          <cell r="F457">
            <v>0.98721550997471197</v>
          </cell>
          <cell r="G457">
            <v>0.93331589958159</v>
          </cell>
          <cell r="H457">
            <v>0.90372178157413052</v>
          </cell>
          <cell r="I457">
            <v>0.80398442866956721</v>
          </cell>
          <cell r="J457">
            <v>0.77167876975651428</v>
          </cell>
          <cell r="K457">
            <v>0.74193548387096775</v>
          </cell>
          <cell r="L457">
            <v>0.61913504691962462</v>
          </cell>
          <cell r="M457">
            <v>0.8624624624624625</v>
          </cell>
          <cell r="N457">
            <v>0.90170560978014391</v>
          </cell>
          <cell r="O457">
            <v>0.89515736139530355</v>
          </cell>
          <cell r="P457">
            <v>0.91957906931840128</v>
          </cell>
          <cell r="Q457">
            <v>0.95448434799308624</v>
          </cell>
          <cell r="R457">
            <v>1.2206023403030883</v>
          </cell>
          <cell r="S457">
            <v>1.3566848502249018</v>
          </cell>
          <cell r="T457">
            <v>1.5773843517989721</v>
          </cell>
          <cell r="U457">
            <v>1.5643126177024482</v>
          </cell>
          <cell r="V457">
            <v>1.6765716408208748</v>
          </cell>
          <cell r="W457">
            <v>1.6205385668644454</v>
          </cell>
        </row>
        <row r="458">
          <cell r="C458">
            <v>25178</v>
          </cell>
          <cell r="D458" t="str">
            <v>CHIPAQUE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2.6481715006305171E-2</v>
          </cell>
          <cell r="P458">
            <v>5.2699228791773779E-2</v>
          </cell>
          <cell r="Q458">
            <v>4.581151832460733E-2</v>
          </cell>
          <cell r="R458">
            <v>2.4226110363391656E-2</v>
          </cell>
          <cell r="S458">
            <v>3.7447988904299581E-2</v>
          </cell>
          <cell r="T458">
            <v>3.3946251768033946E-2</v>
          </cell>
          <cell r="U458">
            <v>3.3093525179856115E-2</v>
          </cell>
          <cell r="V458">
            <v>3.1930333817126268E-2</v>
          </cell>
          <cell r="W458">
            <v>2.9027576197387519E-2</v>
          </cell>
        </row>
        <row r="459">
          <cell r="C459">
            <v>25181</v>
          </cell>
          <cell r="D459" t="str">
            <v>CHOACHI</v>
          </cell>
          <cell r="E459">
            <v>0</v>
          </cell>
          <cell r="F459">
            <v>0</v>
          </cell>
          <cell r="G459">
            <v>0</v>
          </cell>
          <cell r="H459">
            <v>3.1958762886597936E-2</v>
          </cell>
          <cell r="I459">
            <v>0</v>
          </cell>
          <cell r="J459">
            <v>9.8277608915906783E-2</v>
          </cell>
          <cell r="K459">
            <v>0.14525691699604742</v>
          </cell>
          <cell r="L459">
            <v>0.21663442940038685</v>
          </cell>
          <cell r="M459">
            <v>0.28693994280266921</v>
          </cell>
          <cell r="N459">
            <v>0.27946768060836502</v>
          </cell>
          <cell r="O459">
            <v>0.29711538461538461</v>
          </cell>
          <cell r="P459">
            <v>0.24583741429970618</v>
          </cell>
          <cell r="Q459">
            <v>0.20060483870967741</v>
          </cell>
          <cell r="R459">
            <v>0.10725552050473186</v>
          </cell>
          <cell r="S459">
            <v>6.71806167400881E-2</v>
          </cell>
          <cell r="T459">
            <v>1.1494252873563218E-3</v>
          </cell>
          <cell r="U459">
            <v>3.5460992907801418E-3</v>
          </cell>
          <cell r="V459">
            <v>0</v>
          </cell>
          <cell r="W459">
            <v>0</v>
          </cell>
        </row>
        <row r="460">
          <cell r="C460">
            <v>25183</v>
          </cell>
          <cell r="D460" t="str">
            <v>CHOCONTA</v>
          </cell>
          <cell r="E460">
            <v>0</v>
          </cell>
          <cell r="F460">
            <v>0</v>
          </cell>
          <cell r="G460">
            <v>0</v>
          </cell>
          <cell r="H460">
            <v>6.9287141905396407E-2</v>
          </cell>
          <cell r="I460">
            <v>8.6956521739130432E-2</v>
          </cell>
          <cell r="J460">
            <v>4.8703352308665404E-2</v>
          </cell>
          <cell r="K460">
            <v>3.8621509209744505E-2</v>
          </cell>
          <cell r="L460">
            <v>0.1245136186770428</v>
          </cell>
          <cell r="M460">
            <v>0.21118661787767903</v>
          </cell>
          <cell r="N460">
            <v>0.16683168316831684</v>
          </cell>
          <cell r="O460">
            <v>0.11692015209125475</v>
          </cell>
          <cell r="P460">
            <v>0.10276497695852535</v>
          </cell>
          <cell r="Q460">
            <v>2.3004059539918808E-2</v>
          </cell>
          <cell r="R460">
            <v>2.7715690657130084E-2</v>
          </cell>
          <cell r="S460">
            <v>2.5835189309576838E-2</v>
          </cell>
          <cell r="T460">
            <v>5.3475935828877002E-3</v>
          </cell>
          <cell r="U460">
            <v>4.4583147570218459E-3</v>
          </cell>
          <cell r="V460">
            <v>4.9151027703306528E-3</v>
          </cell>
          <cell r="W460">
            <v>0</v>
          </cell>
        </row>
        <row r="461">
          <cell r="C461">
            <v>25200</v>
          </cell>
          <cell r="D461" t="str">
            <v>COGUA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1.2187690432663011E-3</v>
          </cell>
          <cell r="K461">
            <v>0</v>
          </cell>
          <cell r="L461">
            <v>5.865764241398759E-2</v>
          </cell>
          <cell r="M461">
            <v>0.11764705882352941</v>
          </cell>
          <cell r="N461">
            <v>0.10735060814383923</v>
          </cell>
          <cell r="O461">
            <v>0.14102564102564102</v>
          </cell>
          <cell r="P461">
            <v>0.14457831325301204</v>
          </cell>
          <cell r="Q461">
            <v>0.19496544916090819</v>
          </cell>
          <cell r="R461">
            <v>0.12066438690766976</v>
          </cell>
          <cell r="S461">
            <v>9.0422946037919297E-2</v>
          </cell>
          <cell r="T461">
            <v>2.8985507246376812E-2</v>
          </cell>
          <cell r="U461">
            <v>2.4963994239078253E-2</v>
          </cell>
          <cell r="V461">
            <v>0</v>
          </cell>
          <cell r="W461">
            <v>0</v>
          </cell>
        </row>
        <row r="462">
          <cell r="C462">
            <v>25214</v>
          </cell>
          <cell r="D462" t="str">
            <v>COTA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3.0753968253968252E-2</v>
          </cell>
          <cell r="L462">
            <v>2.9937228392081121E-2</v>
          </cell>
          <cell r="M462">
            <v>5.8046248230297311E-2</v>
          </cell>
          <cell r="N462">
            <v>5.6612529002320187E-2</v>
          </cell>
          <cell r="O462">
            <v>0.10311640696608616</v>
          </cell>
          <cell r="P462">
            <v>7.5978161965423119E-2</v>
          </cell>
          <cell r="Q462">
            <v>0.10873521383075523</v>
          </cell>
          <cell r="R462">
            <v>7.1265417999086339E-2</v>
          </cell>
          <cell r="S462">
            <v>3.4958601655933765E-2</v>
          </cell>
          <cell r="T462">
            <v>4.621072088724584E-4</v>
          </cell>
          <cell r="U462">
            <v>4.6146746654360867E-4</v>
          </cell>
          <cell r="V462">
            <v>4.5871559633027525E-4</v>
          </cell>
          <cell r="W462">
            <v>0</v>
          </cell>
        </row>
        <row r="463">
          <cell r="C463">
            <v>25224</v>
          </cell>
          <cell r="D463" t="str">
            <v>CUCUNUBA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4.0595399188092018E-2</v>
          </cell>
          <cell r="N463">
            <v>4.065040650406504E-2</v>
          </cell>
          <cell r="O463">
            <v>4.240766073871409E-2</v>
          </cell>
          <cell r="P463">
            <v>0</v>
          </cell>
          <cell r="Q463">
            <v>5.4621848739495799E-2</v>
          </cell>
          <cell r="R463">
            <v>9.4017094017094016E-2</v>
          </cell>
          <cell r="S463">
            <v>8.7336244541484712E-2</v>
          </cell>
          <cell r="T463">
            <v>4.2836041358936483E-2</v>
          </cell>
          <cell r="U463">
            <v>0</v>
          </cell>
          <cell r="V463">
            <v>0</v>
          </cell>
          <cell r="W463">
            <v>0</v>
          </cell>
        </row>
        <row r="464">
          <cell r="C464">
            <v>25245</v>
          </cell>
          <cell r="D464" t="str">
            <v>EL COLEGIO</v>
          </cell>
          <cell r="E464">
            <v>0</v>
          </cell>
          <cell r="F464">
            <v>0</v>
          </cell>
          <cell r="G464">
            <v>0</v>
          </cell>
          <cell r="H464">
            <v>9.8159509202453993E-3</v>
          </cell>
          <cell r="I464">
            <v>0</v>
          </cell>
          <cell r="J464">
            <v>0</v>
          </cell>
          <cell r="K464">
            <v>4.5558086560364468E-2</v>
          </cell>
          <cell r="L464">
            <v>9.3243997766610826E-2</v>
          </cell>
          <cell r="M464">
            <v>0.14895947426067907</v>
          </cell>
          <cell r="N464">
            <v>0.15574650912996776</v>
          </cell>
          <cell r="O464">
            <v>0.23028057173107463</v>
          </cell>
          <cell r="P464">
            <v>0.16012558869701726</v>
          </cell>
          <cell r="Q464">
            <v>0.18668746749869994</v>
          </cell>
          <cell r="R464">
            <v>0.14909090909090908</v>
          </cell>
          <cell r="S464">
            <v>5.2686489306207618E-2</v>
          </cell>
          <cell r="T464">
            <v>6.4244339125855712E-2</v>
          </cell>
          <cell r="U464">
            <v>5.4255319148936172E-2</v>
          </cell>
          <cell r="V464">
            <v>5.609492988133765E-2</v>
          </cell>
          <cell r="W464">
            <v>2.1965952773201538E-3</v>
          </cell>
        </row>
        <row r="465">
          <cell r="C465">
            <v>25258</v>
          </cell>
          <cell r="D465" t="str">
            <v>EL PEÑON</v>
          </cell>
          <cell r="E465">
            <v>0</v>
          </cell>
          <cell r="F465">
            <v>0</v>
          </cell>
          <cell r="G465">
            <v>0</v>
          </cell>
          <cell r="H465">
            <v>5.5232558139534885E-2</v>
          </cell>
          <cell r="I465">
            <v>0</v>
          </cell>
          <cell r="J465">
            <v>2.7932960893854749E-3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4.6255506607929514E-2</v>
          </cell>
          <cell r="R465">
            <v>4.6875E-2</v>
          </cell>
          <cell r="S465">
            <v>4.8387096774193547E-2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</row>
        <row r="466">
          <cell r="C466">
            <v>25260</v>
          </cell>
          <cell r="D466" t="str">
            <v>EL ROSAL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8.8430361090641119E-2</v>
          </cell>
          <cell r="L466">
            <v>8.6357039187227869E-2</v>
          </cell>
          <cell r="M466">
            <v>4.4380816034359338E-2</v>
          </cell>
          <cell r="N466">
            <v>8.2105263157894737E-2</v>
          </cell>
          <cell r="O466">
            <v>8.1506849315068491E-2</v>
          </cell>
          <cell r="P466">
            <v>1.8704074816299265E-2</v>
          </cell>
          <cell r="Q466">
            <v>2.7255029201817001E-2</v>
          </cell>
          <cell r="R466">
            <v>2.1546261089987327E-2</v>
          </cell>
          <cell r="S466">
            <v>1.9740900678593461E-2</v>
          </cell>
          <cell r="T466">
            <v>1.2004801920768306E-3</v>
          </cell>
          <cell r="U466">
            <v>0</v>
          </cell>
          <cell r="V466">
            <v>0</v>
          </cell>
          <cell r="W466">
            <v>0</v>
          </cell>
        </row>
        <row r="467">
          <cell r="C467">
            <v>25269</v>
          </cell>
          <cell r="D467" t="str">
            <v>FACATATIVA</v>
          </cell>
          <cell r="E467">
            <v>0</v>
          </cell>
          <cell r="F467">
            <v>0.11937123271480912</v>
          </cell>
          <cell r="G467">
            <v>6.6871975362956443E-2</v>
          </cell>
          <cell r="H467">
            <v>0.156355455568054</v>
          </cell>
          <cell r="I467">
            <v>0.14729200496704556</v>
          </cell>
          <cell r="J467">
            <v>0.12412198808571175</v>
          </cell>
          <cell r="K467">
            <v>0.14070218772053633</v>
          </cell>
          <cell r="L467">
            <v>0.2303003918154114</v>
          </cell>
          <cell r="M467">
            <v>0.28635734072022162</v>
          </cell>
          <cell r="N467">
            <v>0.25476662928133897</v>
          </cell>
          <cell r="O467">
            <v>0.24072000689001807</v>
          </cell>
          <cell r="P467">
            <v>0.3328160027590964</v>
          </cell>
          <cell r="Q467">
            <v>0.40403428274608261</v>
          </cell>
          <cell r="R467">
            <v>0.46529047992335165</v>
          </cell>
          <cell r="S467">
            <v>0.5426220899702433</v>
          </cell>
          <cell r="T467">
            <v>0.49492385786802029</v>
          </cell>
          <cell r="U467">
            <v>0.54067693378578263</v>
          </cell>
          <cell r="V467">
            <v>0.55420030922521901</v>
          </cell>
          <cell r="W467">
            <v>0.48390639520148687</v>
          </cell>
        </row>
        <row r="468">
          <cell r="C468">
            <v>25279</v>
          </cell>
          <cell r="D468" t="str">
            <v>FOMEQUE</v>
          </cell>
          <cell r="E468">
            <v>0</v>
          </cell>
          <cell r="F468">
            <v>0</v>
          </cell>
          <cell r="G468">
            <v>0</v>
          </cell>
          <cell r="H468">
            <v>2.5186567164179104E-2</v>
          </cell>
          <cell r="I468">
            <v>0</v>
          </cell>
          <cell r="J468">
            <v>2.4215246636771302E-2</v>
          </cell>
          <cell r="K468">
            <v>6.1674008810572688E-3</v>
          </cell>
          <cell r="L468">
            <v>2.36013986013986E-2</v>
          </cell>
          <cell r="M468">
            <v>4.9825174825174824E-2</v>
          </cell>
          <cell r="N468">
            <v>7.4626865671641784E-2</v>
          </cell>
          <cell r="O468">
            <v>0.10559006211180125</v>
          </cell>
          <cell r="P468">
            <v>5.6057866184448461E-2</v>
          </cell>
          <cell r="Q468">
            <v>4.2750929368029739E-2</v>
          </cell>
          <cell r="R468">
            <v>1.6252390057361378E-2</v>
          </cell>
          <cell r="S468">
            <v>1.4807502467917079E-2</v>
          </cell>
          <cell r="T468">
            <v>1.0131712259371835E-3</v>
          </cell>
          <cell r="U468">
            <v>0</v>
          </cell>
          <cell r="V468">
            <v>0</v>
          </cell>
          <cell r="W468">
            <v>0</v>
          </cell>
        </row>
        <row r="469">
          <cell r="C469">
            <v>25281</v>
          </cell>
          <cell r="D469" t="str">
            <v>FOSCA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1.9801980198019802E-2</v>
          </cell>
          <cell r="R469">
            <v>1.5427769985974754E-2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</row>
        <row r="470">
          <cell r="C470">
            <v>25286</v>
          </cell>
          <cell r="D470" t="str">
            <v>FUNZA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1.6246953696181965E-4</v>
          </cell>
          <cell r="K470">
            <v>0</v>
          </cell>
          <cell r="L470">
            <v>1.6365066876475216E-2</v>
          </cell>
          <cell r="M470">
            <v>1.0956790123456791E-2</v>
          </cell>
          <cell r="N470">
            <v>1.5494455415464074E-2</v>
          </cell>
          <cell r="O470">
            <v>2.887218045112782E-2</v>
          </cell>
          <cell r="P470">
            <v>2.3134328358208955E-2</v>
          </cell>
          <cell r="Q470">
            <v>3.1147540983606559E-2</v>
          </cell>
          <cell r="R470">
            <v>1.2701733413030485E-2</v>
          </cell>
          <cell r="S470">
            <v>6.4477432898485528E-3</v>
          </cell>
          <cell r="T470">
            <v>1.5012760846719713E-4</v>
          </cell>
          <cell r="U470">
            <v>1.1965300628178283E-3</v>
          </cell>
          <cell r="V470">
            <v>9.6568117664537212E-3</v>
          </cell>
          <cell r="W470">
            <v>2.8424153166421207E-2</v>
          </cell>
        </row>
        <row r="471">
          <cell r="C471">
            <v>25288</v>
          </cell>
          <cell r="D471" t="str">
            <v>FUQUENE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1.984126984126984E-3</v>
          </cell>
          <cell r="U471">
            <v>0</v>
          </cell>
          <cell r="V471">
            <v>0</v>
          </cell>
          <cell r="W471">
            <v>0</v>
          </cell>
        </row>
        <row r="472">
          <cell r="C472">
            <v>25290</v>
          </cell>
          <cell r="D472" t="str">
            <v>FUSAGASUGA</v>
          </cell>
          <cell r="E472">
            <v>0.35949367088607592</v>
          </cell>
          <cell r="F472">
            <v>0.3397256794513589</v>
          </cell>
          <cell r="G472">
            <v>0.39299844143388085</v>
          </cell>
          <cell r="H472">
            <v>0.40479150186461749</v>
          </cell>
          <cell r="I472">
            <v>0.38891854382406321</v>
          </cell>
          <cell r="J472">
            <v>0.38376051261513816</v>
          </cell>
          <cell r="K472">
            <v>0.43014526664716779</v>
          </cell>
          <cell r="L472">
            <v>0.50599429115128447</v>
          </cell>
          <cell r="M472">
            <v>0.57095864661654139</v>
          </cell>
          <cell r="N472">
            <v>0.52443362666167381</v>
          </cell>
          <cell r="O472">
            <v>0.47510295769374766</v>
          </cell>
          <cell r="P472">
            <v>0.49858996051889454</v>
          </cell>
          <cell r="Q472">
            <v>0.53715155551327176</v>
          </cell>
          <cell r="R472">
            <v>0.6742050835991108</v>
          </cell>
          <cell r="S472">
            <v>0.77226750466463712</v>
          </cell>
          <cell r="T472">
            <v>0.73509015256588073</v>
          </cell>
          <cell r="U472">
            <v>0.78494089599682126</v>
          </cell>
          <cell r="V472">
            <v>0.85693113328722459</v>
          </cell>
          <cell r="W472">
            <v>0.8453992544634098</v>
          </cell>
        </row>
        <row r="473">
          <cell r="C473">
            <v>25293</v>
          </cell>
          <cell r="D473" t="str">
            <v>GACHALA</v>
          </cell>
          <cell r="E473">
            <v>0</v>
          </cell>
          <cell r="F473">
            <v>0</v>
          </cell>
          <cell r="G473">
            <v>0</v>
          </cell>
          <cell r="H473">
            <v>6.5913370998116755E-2</v>
          </cell>
          <cell r="I473">
            <v>0</v>
          </cell>
          <cell r="J473">
            <v>0</v>
          </cell>
          <cell r="K473">
            <v>0</v>
          </cell>
          <cell r="L473">
            <v>6.9026548672566371E-2</v>
          </cell>
          <cell r="M473">
            <v>0.10619469026548672</v>
          </cell>
          <cell r="N473">
            <v>3.8596491228070177E-2</v>
          </cell>
          <cell r="O473">
            <v>1.7636684303350969E-3</v>
          </cell>
          <cell r="P473">
            <v>6.1082024432809773E-2</v>
          </cell>
          <cell r="Q473">
            <v>5.9336823734729496E-2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</row>
        <row r="474">
          <cell r="C474">
            <v>25295</v>
          </cell>
          <cell r="D474" t="str">
            <v>GACHANCIPA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8.3783783783783788E-2</v>
          </cell>
          <cell r="M474">
            <v>0.18989547038327526</v>
          </cell>
          <cell r="N474">
            <v>0.10486577181208054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2.008032128514056E-3</v>
          </cell>
          <cell r="W474">
            <v>0</v>
          </cell>
        </row>
        <row r="475">
          <cell r="C475">
            <v>25297</v>
          </cell>
          <cell r="D475" t="str">
            <v>GACHETA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4.7330097087378641E-2</v>
          </cell>
          <cell r="K475">
            <v>4.4217687074829932E-2</v>
          </cell>
          <cell r="L475">
            <v>0.27204301075268816</v>
          </cell>
          <cell r="M475">
            <v>0.35227272727272729</v>
          </cell>
          <cell r="N475">
            <v>0.39087301587301587</v>
          </cell>
          <cell r="O475">
            <v>0.32846003898635479</v>
          </cell>
          <cell r="P475">
            <v>0.35101253616200578</v>
          </cell>
          <cell r="Q475">
            <v>0.38201160541586071</v>
          </cell>
          <cell r="R475">
            <v>0.47244094488188976</v>
          </cell>
          <cell r="S475">
            <v>0.58682634730538918</v>
          </cell>
          <cell r="T475">
            <v>0.61538461538461542</v>
          </cell>
          <cell r="U475">
            <v>0.69470404984423673</v>
          </cell>
          <cell r="V475">
            <v>0.61117078410311498</v>
          </cell>
          <cell r="W475">
            <v>0.58233369683751368</v>
          </cell>
        </row>
        <row r="476">
          <cell r="C476">
            <v>25307</v>
          </cell>
          <cell r="D476" t="str">
            <v>GIRARDOT</v>
          </cell>
          <cell r="E476">
            <v>0.29707509881422922</v>
          </cell>
          <cell r="F476">
            <v>0.36103542234332425</v>
          </cell>
          <cell r="G476">
            <v>0.42370455196106499</v>
          </cell>
          <cell r="H476">
            <v>0.42855218855218857</v>
          </cell>
          <cell r="I476">
            <v>0.3612698412698413</v>
          </cell>
          <cell r="J476">
            <v>0.34266830962249356</v>
          </cell>
          <cell r="K476">
            <v>0.42385964912280699</v>
          </cell>
          <cell r="L476">
            <v>0.55826896865061337</v>
          </cell>
          <cell r="M476">
            <v>0.57404326123128124</v>
          </cell>
          <cell r="N476">
            <v>0.55932758432485541</v>
          </cell>
          <cell r="O476">
            <v>0.53846987429562199</v>
          </cell>
          <cell r="P476">
            <v>0.50715679895901111</v>
          </cell>
          <cell r="Q476">
            <v>0.58893756845564071</v>
          </cell>
          <cell r="R476">
            <v>0.82415254237288138</v>
          </cell>
          <cell r="S476">
            <v>0.97353712786586066</v>
          </cell>
          <cell r="T476">
            <v>1.0550105115627191</v>
          </cell>
          <cell r="U476">
            <v>1.0514749790994864</v>
          </cell>
          <cell r="V476">
            <v>1.1085895558809176</v>
          </cell>
          <cell r="W476">
            <v>1.1391098955743411</v>
          </cell>
        </row>
        <row r="477">
          <cell r="C477">
            <v>25312</v>
          </cell>
          <cell r="D477" t="str">
            <v>GRANADA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2.4875621890547263E-3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2.6490066225165563E-3</v>
          </cell>
          <cell r="V477">
            <v>0</v>
          </cell>
          <cell r="W477">
            <v>0</v>
          </cell>
        </row>
        <row r="478">
          <cell r="C478">
            <v>25320</v>
          </cell>
          <cell r="D478" t="str">
            <v>GUADUAS</v>
          </cell>
          <cell r="E478">
            <v>0</v>
          </cell>
          <cell r="F478">
            <v>0</v>
          </cell>
          <cell r="G478">
            <v>0</v>
          </cell>
          <cell r="H478">
            <v>1.2764260071798962E-2</v>
          </cell>
          <cell r="I478">
            <v>1.2293507491356128E-2</v>
          </cell>
          <cell r="J478">
            <v>2.6002971768202082E-2</v>
          </cell>
          <cell r="K478">
            <v>3.4530868503662368E-2</v>
          </cell>
          <cell r="L478">
            <v>8.0554638494552661E-2</v>
          </cell>
          <cell r="M478">
            <v>0.10129378352792678</v>
          </cell>
          <cell r="N478">
            <v>0.11985361390667887</v>
          </cell>
          <cell r="O478">
            <v>0.12100388407529131</v>
          </cell>
          <cell r="P478">
            <v>8.5106382978723402E-2</v>
          </cell>
          <cell r="Q478">
            <v>9.9586288416075655E-2</v>
          </cell>
          <cell r="R478">
            <v>6.0841037876528482E-2</v>
          </cell>
          <cell r="S478">
            <v>2.504526252263126E-2</v>
          </cell>
          <cell r="T478">
            <v>4.0256175663311987E-2</v>
          </cell>
          <cell r="U478">
            <v>6.1087354917532073E-4</v>
          </cell>
          <cell r="V478">
            <v>0</v>
          </cell>
          <cell r="W478">
            <v>0</v>
          </cell>
        </row>
        <row r="479">
          <cell r="C479">
            <v>25322</v>
          </cell>
          <cell r="D479" t="str">
            <v>GUASCA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4.716981132075472E-2</v>
          </cell>
          <cell r="K479">
            <v>3.4797017398508698E-2</v>
          </cell>
          <cell r="L479">
            <v>6.0289389067524117E-2</v>
          </cell>
          <cell r="M479">
            <v>2.5841816758026624E-2</v>
          </cell>
          <cell r="N479">
            <v>0</v>
          </cell>
          <cell r="O479">
            <v>2.9917726252804786E-2</v>
          </cell>
          <cell r="P479">
            <v>2.9347028613352897E-2</v>
          </cell>
          <cell r="Q479">
            <v>4.0579710144927533E-2</v>
          </cell>
          <cell r="R479">
            <v>1.1519078473722102E-2</v>
          </cell>
          <cell r="S479">
            <v>1.1412268188302425E-2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</row>
        <row r="480">
          <cell r="C480">
            <v>25326</v>
          </cell>
          <cell r="D480" t="str">
            <v>GUATAVITA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3.5273368606701938E-3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</row>
        <row r="481">
          <cell r="C481">
            <v>25328</v>
          </cell>
          <cell r="D481" t="str">
            <v>GUAYABAL DE SIQUIMA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0.11148648648648649</v>
          </cell>
          <cell r="L481">
            <v>0</v>
          </cell>
          <cell r="M481">
            <v>0.11728395061728394</v>
          </cell>
          <cell r="N481">
            <v>0.23880597014925373</v>
          </cell>
          <cell r="O481">
            <v>0.37463976945244959</v>
          </cell>
          <cell r="P481">
            <v>0.20224719101123595</v>
          </cell>
          <cell r="Q481">
            <v>0.1977715877437326</v>
          </cell>
          <cell r="R481">
            <v>6.0606060606060608E-2</v>
          </cell>
          <cell r="S481">
            <v>6.0606060606060608E-2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</row>
        <row r="482">
          <cell r="C482">
            <v>25335</v>
          </cell>
          <cell r="D482" t="str">
            <v>GUAYABETAL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7.6712328767123292E-2</v>
          </cell>
          <cell r="L482">
            <v>0.31413612565445026</v>
          </cell>
          <cell r="M482">
            <v>0.29925187032418954</v>
          </cell>
          <cell r="N482">
            <v>8.2125603864734303E-2</v>
          </cell>
          <cell r="O482">
            <v>0.26463700234192039</v>
          </cell>
          <cell r="P482">
            <v>0.21527777777777779</v>
          </cell>
          <cell r="Q482">
            <v>0.11954022988505747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</row>
        <row r="483">
          <cell r="C483">
            <v>25339</v>
          </cell>
          <cell r="D483" t="str">
            <v>GUTIERREZ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2.3752969121140144E-3</v>
          </cell>
          <cell r="P483">
            <v>5.2995391705069124E-2</v>
          </cell>
          <cell r="Q483">
            <v>4.328018223234624E-2</v>
          </cell>
          <cell r="R483">
            <v>3.6363636363636362E-2</v>
          </cell>
          <cell r="S483">
            <v>0</v>
          </cell>
          <cell r="T483">
            <v>0</v>
          </cell>
          <cell r="U483">
            <v>2.3255813953488372E-3</v>
          </cell>
          <cell r="V483">
            <v>0</v>
          </cell>
          <cell r="W483">
            <v>0</v>
          </cell>
        </row>
        <row r="484">
          <cell r="C484">
            <v>25372</v>
          </cell>
          <cell r="D484" t="str">
            <v>JUNIN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5.5152394775036286E-2</v>
          </cell>
          <cell r="M484">
            <v>9.4466936572199737E-3</v>
          </cell>
          <cell r="N484">
            <v>3.4482758620689655E-2</v>
          </cell>
          <cell r="O484">
            <v>3.1784841075794622E-2</v>
          </cell>
          <cell r="P484">
            <v>1.7942583732057416E-2</v>
          </cell>
          <cell r="Q484">
            <v>2.0047169811320754E-2</v>
          </cell>
          <cell r="R484">
            <v>8.3135391923990498E-3</v>
          </cell>
          <cell r="S484">
            <v>1.2004801920768306E-3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</row>
        <row r="485">
          <cell r="C485">
            <v>25377</v>
          </cell>
          <cell r="D485" t="str">
            <v>LA CALERA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2.8925619834710745E-2</v>
          </cell>
          <cell r="K485">
            <v>6.7736185383244205E-2</v>
          </cell>
          <cell r="L485">
            <v>6.637744034707159E-2</v>
          </cell>
          <cell r="M485">
            <v>9.279661016949152E-2</v>
          </cell>
          <cell r="N485">
            <v>9.2044981257809244E-2</v>
          </cell>
          <cell r="O485">
            <v>0.10754017305315204</v>
          </cell>
          <cell r="P485">
            <v>6.9586573884568154E-2</v>
          </cell>
          <cell r="Q485">
            <v>3.8886614817846908E-2</v>
          </cell>
          <cell r="R485">
            <v>3.0127940569541892E-2</v>
          </cell>
          <cell r="S485">
            <v>2.1684737281067557E-2</v>
          </cell>
          <cell r="T485">
            <v>2.1061499578770007E-3</v>
          </cell>
          <cell r="U485">
            <v>0</v>
          </cell>
          <cell r="V485">
            <v>0</v>
          </cell>
          <cell r="W485">
            <v>0</v>
          </cell>
        </row>
        <row r="486">
          <cell r="C486">
            <v>25386</v>
          </cell>
          <cell r="D486" t="str">
            <v>LA MESA</v>
          </cell>
          <cell r="E486">
            <v>0</v>
          </cell>
          <cell r="F486">
            <v>4.9753694581280788E-2</v>
          </cell>
          <cell r="G486">
            <v>5.095238095238095E-2</v>
          </cell>
          <cell r="H486">
            <v>5.657773689052438E-2</v>
          </cell>
          <cell r="I486">
            <v>6.7290552584670232E-2</v>
          </cell>
          <cell r="J486">
            <v>4.9023861171366596E-2</v>
          </cell>
          <cell r="K486">
            <v>4.390451832907076E-2</v>
          </cell>
          <cell r="L486">
            <v>0.12879102617366014</v>
          </cell>
          <cell r="M486">
            <v>0.15857605177993528</v>
          </cell>
          <cell r="N486">
            <v>0.11329661683713611</v>
          </cell>
          <cell r="O486">
            <v>9.8190219484020028E-2</v>
          </cell>
          <cell r="P486">
            <v>3.2465081162702907E-2</v>
          </cell>
          <cell r="Q486">
            <v>5.9523809523809521E-2</v>
          </cell>
          <cell r="R486">
            <v>3.1296023564064801E-2</v>
          </cell>
          <cell r="S486">
            <v>8.2081348479296448E-2</v>
          </cell>
          <cell r="T486">
            <v>3.6643459142543056E-4</v>
          </cell>
          <cell r="U486">
            <v>1.4678899082568807E-3</v>
          </cell>
          <cell r="V486">
            <v>7.3719130114264651E-4</v>
          </cell>
          <cell r="W486">
            <v>0</v>
          </cell>
        </row>
        <row r="487">
          <cell r="C487">
            <v>25394</v>
          </cell>
          <cell r="D487" t="str">
            <v>LA PALMA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2.8571428571428571E-2</v>
          </cell>
          <cell r="J487">
            <v>4.6742209631728045E-2</v>
          </cell>
          <cell r="K487">
            <v>4.4619422572178477E-2</v>
          </cell>
          <cell r="L487">
            <v>8.727272727272728E-2</v>
          </cell>
          <cell r="M487">
            <v>0.1348314606741573</v>
          </cell>
          <cell r="N487">
            <v>0.13938753959873285</v>
          </cell>
          <cell r="O487">
            <v>0.13636363636363635</v>
          </cell>
          <cell r="P487">
            <v>7.7299412915851268E-2</v>
          </cell>
          <cell r="Q487">
            <v>9.4230769230769229E-2</v>
          </cell>
          <cell r="R487">
            <v>5.9672762271414825E-2</v>
          </cell>
          <cell r="S487">
            <v>3.6857419980601359E-2</v>
          </cell>
          <cell r="T487">
            <v>1.8756169792694965E-2</v>
          </cell>
          <cell r="U487">
            <v>3.6326942482341071E-2</v>
          </cell>
          <cell r="V487">
            <v>0</v>
          </cell>
          <cell r="W487">
            <v>0</v>
          </cell>
        </row>
        <row r="488">
          <cell r="C488">
            <v>25398</v>
          </cell>
          <cell r="D488" t="str">
            <v>LA PEÑA</v>
          </cell>
          <cell r="E488">
            <v>0</v>
          </cell>
          <cell r="F488">
            <v>0</v>
          </cell>
          <cell r="G488">
            <v>0</v>
          </cell>
          <cell r="H488">
            <v>4.96031746031746E-2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3.0816640986132513E-3</v>
          </cell>
          <cell r="O488">
            <v>0</v>
          </cell>
          <cell r="P488">
            <v>5.7971014492753624E-2</v>
          </cell>
          <cell r="Q488">
            <v>0.14060258249641319</v>
          </cell>
          <cell r="R488">
            <v>0.1072463768115942</v>
          </cell>
          <cell r="S488">
            <v>5.701754385964912E-2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</row>
        <row r="489">
          <cell r="C489">
            <v>25402</v>
          </cell>
          <cell r="D489" t="str">
            <v>LA VEGA</v>
          </cell>
          <cell r="E489">
            <v>0</v>
          </cell>
          <cell r="F489">
            <v>0</v>
          </cell>
          <cell r="G489">
            <v>0</v>
          </cell>
          <cell r="H489">
            <v>4.008667388949079E-2</v>
          </cell>
          <cell r="I489">
            <v>3.9742212674543503E-2</v>
          </cell>
          <cell r="J489">
            <v>7.1049840933191943E-2</v>
          </cell>
          <cell r="K489">
            <v>0.10773751224289912</v>
          </cell>
          <cell r="L489">
            <v>0.185856754306437</v>
          </cell>
          <cell r="M489">
            <v>0.15294117647058825</v>
          </cell>
          <cell r="N489">
            <v>0.23283346487766376</v>
          </cell>
          <cell r="O489">
            <v>0.15849056603773584</v>
          </cell>
          <cell r="P489">
            <v>0.14243759177679882</v>
          </cell>
          <cell r="Q489">
            <v>0.13482335976928622</v>
          </cell>
          <cell r="R489">
            <v>9.9638989169675091E-2</v>
          </cell>
          <cell r="S489">
            <v>2.2594752186588921E-2</v>
          </cell>
          <cell r="T489">
            <v>0</v>
          </cell>
          <cell r="U489">
            <v>0</v>
          </cell>
          <cell r="V489">
            <v>7.8492935635792783E-4</v>
          </cell>
          <cell r="W489">
            <v>0</v>
          </cell>
        </row>
        <row r="490">
          <cell r="C490">
            <v>25426</v>
          </cell>
          <cell r="D490" t="str">
            <v>MACHETA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9.6283783783783786E-2</v>
          </cell>
          <cell r="M490">
            <v>0.22824302134646962</v>
          </cell>
          <cell r="N490">
            <v>0.22204472843450479</v>
          </cell>
          <cell r="O490">
            <v>5.4226475279106859E-2</v>
          </cell>
          <cell r="P490">
            <v>0.10096153846153846</v>
          </cell>
          <cell r="Q490">
            <v>4.3973941368078175E-2</v>
          </cell>
          <cell r="R490">
            <v>4.5226130653266333E-2</v>
          </cell>
          <cell r="S490">
            <v>0</v>
          </cell>
          <cell r="T490">
            <v>0</v>
          </cell>
          <cell r="U490">
            <v>3.6968576709796672E-3</v>
          </cell>
          <cell r="V490">
            <v>0</v>
          </cell>
          <cell r="W490">
            <v>0</v>
          </cell>
        </row>
        <row r="491">
          <cell r="C491">
            <v>25430</v>
          </cell>
          <cell r="D491" t="str">
            <v>MADRID</v>
          </cell>
          <cell r="E491">
            <v>7.5751252086811355E-2</v>
          </cell>
          <cell r="F491">
            <v>8.6786551993745117E-2</v>
          </cell>
          <cell r="G491">
            <v>8.3727702948671281E-2</v>
          </cell>
          <cell r="H491">
            <v>8.2530018603077959E-2</v>
          </cell>
          <cell r="I491">
            <v>6.0811878060338019E-2</v>
          </cell>
          <cell r="J491">
            <v>7.282260413632391E-2</v>
          </cell>
          <cell r="K491">
            <v>8.7441314553990609E-2</v>
          </cell>
          <cell r="L491">
            <v>0.14277372262773722</v>
          </cell>
          <cell r="M491">
            <v>2.4066511085180865E-2</v>
          </cell>
          <cell r="N491">
            <v>0.12264564169951818</v>
          </cell>
          <cell r="O491">
            <v>6.3814252336448593E-2</v>
          </cell>
          <cell r="P491">
            <v>9.3111500291885585E-2</v>
          </cell>
          <cell r="Q491">
            <v>4.2379073505772323E-2</v>
          </cell>
          <cell r="R491">
            <v>9.5858334552905017E-2</v>
          </cell>
          <cell r="S491">
            <v>7.8419897585954648E-2</v>
          </cell>
          <cell r="T491">
            <v>6.6025360734586799E-2</v>
          </cell>
          <cell r="U491">
            <v>6.5675519630484985E-2</v>
          </cell>
          <cell r="V491">
            <v>7.3937153419593352E-2</v>
          </cell>
          <cell r="W491">
            <v>7.3143495254048022E-2</v>
          </cell>
        </row>
        <row r="492">
          <cell r="C492">
            <v>25436</v>
          </cell>
          <cell r="D492" t="str">
            <v>MANTA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0.11358574610244988</v>
          </cell>
          <cell r="M492">
            <v>0.30925507900677202</v>
          </cell>
          <cell r="N492">
            <v>0.2340909090909091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1.3544018058690745E-2</v>
          </cell>
          <cell r="U492">
            <v>0</v>
          </cell>
          <cell r="V492">
            <v>0</v>
          </cell>
          <cell r="W492">
            <v>0</v>
          </cell>
        </row>
        <row r="493">
          <cell r="C493">
            <v>25438</v>
          </cell>
          <cell r="D493" t="str">
            <v>MEDINA</v>
          </cell>
          <cell r="E493">
            <v>0</v>
          </cell>
          <cell r="F493">
            <v>0</v>
          </cell>
          <cell r="G493">
            <v>0</v>
          </cell>
          <cell r="H493">
            <v>3.1746031746031744E-2</v>
          </cell>
          <cell r="I493">
            <v>3.4521158129175944E-2</v>
          </cell>
          <cell r="J493">
            <v>3.3769063180827889E-2</v>
          </cell>
          <cell r="K493">
            <v>0</v>
          </cell>
          <cell r="L493">
            <v>2.4727992087042534E-2</v>
          </cell>
          <cell r="M493">
            <v>5.038022813688213E-2</v>
          </cell>
          <cell r="N493">
            <v>7.9262672811059906E-2</v>
          </cell>
          <cell r="O493">
            <v>5.9782608695652176E-2</v>
          </cell>
          <cell r="P493">
            <v>0.11211573236889692</v>
          </cell>
          <cell r="Q493">
            <v>7.5729927007299275E-2</v>
          </cell>
          <cell r="R493">
            <v>3.62453531598513E-2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</row>
        <row r="494">
          <cell r="C494">
            <v>25473</v>
          </cell>
          <cell r="D494" t="str">
            <v>MOSQUERA</v>
          </cell>
          <cell r="E494">
            <v>0</v>
          </cell>
          <cell r="F494">
            <v>0</v>
          </cell>
          <cell r="G494">
            <v>0</v>
          </cell>
          <cell r="H494">
            <v>0.22265023112480739</v>
          </cell>
          <cell r="I494">
            <v>0.20387665198237886</v>
          </cell>
          <cell r="J494">
            <v>0.21563904945407836</v>
          </cell>
          <cell r="K494">
            <v>0.22054003433744343</v>
          </cell>
          <cell r="L494">
            <v>0.22172552525704067</v>
          </cell>
          <cell r="M494">
            <v>0.22869826722039238</v>
          </cell>
          <cell r="N494">
            <v>0.25062309609526445</v>
          </cell>
          <cell r="O494">
            <v>0.310446957458266</v>
          </cell>
          <cell r="P494">
            <v>0.32403631101170899</v>
          </cell>
          <cell r="Q494">
            <v>0.35570817675262406</v>
          </cell>
          <cell r="R494">
            <v>0.37243062692702983</v>
          </cell>
          <cell r="S494">
            <v>0.51467585502807556</v>
          </cell>
          <cell r="T494">
            <v>0.57630116220313288</v>
          </cell>
          <cell r="U494">
            <v>0.66081215744892874</v>
          </cell>
          <cell r="V494">
            <v>0.74631087063453028</v>
          </cell>
          <cell r="W494">
            <v>0.72449350964454684</v>
          </cell>
        </row>
        <row r="495">
          <cell r="C495">
            <v>25486</v>
          </cell>
          <cell r="D495" t="str">
            <v>NEMOCON</v>
          </cell>
          <cell r="E495">
            <v>0</v>
          </cell>
          <cell r="F495">
            <v>0</v>
          </cell>
          <cell r="G495">
            <v>0</v>
          </cell>
          <cell r="H495">
            <v>3.7070524412296565E-2</v>
          </cell>
          <cell r="I495">
            <v>3.5776614310645723E-2</v>
          </cell>
          <cell r="J495">
            <v>1.6863406408094434E-3</v>
          </cell>
          <cell r="K495">
            <v>0</v>
          </cell>
          <cell r="L495">
            <v>9.4413847364280094E-3</v>
          </cell>
          <cell r="M495">
            <v>0</v>
          </cell>
          <cell r="N495">
            <v>0</v>
          </cell>
          <cell r="O495">
            <v>2.2505626406601649E-3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</row>
        <row r="496">
          <cell r="C496">
            <v>25488</v>
          </cell>
          <cell r="D496" t="str">
            <v>NILO</v>
          </cell>
          <cell r="E496">
            <v>0</v>
          </cell>
          <cell r="F496">
            <v>0</v>
          </cell>
          <cell r="G496">
            <v>0.90078328981723232</v>
          </cell>
          <cell r="H496">
            <v>0.92035398230088494</v>
          </cell>
          <cell r="I496">
            <v>0.30637254901960786</v>
          </cell>
          <cell r="J496">
            <v>0.79345238095238091</v>
          </cell>
          <cell r="K496">
            <v>0.87080781568970544</v>
          </cell>
          <cell r="L496">
            <v>0.30387685290763966</v>
          </cell>
          <cell r="M496">
            <v>0.26679676609980485</v>
          </cell>
          <cell r="N496">
            <v>0.89896231567449481</v>
          </cell>
          <cell r="O496">
            <v>1.7299328859060403</v>
          </cell>
          <cell r="P496">
            <v>0.86459989401165871</v>
          </cell>
          <cell r="Q496">
            <v>1.0916732335172052</v>
          </cell>
          <cell r="R496">
            <v>0.83986415882967602</v>
          </cell>
          <cell r="S496">
            <v>1.3223787167449139</v>
          </cell>
          <cell r="T496">
            <v>1.3601982263954095</v>
          </cell>
          <cell r="U496">
            <v>1.3833333333333333</v>
          </cell>
          <cell r="V496">
            <v>1.34105098855359</v>
          </cell>
          <cell r="W496">
            <v>1.379569613689396</v>
          </cell>
        </row>
        <row r="497">
          <cell r="C497">
            <v>25489</v>
          </cell>
          <cell r="D497" t="str">
            <v>NIMAIMA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5.3380782918149468E-2</v>
          </cell>
          <cell r="N497">
            <v>5.1194539249146756E-2</v>
          </cell>
          <cell r="O497">
            <v>0.1558872305140962</v>
          </cell>
          <cell r="P497">
            <v>0.14146341463414633</v>
          </cell>
          <cell r="Q497">
            <v>9.9186991869918695E-2</v>
          </cell>
          <cell r="R497">
            <v>2.9411764705882353E-2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</row>
        <row r="498">
          <cell r="C498">
            <v>25491</v>
          </cell>
          <cell r="D498" t="str">
            <v>NOCAIMA</v>
          </cell>
          <cell r="E498">
            <v>0</v>
          </cell>
          <cell r="F498">
            <v>0</v>
          </cell>
          <cell r="G498">
            <v>0</v>
          </cell>
          <cell r="H498">
            <v>4.6460176991150445E-2</v>
          </cell>
          <cell r="I498">
            <v>4.9411764705882349E-2</v>
          </cell>
          <cell r="J498">
            <v>5.9553349875930521E-2</v>
          </cell>
          <cell r="K498">
            <v>0</v>
          </cell>
          <cell r="L498">
            <v>0</v>
          </cell>
          <cell r="M498">
            <v>0.35378323108384457</v>
          </cell>
          <cell r="N498">
            <v>4.4401544401544403E-2</v>
          </cell>
          <cell r="O498">
            <v>0.28493647912885661</v>
          </cell>
          <cell r="P498">
            <v>0.26198630136986301</v>
          </cell>
          <cell r="Q498">
            <v>0.21147540983606558</v>
          </cell>
          <cell r="R498">
            <v>9.1051805337519623E-2</v>
          </cell>
          <cell r="S498">
            <v>5.3353658536585365E-2</v>
          </cell>
          <cell r="T498">
            <v>2.2222222222222223E-2</v>
          </cell>
          <cell r="U498">
            <v>1.906158357771261E-2</v>
          </cell>
          <cell r="V498">
            <v>1.7595307917888565E-2</v>
          </cell>
          <cell r="W498">
            <v>8.9418777943368107E-3</v>
          </cell>
        </row>
        <row r="499">
          <cell r="C499">
            <v>25506</v>
          </cell>
          <cell r="D499" t="str">
            <v>VENECIA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0.11904761904761904</v>
          </cell>
          <cell r="M499">
            <v>0.23121387283236994</v>
          </cell>
          <cell r="N499">
            <v>0.18696883852691218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</row>
        <row r="500">
          <cell r="C500">
            <v>25513</v>
          </cell>
          <cell r="D500" t="str">
            <v>PACHO</v>
          </cell>
          <cell r="E500">
            <v>0</v>
          </cell>
          <cell r="F500">
            <v>1.8045112781954888E-2</v>
          </cell>
          <cell r="G500">
            <v>5.8139534883720929E-3</v>
          </cell>
          <cell r="H500">
            <v>2.2907900888265546E-2</v>
          </cell>
          <cell r="I500">
            <v>1.9413092550790066E-2</v>
          </cell>
          <cell r="J500">
            <v>1.1388523872098117E-2</v>
          </cell>
          <cell r="K500">
            <v>9.9056603773584911E-2</v>
          </cell>
          <cell r="L500">
            <v>0.11651299245599329</v>
          </cell>
          <cell r="M500">
            <v>0.16488925348646433</v>
          </cell>
          <cell r="N500">
            <v>7.1687474828836084E-2</v>
          </cell>
          <cell r="O500">
            <v>0.16263387544625149</v>
          </cell>
          <cell r="P500">
            <v>8.8119590873328088E-2</v>
          </cell>
          <cell r="Q500">
            <v>0.13166144200626959</v>
          </cell>
          <cell r="R500">
            <v>6.0070671378091869E-2</v>
          </cell>
          <cell r="S500">
            <v>4.6172059984214683E-2</v>
          </cell>
          <cell r="T500">
            <v>3.9729837107667858E-4</v>
          </cell>
          <cell r="U500">
            <v>3.996802557953637E-4</v>
          </cell>
          <cell r="V500">
            <v>8.0256821829855537E-4</v>
          </cell>
          <cell r="W500">
            <v>2.6591458501208701E-2</v>
          </cell>
        </row>
        <row r="501">
          <cell r="C501">
            <v>25518</v>
          </cell>
          <cell r="D501" t="str">
            <v>PAIME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0.12926829268292683</v>
          </cell>
          <cell r="R501">
            <v>0.13131313131313133</v>
          </cell>
          <cell r="S501">
            <v>8.6387434554973816E-2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</row>
        <row r="502">
          <cell r="C502">
            <v>25524</v>
          </cell>
          <cell r="D502" t="str">
            <v>PANDI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8.1593927893738136E-2</v>
          </cell>
          <cell r="O502">
            <v>7.3308270676691725E-2</v>
          </cell>
          <cell r="P502">
            <v>3.5647279549718573E-2</v>
          </cell>
          <cell r="Q502">
            <v>0</v>
          </cell>
          <cell r="R502">
            <v>0</v>
          </cell>
          <cell r="S502">
            <v>0</v>
          </cell>
          <cell r="T502">
            <v>1.953125E-3</v>
          </cell>
          <cell r="U502">
            <v>0</v>
          </cell>
          <cell r="V502">
            <v>0</v>
          </cell>
          <cell r="W502">
            <v>0</v>
          </cell>
        </row>
        <row r="503">
          <cell r="C503">
            <v>25530</v>
          </cell>
          <cell r="D503" t="str">
            <v>PARATEBUENO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9.2032967032967039E-2</v>
          </cell>
          <cell r="O503">
            <v>9.2413793103448272E-2</v>
          </cell>
          <cell r="P503">
            <v>9.2926490984743412E-2</v>
          </cell>
          <cell r="Q503">
            <v>3.3613445378151259E-2</v>
          </cell>
          <cell r="R503">
            <v>3.2716927453769556E-2</v>
          </cell>
          <cell r="S503">
            <v>2.1739130434782608E-2</v>
          </cell>
          <cell r="T503">
            <v>5.9171597633136093E-3</v>
          </cell>
          <cell r="U503">
            <v>0</v>
          </cell>
          <cell r="V503">
            <v>0</v>
          </cell>
          <cell r="W503">
            <v>0</v>
          </cell>
        </row>
        <row r="504">
          <cell r="C504">
            <v>25535</v>
          </cell>
          <cell r="D504" t="str">
            <v>PASCA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6.1666666666666668E-2</v>
          </cell>
          <cell r="M504">
            <v>5.7613168724279837E-2</v>
          </cell>
          <cell r="N504">
            <v>5.0986842105263157E-2</v>
          </cell>
          <cell r="O504">
            <v>6.6170388751033912E-3</v>
          </cell>
          <cell r="P504">
            <v>3.3585222502099076E-3</v>
          </cell>
          <cell r="Q504">
            <v>3.4188034188034188E-3</v>
          </cell>
          <cell r="R504">
            <v>8.8183421516754845E-4</v>
          </cell>
          <cell r="S504">
            <v>9.1157702825888785E-4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</row>
        <row r="505">
          <cell r="C505">
            <v>25572</v>
          </cell>
          <cell r="D505" t="str">
            <v>PUERTO SALGAR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4.3002915451895045E-2</v>
          </cell>
          <cell r="K505">
            <v>8.5855031667839546E-2</v>
          </cell>
          <cell r="L505">
            <v>8.5969738651994504E-2</v>
          </cell>
          <cell r="M505">
            <v>0.25401069518716579</v>
          </cell>
          <cell r="N505">
            <v>0.20534550195567144</v>
          </cell>
          <cell r="O505">
            <v>0.30393401015228427</v>
          </cell>
          <cell r="P505">
            <v>0.11928306551297899</v>
          </cell>
          <cell r="Q505">
            <v>0.15342960288808663</v>
          </cell>
          <cell r="R505">
            <v>0.10064743967039436</v>
          </cell>
          <cell r="S505">
            <v>6.0449050086355788E-2</v>
          </cell>
          <cell r="T505">
            <v>0</v>
          </cell>
          <cell r="U505">
            <v>0</v>
          </cell>
          <cell r="V505">
            <v>5.506607929515419E-4</v>
          </cell>
          <cell r="W505">
            <v>0</v>
          </cell>
        </row>
        <row r="506">
          <cell r="C506">
            <v>25580</v>
          </cell>
          <cell r="D506" t="str">
            <v>PULI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0.17532467532467533</v>
          </cell>
          <cell r="Q506">
            <v>0.18181818181818182</v>
          </cell>
          <cell r="R506">
            <v>6.1643835616438353E-2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</row>
        <row r="507">
          <cell r="C507">
            <v>25592</v>
          </cell>
          <cell r="D507" t="str">
            <v>QUEBRADANEGRA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0.11403508771929824</v>
          </cell>
          <cell r="M507">
            <v>0.25668449197860965</v>
          </cell>
          <cell r="N507">
            <v>6.965174129353234E-2</v>
          </cell>
          <cell r="O507">
            <v>6.8883610451306407E-2</v>
          </cell>
          <cell r="P507">
            <v>0</v>
          </cell>
          <cell r="Q507">
            <v>6.0267857142857144E-2</v>
          </cell>
          <cell r="R507">
            <v>7.5723830734966593E-2</v>
          </cell>
          <cell r="S507">
            <v>2.9017857142857144E-2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</row>
        <row r="508">
          <cell r="C508">
            <v>25594</v>
          </cell>
          <cell r="D508" t="str">
            <v>QUETAME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0.15582450832072617</v>
          </cell>
          <cell r="M508">
            <v>0.22054380664652568</v>
          </cell>
          <cell r="N508">
            <v>0.30781010719754975</v>
          </cell>
          <cell r="O508">
            <v>0.29548989113530327</v>
          </cell>
          <cell r="P508">
            <v>0.30524642289348169</v>
          </cell>
          <cell r="Q508">
            <v>0.3366174055829228</v>
          </cell>
          <cell r="R508">
            <v>0.31462585034013607</v>
          </cell>
          <cell r="S508">
            <v>0.256140350877193</v>
          </cell>
          <cell r="T508">
            <v>0.21920289855072464</v>
          </cell>
          <cell r="U508">
            <v>0.15185185185185185</v>
          </cell>
          <cell r="V508">
            <v>0</v>
          </cell>
          <cell r="W508">
            <v>0</v>
          </cell>
        </row>
        <row r="509">
          <cell r="C509">
            <v>25596</v>
          </cell>
          <cell r="D509" t="str">
            <v>QUIPILE</v>
          </cell>
          <cell r="E509">
            <v>0</v>
          </cell>
          <cell r="F509">
            <v>0</v>
          </cell>
          <cell r="G509">
            <v>0</v>
          </cell>
          <cell r="H509">
            <v>5.4637865311308764E-2</v>
          </cell>
          <cell r="I509">
            <v>5.3615960099750622E-2</v>
          </cell>
          <cell r="J509">
            <v>5.2696078431372549E-2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</row>
        <row r="510">
          <cell r="C510">
            <v>25599</v>
          </cell>
          <cell r="D510" t="str">
            <v>APULO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4.7210300429184553E-2</v>
          </cell>
          <cell r="M510">
            <v>9.6774193548387094E-2</v>
          </cell>
          <cell r="N510">
            <v>0.23907455012853471</v>
          </cell>
          <cell r="O510">
            <v>9.3434343434343439E-2</v>
          </cell>
          <cell r="P510">
            <v>4.5685279187817257E-2</v>
          </cell>
          <cell r="Q510">
            <v>2.5974025974025976E-2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</row>
        <row r="511">
          <cell r="C511">
            <v>25612</v>
          </cell>
          <cell r="D511" t="str">
            <v>RICAURTE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1.7456359102244388E-2</v>
          </cell>
          <cell r="Q511">
            <v>9.6534653465346537E-2</v>
          </cell>
          <cell r="R511">
            <v>7.160493827160494E-2</v>
          </cell>
          <cell r="S511">
            <v>6.1576354679802957E-2</v>
          </cell>
          <cell r="T511">
            <v>1.8359853121175031E-2</v>
          </cell>
          <cell r="U511">
            <v>1.4616321559074299E-2</v>
          </cell>
          <cell r="V511">
            <v>1.2121212121212121E-3</v>
          </cell>
          <cell r="W511">
            <v>0</v>
          </cell>
        </row>
        <row r="512">
          <cell r="C512">
            <v>25649</v>
          </cell>
          <cell r="D512" t="str">
            <v>SAN BERNARDO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4.6625766871165646E-2</v>
          </cell>
          <cell r="M512">
            <v>4.3628013777267508E-2</v>
          </cell>
          <cell r="N512">
            <v>0</v>
          </cell>
          <cell r="O512">
            <v>2.0920502092050207E-3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</row>
        <row r="513">
          <cell r="C513">
            <v>25653</v>
          </cell>
          <cell r="D513" t="str">
            <v>SAN CAYETANO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1.8518518518518519E-3</v>
          </cell>
          <cell r="O513">
            <v>0</v>
          </cell>
          <cell r="P513">
            <v>0</v>
          </cell>
          <cell r="Q513">
            <v>4.5364891518737675E-2</v>
          </cell>
          <cell r="R513">
            <v>4.6938775510204082E-2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</row>
        <row r="514">
          <cell r="C514">
            <v>25658</v>
          </cell>
          <cell r="D514" t="str">
            <v>SAN FRANCISCO</v>
          </cell>
          <cell r="E514">
            <v>0</v>
          </cell>
          <cell r="F514">
            <v>0</v>
          </cell>
          <cell r="G514">
            <v>0</v>
          </cell>
          <cell r="H514">
            <v>3.9823008849557522E-2</v>
          </cell>
          <cell r="I514">
            <v>3.7815126050420166E-2</v>
          </cell>
          <cell r="J514">
            <v>3.614457831325301E-2</v>
          </cell>
          <cell r="K514">
            <v>0</v>
          </cell>
          <cell r="L514">
            <v>0</v>
          </cell>
          <cell r="M514">
            <v>0.10449574726609964</v>
          </cell>
          <cell r="N514">
            <v>0.10361445783132531</v>
          </cell>
          <cell r="O514">
            <v>0.1835518474374255</v>
          </cell>
          <cell r="P514">
            <v>4.9940546967895363E-2</v>
          </cell>
          <cell r="Q514">
            <v>4.0718562874251497E-2</v>
          </cell>
          <cell r="R514">
            <v>0</v>
          </cell>
          <cell r="S514">
            <v>0</v>
          </cell>
          <cell r="T514">
            <v>0</v>
          </cell>
          <cell r="U514">
            <v>1.2437810945273632E-3</v>
          </cell>
          <cell r="V514">
            <v>0</v>
          </cell>
          <cell r="W514">
            <v>0</v>
          </cell>
        </row>
        <row r="515">
          <cell r="C515">
            <v>25662</v>
          </cell>
          <cell r="D515" t="str">
            <v>SAN JUAN DE RIO SECO</v>
          </cell>
          <cell r="E515">
            <v>0</v>
          </cell>
          <cell r="F515">
            <v>0</v>
          </cell>
          <cell r="G515">
            <v>0</v>
          </cell>
          <cell r="H515">
            <v>5.4719562243502051E-2</v>
          </cell>
          <cell r="I515">
            <v>9.375E-2</v>
          </cell>
          <cell r="J515">
            <v>9.2991913746630725E-2</v>
          </cell>
          <cell r="K515">
            <v>0</v>
          </cell>
          <cell r="L515">
            <v>0.18566392479435959</v>
          </cell>
          <cell r="M515">
            <v>0.18371837183718373</v>
          </cell>
          <cell r="N515">
            <v>9.1004184100418412E-2</v>
          </cell>
          <cell r="O515">
            <v>0.20060483870967741</v>
          </cell>
          <cell r="P515">
            <v>0.10396039603960396</v>
          </cell>
          <cell r="Q515">
            <v>8.9566929133858261E-2</v>
          </cell>
          <cell r="R515">
            <v>9.3966369930761628E-2</v>
          </cell>
          <cell r="S515">
            <v>6.3316582914572858E-2</v>
          </cell>
          <cell r="T515">
            <v>1.3429752066115703E-2</v>
          </cell>
          <cell r="U515">
            <v>1.5957446808510637E-2</v>
          </cell>
          <cell r="V515">
            <v>1.4317180616740088E-2</v>
          </cell>
          <cell r="W515">
            <v>0</v>
          </cell>
        </row>
        <row r="516">
          <cell r="C516">
            <v>25718</v>
          </cell>
          <cell r="D516" t="str">
            <v>SASAIMA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3.937007874015748E-2</v>
          </cell>
          <cell r="K516">
            <v>3.6900369003690037E-2</v>
          </cell>
          <cell r="L516">
            <v>0.13053613053613053</v>
          </cell>
          <cell r="M516">
            <v>0.17430167597765364</v>
          </cell>
          <cell r="N516">
            <v>0.12823275862068967</v>
          </cell>
          <cell r="O516">
            <v>0.17827004219409281</v>
          </cell>
          <cell r="P516">
            <v>6.903765690376569E-2</v>
          </cell>
          <cell r="Q516">
            <v>0.12774869109947645</v>
          </cell>
          <cell r="R516">
            <v>7.8141499472016901E-2</v>
          </cell>
          <cell r="S516">
            <v>4.4181034482758619E-2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</row>
        <row r="517">
          <cell r="C517">
            <v>25736</v>
          </cell>
          <cell r="D517" t="str">
            <v>SESQUILE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1.0741138560687433E-3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7.6569678407350692E-4</v>
          </cell>
          <cell r="U517">
            <v>0</v>
          </cell>
          <cell r="V517">
            <v>1.4684287812041115E-3</v>
          </cell>
          <cell r="W517">
            <v>0</v>
          </cell>
        </row>
        <row r="518">
          <cell r="C518">
            <v>25740</v>
          </cell>
          <cell r="D518" t="str">
            <v>SIBATE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2.0455295282085121E-2</v>
          </cell>
          <cell r="L518">
            <v>0.51223438506117192</v>
          </cell>
          <cell r="M518">
            <v>0.62937283328080684</v>
          </cell>
          <cell r="N518">
            <v>0.5746913580246914</v>
          </cell>
          <cell r="O518">
            <v>0.51916691820102623</v>
          </cell>
          <cell r="P518">
            <v>0.48836524300441825</v>
          </cell>
          <cell r="Q518">
            <v>0.48732718894009219</v>
          </cell>
          <cell r="R518">
            <v>0.41264465142534573</v>
          </cell>
          <cell r="S518">
            <v>0.305332964907433</v>
          </cell>
          <cell r="T518">
            <v>0.28021680216802169</v>
          </cell>
          <cell r="U518">
            <v>0.2209767814251401</v>
          </cell>
          <cell r="V518">
            <v>0.17997364953886694</v>
          </cell>
          <cell r="W518">
            <v>0.19313417190775681</v>
          </cell>
        </row>
        <row r="519">
          <cell r="C519">
            <v>25743</v>
          </cell>
          <cell r="D519" t="str">
            <v>SILVANIA</v>
          </cell>
          <cell r="E519">
            <v>0</v>
          </cell>
          <cell r="F519">
            <v>0</v>
          </cell>
          <cell r="G519">
            <v>7.1741511500547639E-2</v>
          </cell>
          <cell r="H519">
            <v>7.1584699453551906E-2</v>
          </cell>
          <cell r="I519">
            <v>0.16039279869067102</v>
          </cell>
          <cell r="J519">
            <v>0.17029379760609359</v>
          </cell>
          <cell r="K519">
            <v>0.19522776572668113</v>
          </cell>
          <cell r="L519">
            <v>2.7056277056277056E-2</v>
          </cell>
          <cell r="M519">
            <v>4.4575725026852843E-2</v>
          </cell>
          <cell r="N519">
            <v>0.10613333333333333</v>
          </cell>
          <cell r="O519">
            <v>9.1338582677165353E-2</v>
          </cell>
          <cell r="P519">
            <v>9.0909090909090912E-2</v>
          </cell>
          <cell r="Q519">
            <v>4.1561074505828688E-2</v>
          </cell>
          <cell r="R519">
            <v>2.8913260219341975E-2</v>
          </cell>
          <cell r="S519">
            <v>9.857072449482503E-3</v>
          </cell>
          <cell r="T519">
            <v>1.9550342130987292E-3</v>
          </cell>
          <cell r="U519">
            <v>0</v>
          </cell>
          <cell r="V519">
            <v>0</v>
          </cell>
          <cell r="W519">
            <v>0</v>
          </cell>
        </row>
        <row r="520">
          <cell r="C520">
            <v>25745</v>
          </cell>
          <cell r="D520" t="str">
            <v>SIMIJACA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1.8604651162790697E-2</v>
          </cell>
          <cell r="M520">
            <v>0.27062999112688552</v>
          </cell>
          <cell r="N520">
            <v>0.2376068376068376</v>
          </cell>
          <cell r="O520">
            <v>0.1020746887966805</v>
          </cell>
          <cell r="P520">
            <v>9.5588235294117641E-2</v>
          </cell>
          <cell r="Q520">
            <v>0.10210696920583469</v>
          </cell>
          <cell r="R520">
            <v>8.2859463850528031E-2</v>
          </cell>
          <cell r="S520">
            <v>3.5130718954248366E-2</v>
          </cell>
          <cell r="T520">
            <v>1.1513157894736841E-2</v>
          </cell>
          <cell r="U520">
            <v>9.9255583126550868E-3</v>
          </cell>
          <cell r="V520">
            <v>9.1210613598673301E-3</v>
          </cell>
          <cell r="W520">
            <v>5.8091286307053944E-3</v>
          </cell>
        </row>
        <row r="521">
          <cell r="C521">
            <v>25754</v>
          </cell>
          <cell r="D521" t="str">
            <v>SOACHA</v>
          </cell>
          <cell r="E521">
            <v>0</v>
          </cell>
          <cell r="F521">
            <v>3.4093670798180743E-2</v>
          </cell>
          <cell r="G521">
            <v>3.0706080758583384E-2</v>
          </cell>
          <cell r="H521">
            <v>2.6949073534553083E-2</v>
          </cell>
          <cell r="I521">
            <v>2.8316586964698298E-2</v>
          </cell>
          <cell r="J521">
            <v>3.1397174254317109E-2</v>
          </cell>
          <cell r="K521">
            <v>4.2279987472596307E-2</v>
          </cell>
          <cell r="L521">
            <v>5.1653469958081046E-2</v>
          </cell>
          <cell r="M521">
            <v>5.0555065680888106E-2</v>
          </cell>
          <cell r="N521">
            <v>7.1152529646887355E-2</v>
          </cell>
          <cell r="O521">
            <v>8.2296588495383419E-2</v>
          </cell>
          <cell r="P521">
            <v>7.4113649477485943E-2</v>
          </cell>
          <cell r="Q521">
            <v>0.11333997752284823</v>
          </cell>
          <cell r="R521">
            <v>0.16751956016071051</v>
          </cell>
          <cell r="S521">
            <v>0.20200612395734346</v>
          </cell>
          <cell r="T521">
            <v>0.21000337524259557</v>
          </cell>
          <cell r="U521">
            <v>0.18377173615929687</v>
          </cell>
          <cell r="V521">
            <v>0.20089089654307046</v>
          </cell>
          <cell r="W521">
            <v>0.20389299469137087</v>
          </cell>
        </row>
        <row r="522">
          <cell r="C522">
            <v>25758</v>
          </cell>
          <cell r="D522" t="str">
            <v>SOPO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1.6658500734933857E-2</v>
          </cell>
          <cell r="M522">
            <v>3.049070986183897E-2</v>
          </cell>
          <cell r="N522">
            <v>1.3908205841446454E-2</v>
          </cell>
          <cell r="O522">
            <v>1.5336039693279206E-2</v>
          </cell>
          <cell r="P522">
            <v>4.2160737812911728E-2</v>
          </cell>
          <cell r="Q522">
            <v>5.650684931506849E-2</v>
          </cell>
          <cell r="R522">
            <v>3.5131744040150563E-2</v>
          </cell>
          <cell r="S522">
            <v>1.5625E-2</v>
          </cell>
          <cell r="T522">
            <v>4.0551500405515005E-4</v>
          </cell>
          <cell r="U522">
            <v>8.0256821829855537E-4</v>
          </cell>
          <cell r="V522">
            <v>0</v>
          </cell>
          <cell r="W522">
            <v>0</v>
          </cell>
        </row>
        <row r="523">
          <cell r="C523">
            <v>25769</v>
          </cell>
          <cell r="D523" t="str">
            <v>SUBACHOQUE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0.17809298660362491</v>
          </cell>
          <cell r="L523">
            <v>0.20524344569288389</v>
          </cell>
          <cell r="M523">
            <v>0.17491039426523297</v>
          </cell>
          <cell r="N523">
            <v>0.13374913374913375</v>
          </cell>
          <cell r="O523">
            <v>9.2567567567567566E-2</v>
          </cell>
          <cell r="P523">
            <v>4.9300466355762823E-2</v>
          </cell>
          <cell r="Q523">
            <v>6.0465116279069767E-2</v>
          </cell>
          <cell r="R523">
            <v>3.614457831325301E-2</v>
          </cell>
          <cell r="S523">
            <v>3.1907671418873046E-2</v>
          </cell>
          <cell r="T523">
            <v>6.8917987594762232E-4</v>
          </cell>
          <cell r="U523">
            <v>6.993006993006993E-4</v>
          </cell>
          <cell r="V523">
            <v>0</v>
          </cell>
          <cell r="W523">
            <v>0</v>
          </cell>
        </row>
        <row r="524">
          <cell r="C524">
            <v>25772</v>
          </cell>
          <cell r="D524" t="str">
            <v>SUESCA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1.5698587127158557E-3</v>
          </cell>
          <cell r="K524">
            <v>2.6217228464419477E-2</v>
          </cell>
          <cell r="L524">
            <v>0.1323319027181688</v>
          </cell>
          <cell r="M524">
            <v>0.14733969986357434</v>
          </cell>
          <cell r="N524">
            <v>4.3193717277486908E-2</v>
          </cell>
          <cell r="O524">
            <v>4.848866498740554E-2</v>
          </cell>
          <cell r="P524">
            <v>3.8953134510042606E-2</v>
          </cell>
          <cell r="Q524">
            <v>5.509478672985782E-2</v>
          </cell>
          <cell r="R524">
            <v>2.0348837209302327E-2</v>
          </cell>
          <cell r="S524">
            <v>1.9461934745277618E-2</v>
          </cell>
          <cell r="T524">
            <v>5.6338028169014088E-4</v>
          </cell>
          <cell r="U524">
            <v>0</v>
          </cell>
          <cell r="V524">
            <v>1.6402405686167304E-3</v>
          </cell>
          <cell r="W524">
            <v>0</v>
          </cell>
        </row>
        <row r="525">
          <cell r="C525">
            <v>25777</v>
          </cell>
          <cell r="D525" t="str">
            <v>SUPATA</v>
          </cell>
          <cell r="E525">
            <v>0</v>
          </cell>
          <cell r="F525">
            <v>0</v>
          </cell>
          <cell r="G525">
            <v>0</v>
          </cell>
          <cell r="H525">
            <v>7.5117370892018781E-2</v>
          </cell>
          <cell r="I525">
            <v>0</v>
          </cell>
          <cell r="J525">
            <v>0</v>
          </cell>
          <cell r="K525">
            <v>0.12171837708830549</v>
          </cell>
          <cell r="L525">
            <v>0.11697247706422019</v>
          </cell>
          <cell r="M525">
            <v>0.11258278145695365</v>
          </cell>
          <cell r="N525">
            <v>0</v>
          </cell>
          <cell r="O525">
            <v>2.2494887525562373E-2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1.834862385321101E-3</v>
          </cell>
          <cell r="U525">
            <v>1.841620626151013E-3</v>
          </cell>
          <cell r="V525">
            <v>0</v>
          </cell>
          <cell r="W525">
            <v>0</v>
          </cell>
        </row>
        <row r="526">
          <cell r="C526">
            <v>25779</v>
          </cell>
          <cell r="D526" t="str">
            <v>SUSA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9.372071227741331E-4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</row>
        <row r="527">
          <cell r="C527">
            <v>25785</v>
          </cell>
          <cell r="D527" t="str">
            <v>TABIO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2.8182245185533115E-2</v>
          </cell>
          <cell r="L527">
            <v>2.7894002789400279E-2</v>
          </cell>
          <cell r="M527">
            <v>4.267161410018553E-2</v>
          </cell>
          <cell r="N527">
            <v>1.5270708005552984E-2</v>
          </cell>
          <cell r="O527">
            <v>1.1473152822395595E-2</v>
          </cell>
          <cell r="P527">
            <v>9.9637681159420281E-3</v>
          </cell>
          <cell r="Q527">
            <v>3.5189309576837413E-2</v>
          </cell>
          <cell r="R527">
            <v>2.2309711286089239E-2</v>
          </cell>
          <cell r="S527">
            <v>1.8795386586928663E-2</v>
          </cell>
          <cell r="T527">
            <v>0</v>
          </cell>
          <cell r="U527">
            <v>0</v>
          </cell>
          <cell r="V527">
            <v>1.9425019425019425E-3</v>
          </cell>
          <cell r="W527">
            <v>0</v>
          </cell>
        </row>
        <row r="528">
          <cell r="C528">
            <v>25793</v>
          </cell>
          <cell r="D528" t="str">
            <v>TAUSA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0.11231884057971014</v>
          </cell>
          <cell r="M528">
            <v>0.40046838407494145</v>
          </cell>
          <cell r="N528">
            <v>0.2525832376578645</v>
          </cell>
          <cell r="O528">
            <v>0.15759637188208617</v>
          </cell>
          <cell r="P528">
            <v>0.17445838084378562</v>
          </cell>
          <cell r="Q528">
            <v>0.15953757225433526</v>
          </cell>
          <cell r="R528">
            <v>6.0426540284360189E-2</v>
          </cell>
          <cell r="S528">
            <v>5.9756097560975607E-2</v>
          </cell>
          <cell r="T528">
            <v>9.608091024020228E-2</v>
          </cell>
          <cell r="U528">
            <v>8.7855297157622733E-2</v>
          </cell>
          <cell r="V528">
            <v>0.1218872870249017</v>
          </cell>
          <cell r="W528">
            <v>0.11038107752956636</v>
          </cell>
        </row>
        <row r="529">
          <cell r="C529">
            <v>25799</v>
          </cell>
          <cell r="D529" t="str">
            <v>TENJO</v>
          </cell>
          <cell r="E529">
            <v>0</v>
          </cell>
          <cell r="F529">
            <v>3.6182158452900813E-2</v>
          </cell>
          <cell r="G529">
            <v>2.1109770808202654E-2</v>
          </cell>
          <cell r="H529">
            <v>3.6777583187390543E-2</v>
          </cell>
          <cell r="I529">
            <v>0</v>
          </cell>
          <cell r="J529">
            <v>5.461496450027307E-4</v>
          </cell>
          <cell r="K529">
            <v>0</v>
          </cell>
          <cell r="L529">
            <v>1.65016501650165E-2</v>
          </cell>
          <cell r="M529">
            <v>5.0809603573422672E-2</v>
          </cell>
          <cell r="N529">
            <v>5.2036199095022627E-2</v>
          </cell>
          <cell r="O529">
            <v>6.5415244596131975E-2</v>
          </cell>
          <cell r="P529">
            <v>7.8231292517006806E-2</v>
          </cell>
          <cell r="Q529">
            <v>0.15011286681715574</v>
          </cell>
          <cell r="R529">
            <v>9.4064949608062706E-2</v>
          </cell>
          <cell r="S529">
            <v>6.2118691070438159E-2</v>
          </cell>
          <cell r="T529">
            <v>5.4914881933003845E-4</v>
          </cell>
          <cell r="U529">
            <v>5.4200542005420054E-4</v>
          </cell>
          <cell r="V529">
            <v>0</v>
          </cell>
          <cell r="W529">
            <v>0</v>
          </cell>
        </row>
        <row r="530">
          <cell r="C530">
            <v>25805</v>
          </cell>
          <cell r="D530" t="str">
            <v>TIBACUY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4.5662100456621002E-2</v>
          </cell>
          <cell r="L530">
            <v>9.1334894613583142E-2</v>
          </cell>
          <cell r="M530">
            <v>9.3975903614457831E-2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</row>
        <row r="531">
          <cell r="C531">
            <v>25815</v>
          </cell>
          <cell r="D531" t="str">
            <v>TOCAIMA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3.7950664136622389E-2</v>
          </cell>
          <cell r="O531">
            <v>8.3333333333333329E-2</v>
          </cell>
          <cell r="P531">
            <v>6.5326633165829151E-2</v>
          </cell>
          <cell r="Q531">
            <v>6.6709021601016522E-2</v>
          </cell>
          <cell r="R531">
            <v>1.878238341968912E-2</v>
          </cell>
          <cell r="S531">
            <v>1.4598540145985401E-2</v>
          </cell>
          <cell r="T531">
            <v>7.6766304347826081E-2</v>
          </cell>
          <cell r="U531">
            <v>0.10027662517289074</v>
          </cell>
          <cell r="V531">
            <v>0.10852713178294573</v>
          </cell>
          <cell r="W531">
            <v>7.7746077032810265E-2</v>
          </cell>
        </row>
        <row r="532">
          <cell r="C532">
            <v>25817</v>
          </cell>
          <cell r="D532" t="str">
            <v>TOCANCIPA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1.5611814345991562E-2</v>
          </cell>
          <cell r="K532">
            <v>5.5624227441285541E-2</v>
          </cell>
          <cell r="L532">
            <v>0.17195660907995178</v>
          </cell>
          <cell r="M532">
            <v>0.24432263116679717</v>
          </cell>
          <cell r="N532">
            <v>0.17553191489361702</v>
          </cell>
          <cell r="O532">
            <v>0.17016574585635358</v>
          </cell>
          <cell r="P532">
            <v>0.1291012838801712</v>
          </cell>
          <cell r="Q532">
            <v>0.1634980988593156</v>
          </cell>
          <cell r="R532">
            <v>9.4232059020791417E-2</v>
          </cell>
          <cell r="S532">
            <v>7.8431372549019607E-2</v>
          </cell>
          <cell r="T532">
            <v>9.5541401273885346E-3</v>
          </cell>
          <cell r="U532">
            <v>9.3312597200622088E-4</v>
          </cell>
          <cell r="V532">
            <v>2.4360535931790498E-3</v>
          </cell>
          <cell r="W532">
            <v>0</v>
          </cell>
        </row>
        <row r="533">
          <cell r="C533">
            <v>25823</v>
          </cell>
          <cell r="D533" t="str">
            <v>TOPAIPI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2.3696682464454978E-3</v>
          </cell>
          <cell r="U533">
            <v>2.4752475247524753E-3</v>
          </cell>
          <cell r="V533">
            <v>0</v>
          </cell>
          <cell r="W533">
            <v>0</v>
          </cell>
        </row>
        <row r="534">
          <cell r="C534">
            <v>25839</v>
          </cell>
          <cell r="D534" t="str">
            <v>UBALA</v>
          </cell>
          <cell r="E534">
            <v>0</v>
          </cell>
          <cell r="F534">
            <v>0</v>
          </cell>
          <cell r="G534">
            <v>0</v>
          </cell>
          <cell r="H534">
            <v>2.2167487684729065E-2</v>
          </cell>
          <cell r="I534">
            <v>2.1548284118116521E-2</v>
          </cell>
          <cell r="J534">
            <v>0</v>
          </cell>
          <cell r="K534">
            <v>0</v>
          </cell>
          <cell r="L534">
            <v>1.628423390081421E-2</v>
          </cell>
          <cell r="M534">
            <v>1.5895953757225433E-2</v>
          </cell>
          <cell r="N534">
            <v>7.1022727272727275E-4</v>
          </cell>
          <cell r="O534">
            <v>0</v>
          </cell>
          <cell r="P534">
            <v>2.7123483226266953E-2</v>
          </cell>
          <cell r="Q534">
            <v>2.6889534883720929E-2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</row>
        <row r="535">
          <cell r="C535">
            <v>25841</v>
          </cell>
          <cell r="D535" t="str">
            <v>UBAQUE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5.1903114186851208E-2</v>
          </cell>
          <cell r="P535">
            <v>5.328596802841918E-2</v>
          </cell>
          <cell r="Q535">
            <v>7.8899082568807344E-2</v>
          </cell>
          <cell r="R535">
            <v>2.4714828897338403E-2</v>
          </cell>
          <cell r="S535">
            <v>1.968503937007874E-2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</row>
        <row r="536">
          <cell r="C536">
            <v>25843</v>
          </cell>
          <cell r="D536" t="str">
            <v>VILLA DE SAN DIEGO DE UBATE</v>
          </cell>
          <cell r="E536">
            <v>0.1662914120295915</v>
          </cell>
          <cell r="F536">
            <v>0.17626691847655021</v>
          </cell>
          <cell r="G536">
            <v>0.17889908256880735</v>
          </cell>
          <cell r="H536">
            <v>0.1806049822064057</v>
          </cell>
          <cell r="I536">
            <v>0.18827249209542973</v>
          </cell>
          <cell r="J536">
            <v>0.21594405594405594</v>
          </cell>
          <cell r="K536">
            <v>0.21477805348773091</v>
          </cell>
          <cell r="L536">
            <v>0.19857573267597919</v>
          </cell>
          <cell r="M536">
            <v>0.20474372955288986</v>
          </cell>
          <cell r="N536">
            <v>0.22570106180234142</v>
          </cell>
          <cell r="O536">
            <v>0.20849210669569951</v>
          </cell>
          <cell r="P536">
            <v>0.20267686424474188</v>
          </cell>
          <cell r="Q536">
            <v>0.20422728520450179</v>
          </cell>
          <cell r="R536">
            <v>0.21252424494319755</v>
          </cell>
          <cell r="S536">
            <v>0.2110862262038074</v>
          </cell>
          <cell r="T536">
            <v>0.21299435028248587</v>
          </cell>
          <cell r="U536">
            <v>0.23418803418803419</v>
          </cell>
          <cell r="V536">
            <v>0.29034107194038405</v>
          </cell>
          <cell r="W536">
            <v>0.29945134276638752</v>
          </cell>
        </row>
        <row r="537">
          <cell r="C537">
            <v>25845</v>
          </cell>
          <cell r="D537" t="str">
            <v>UNE</v>
          </cell>
          <cell r="E537">
            <v>0</v>
          </cell>
          <cell r="F537">
            <v>0</v>
          </cell>
          <cell r="G537">
            <v>0</v>
          </cell>
          <cell r="H537">
            <v>5.2341597796143252E-2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0.11428571428571428</v>
          </cell>
          <cell r="N537">
            <v>0.18527315914489312</v>
          </cell>
          <cell r="O537">
            <v>0.14726840855106887</v>
          </cell>
          <cell r="P537">
            <v>6.9129916567342076E-2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</row>
        <row r="538">
          <cell r="C538">
            <v>25851</v>
          </cell>
          <cell r="D538" t="str">
            <v>UTICA</v>
          </cell>
          <cell r="E538">
            <v>0</v>
          </cell>
          <cell r="F538">
            <v>0</v>
          </cell>
          <cell r="G538">
            <v>0</v>
          </cell>
          <cell r="H538">
            <v>9.5477386934673364E-2</v>
          </cell>
          <cell r="I538">
            <v>7.281553398058252E-2</v>
          </cell>
          <cell r="J538">
            <v>0.1163895486935867</v>
          </cell>
          <cell r="K538">
            <v>9.9547511312217188E-2</v>
          </cell>
          <cell r="L538">
            <v>0</v>
          </cell>
          <cell r="M538">
            <v>7.8389830508474576E-2</v>
          </cell>
          <cell r="N538">
            <v>0.16804979253112035</v>
          </cell>
          <cell r="O538">
            <v>0.2318840579710145</v>
          </cell>
          <cell r="P538">
            <v>9.3360995850622408E-2</v>
          </cell>
          <cell r="Q538">
            <v>4.8625792811839326E-2</v>
          </cell>
          <cell r="R538">
            <v>2.6030368763557483E-2</v>
          </cell>
          <cell r="S538">
            <v>0</v>
          </cell>
          <cell r="T538">
            <v>0</v>
          </cell>
          <cell r="U538">
            <v>2.3474178403755869E-3</v>
          </cell>
          <cell r="V538">
            <v>0</v>
          </cell>
          <cell r="W538">
            <v>0</v>
          </cell>
        </row>
        <row r="539">
          <cell r="C539">
            <v>25862</v>
          </cell>
          <cell r="D539" t="str">
            <v>VERGARA</v>
          </cell>
          <cell r="E539">
            <v>0</v>
          </cell>
          <cell r="F539">
            <v>0</v>
          </cell>
          <cell r="G539">
            <v>0</v>
          </cell>
          <cell r="H539">
            <v>4.4407894736842105E-2</v>
          </cell>
          <cell r="I539">
            <v>0</v>
          </cell>
          <cell r="J539">
            <v>3.2626427406199023E-3</v>
          </cell>
          <cell r="K539">
            <v>0</v>
          </cell>
          <cell r="L539">
            <v>0</v>
          </cell>
          <cell r="M539">
            <v>5.6258790436005623E-2</v>
          </cell>
          <cell r="N539">
            <v>5.6010928961748634E-2</v>
          </cell>
          <cell r="O539">
            <v>0.14496644295302014</v>
          </cell>
          <cell r="P539">
            <v>0.12533333333333332</v>
          </cell>
          <cell r="Q539">
            <v>0.15394912985274431</v>
          </cell>
          <cell r="R539">
            <v>7.2010869565217392E-2</v>
          </cell>
          <cell r="S539">
            <v>3.0598052851182198E-2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</row>
        <row r="540">
          <cell r="C540">
            <v>25867</v>
          </cell>
          <cell r="D540" t="str">
            <v>VIANI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0.13793103448275862</v>
          </cell>
          <cell r="L540">
            <v>0.13259668508287292</v>
          </cell>
          <cell r="M540">
            <v>0.12664907651715041</v>
          </cell>
          <cell r="N540">
            <v>5.8823529411764705E-2</v>
          </cell>
          <cell r="O540">
            <v>5.3030303030303032E-2</v>
          </cell>
          <cell r="P540">
            <v>8.2706766917293228E-2</v>
          </cell>
          <cell r="Q540">
            <v>8.1218274111675121E-2</v>
          </cell>
          <cell r="R540">
            <v>5.1282051282051282E-3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</row>
        <row r="541">
          <cell r="C541">
            <v>25871</v>
          </cell>
          <cell r="D541" t="str">
            <v>VILLAGOMEZ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0.12195121951219512</v>
          </cell>
          <cell r="J541">
            <v>0.11834319526627218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0.17924528301886791</v>
          </cell>
          <cell r="R541">
            <v>0.18181818181818182</v>
          </cell>
          <cell r="S541">
            <v>0.13875598086124402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</row>
        <row r="542">
          <cell r="C542">
            <v>25873</v>
          </cell>
          <cell r="D542" t="str">
            <v>VILLAPINZON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3.1859557867360208E-2</v>
          </cell>
          <cell r="J542">
            <v>3.099304237824162E-2</v>
          </cell>
          <cell r="K542">
            <v>2.0593579648697759E-2</v>
          </cell>
          <cell r="L542">
            <v>1.9848219497956801E-2</v>
          </cell>
          <cell r="M542">
            <v>7.0414537194775695E-2</v>
          </cell>
          <cell r="N542">
            <v>9.605774569683509E-2</v>
          </cell>
          <cell r="O542">
            <v>9.4978165938864628E-2</v>
          </cell>
          <cell r="P542">
            <v>7.1159029649595681E-2</v>
          </cell>
          <cell r="Q542">
            <v>9.6411355115158012E-2</v>
          </cell>
          <cell r="R542">
            <v>5.403959336543606E-2</v>
          </cell>
          <cell r="S542">
            <v>2.4051309460181722E-2</v>
          </cell>
          <cell r="T542">
            <v>1.3319126265316995E-2</v>
          </cell>
          <cell r="U542">
            <v>5.2770448548812663E-4</v>
          </cell>
          <cell r="V542">
            <v>0</v>
          </cell>
          <cell r="W542">
            <v>0</v>
          </cell>
        </row>
        <row r="543">
          <cell r="C543">
            <v>25875</v>
          </cell>
          <cell r="D543" t="str">
            <v>VILLETA</v>
          </cell>
          <cell r="E543">
            <v>0</v>
          </cell>
          <cell r="F543">
            <v>0</v>
          </cell>
          <cell r="G543">
            <v>0</v>
          </cell>
          <cell r="H543">
            <v>4.1379310344827586E-2</v>
          </cell>
          <cell r="I543">
            <v>3.2038834951456312E-2</v>
          </cell>
          <cell r="J543">
            <v>9.9137931034482762E-2</v>
          </cell>
          <cell r="K543">
            <v>0.14666666666666667</v>
          </cell>
          <cell r="L543">
            <v>0.27809862283429587</v>
          </cell>
          <cell r="M543">
            <v>0.34715025906735753</v>
          </cell>
          <cell r="N543">
            <v>0.32316814908936892</v>
          </cell>
          <cell r="O543">
            <v>0.44635373009220453</v>
          </cell>
          <cell r="P543">
            <v>0.27805695142378561</v>
          </cell>
          <cell r="Q543">
            <v>0.29645270270270269</v>
          </cell>
          <cell r="R543">
            <v>0.38521066208082544</v>
          </cell>
          <cell r="S543">
            <v>0.46207803594914509</v>
          </cell>
          <cell r="T543">
            <v>0.69337511190689349</v>
          </cell>
          <cell r="U543">
            <v>1.0641784251251707</v>
          </cell>
          <cell r="V543">
            <v>1.2498845265588914</v>
          </cell>
          <cell r="W543">
            <v>1.2654494382022472</v>
          </cell>
        </row>
        <row r="544">
          <cell r="C544">
            <v>25878</v>
          </cell>
          <cell r="D544" t="str">
            <v>VIOTA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3.3003300330033E-2</v>
          </cell>
          <cell r="O544">
            <v>6.2247372675828617E-2</v>
          </cell>
          <cell r="P544">
            <v>4.5709703287890938E-2</v>
          </cell>
          <cell r="Q544">
            <v>2.9505582137161084E-2</v>
          </cell>
          <cell r="R544">
            <v>0</v>
          </cell>
          <cell r="S544">
            <v>0</v>
          </cell>
          <cell r="T544">
            <v>8.2576383154417832E-4</v>
          </cell>
          <cell r="U544">
            <v>8.4602368866328254E-4</v>
          </cell>
          <cell r="V544">
            <v>0</v>
          </cell>
          <cell r="W544">
            <v>0</v>
          </cell>
        </row>
        <row r="545">
          <cell r="C545">
            <v>25885</v>
          </cell>
          <cell r="D545" t="str">
            <v>YACOPI</v>
          </cell>
          <cell r="E545">
            <v>0</v>
          </cell>
          <cell r="F545">
            <v>0</v>
          </cell>
          <cell r="G545">
            <v>0</v>
          </cell>
          <cell r="H545">
            <v>3.3304867634500426E-2</v>
          </cell>
          <cell r="I545">
            <v>3.3219761499148209E-2</v>
          </cell>
          <cell r="J545">
            <v>2.5337837837837839E-2</v>
          </cell>
          <cell r="K545">
            <v>0</v>
          </cell>
          <cell r="L545">
            <v>2.1897810218978103E-2</v>
          </cell>
          <cell r="M545">
            <v>2.5938566552901023E-2</v>
          </cell>
          <cell r="N545">
            <v>2.459546925566343E-2</v>
          </cell>
          <cell r="O545">
            <v>4.3668122270742356E-3</v>
          </cell>
          <cell r="P545">
            <v>0</v>
          </cell>
          <cell r="Q545">
            <v>1.9441069258809233E-2</v>
          </cell>
          <cell r="R545">
            <v>1.1627906976744186E-2</v>
          </cell>
          <cell r="S545">
            <v>1.181592039800995E-2</v>
          </cell>
          <cell r="T545">
            <v>1.2763241863433313E-3</v>
          </cell>
          <cell r="U545">
            <v>0</v>
          </cell>
          <cell r="V545">
            <v>0</v>
          </cell>
          <cell r="W545">
            <v>0</v>
          </cell>
        </row>
        <row r="546">
          <cell r="C546">
            <v>25898</v>
          </cell>
          <cell r="D546" t="str">
            <v>ZIPACON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0.14782608695652175</v>
          </cell>
          <cell r="N546">
            <v>0.14529914529914531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</row>
        <row r="547">
          <cell r="C547">
            <v>25899</v>
          </cell>
          <cell r="D547" t="str">
            <v>ZIPAQUIRA</v>
          </cell>
          <cell r="E547">
            <v>0</v>
          </cell>
          <cell r="F547">
            <v>0</v>
          </cell>
          <cell r="G547">
            <v>3.9890301670406384E-3</v>
          </cell>
          <cell r="H547">
            <v>1.9509345794392525E-2</v>
          </cell>
          <cell r="I547">
            <v>2.4947796461149578E-2</v>
          </cell>
          <cell r="J547">
            <v>2.7723585583735496E-2</v>
          </cell>
          <cell r="K547">
            <v>4.9493927125506071E-2</v>
          </cell>
          <cell r="L547">
            <v>0.1830343870775939</v>
          </cell>
          <cell r="M547">
            <v>0.24221419506004099</v>
          </cell>
          <cell r="N547">
            <v>0.21932870370370369</v>
          </cell>
          <cell r="O547">
            <v>0.22522953328232595</v>
          </cell>
          <cell r="P547">
            <v>0.48370546318289787</v>
          </cell>
          <cell r="Q547">
            <v>0.30515542077331309</v>
          </cell>
          <cell r="R547">
            <v>0.50735503463984055</v>
          </cell>
          <cell r="S547">
            <v>0.48999336052357012</v>
          </cell>
          <cell r="T547">
            <v>0.44586530264279622</v>
          </cell>
          <cell r="U547">
            <v>0.25571334524593248</v>
          </cell>
          <cell r="V547">
            <v>0.26133929402998973</v>
          </cell>
          <cell r="W547">
            <v>0.24940136305028551</v>
          </cell>
        </row>
        <row r="548">
          <cell r="C548">
            <v>27001</v>
          </cell>
          <cell r="D548" t="str">
            <v>QUIBDO</v>
          </cell>
          <cell r="E548">
            <v>0.54920225943910417</v>
          </cell>
          <cell r="F548">
            <v>0.55112855740922473</v>
          </cell>
          <cell r="G548">
            <v>0.6313461715654658</v>
          </cell>
          <cell r="H548">
            <v>0.53611515722731562</v>
          </cell>
          <cell r="I548">
            <v>0.56299623065201698</v>
          </cell>
          <cell r="J548">
            <v>0.57498288062086278</v>
          </cell>
          <cell r="K548">
            <v>0.61253960067781621</v>
          </cell>
          <cell r="L548">
            <v>0.65389906596191438</v>
          </cell>
          <cell r="M548">
            <v>0.68379332708798735</v>
          </cell>
          <cell r="N548">
            <v>0.7617636429345862</v>
          </cell>
          <cell r="O548">
            <v>0.98518031829464159</v>
          </cell>
          <cell r="P548">
            <v>0.92429629629629628</v>
          </cell>
          <cell r="Q548">
            <v>0.9069345822631818</v>
          </cell>
          <cell r="R548">
            <v>0.9053981002394007</v>
          </cell>
          <cell r="S548">
            <v>0.96348004417100486</v>
          </cell>
          <cell r="T548">
            <v>1.0059466409514626</v>
          </cell>
          <cell r="U548">
            <v>0.96779453730126375</v>
          </cell>
          <cell r="V548">
            <v>1.0559769167353668</v>
          </cell>
          <cell r="W548">
            <v>1.0490277546950308</v>
          </cell>
        </row>
        <row r="549">
          <cell r="C549">
            <v>27006</v>
          </cell>
          <cell r="D549" t="str">
            <v>ACANDI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6.8996415770609318E-2</v>
          </cell>
          <cell r="O549">
            <v>0.13459801264679314</v>
          </cell>
          <cell r="P549">
            <v>5.5912007332722273E-2</v>
          </cell>
          <cell r="Q549">
            <v>1.9699812382739212E-2</v>
          </cell>
          <cell r="R549">
            <v>0</v>
          </cell>
          <cell r="S549">
            <v>0</v>
          </cell>
          <cell r="T549">
            <v>1.0224948875255625E-3</v>
          </cell>
          <cell r="U549">
            <v>0</v>
          </cell>
          <cell r="V549">
            <v>1.8498367791077257E-2</v>
          </cell>
          <cell r="W549">
            <v>0</v>
          </cell>
        </row>
        <row r="550">
          <cell r="C550">
            <v>27025</v>
          </cell>
          <cell r="D550" t="str">
            <v>ALTO BAUDO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1.335113484646195E-2</v>
          </cell>
          <cell r="P550">
            <v>1.2282497441146366E-2</v>
          </cell>
          <cell r="Q550">
            <v>2.4479804161566709E-4</v>
          </cell>
          <cell r="R550">
            <v>4.6761748889408465E-4</v>
          </cell>
          <cell r="S550">
            <v>0</v>
          </cell>
          <cell r="T550">
            <v>2.1204410517387616E-4</v>
          </cell>
          <cell r="U550">
            <v>0</v>
          </cell>
          <cell r="V550">
            <v>0</v>
          </cell>
          <cell r="W550">
            <v>0</v>
          </cell>
        </row>
        <row r="551">
          <cell r="C551">
            <v>27050</v>
          </cell>
          <cell r="D551" t="str">
            <v>ATRATO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0.175303197353914</v>
          </cell>
          <cell r="N551">
            <v>0</v>
          </cell>
          <cell r="O551">
            <v>1.0204081632653062E-3</v>
          </cell>
          <cell r="P551">
            <v>0</v>
          </cell>
          <cell r="Q551">
            <v>0</v>
          </cell>
          <cell r="R551">
            <v>0.13228035538005922</v>
          </cell>
          <cell r="S551">
            <v>0.14836795252225518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</row>
        <row r="552">
          <cell r="C552">
            <v>27073</v>
          </cell>
          <cell r="D552" t="str">
            <v>BAGADO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5.9701492537313432E-2</v>
          </cell>
          <cell r="L552">
            <v>5.7777777777777775E-2</v>
          </cell>
          <cell r="M552">
            <v>7.6086956521739135E-2</v>
          </cell>
          <cell r="N552">
            <v>2.676659528907923E-2</v>
          </cell>
          <cell r="O552">
            <v>1.0660980810234541E-3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1.2135922330097086E-3</v>
          </cell>
          <cell r="U552">
            <v>0</v>
          </cell>
          <cell r="V552">
            <v>0</v>
          </cell>
          <cell r="W552">
            <v>0</v>
          </cell>
        </row>
        <row r="553">
          <cell r="C553">
            <v>27075</v>
          </cell>
          <cell r="D553" t="str">
            <v>BAHIA SOLANO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7.4468085106382975E-2</v>
          </cell>
          <cell r="L553">
            <v>9.9897013388259528E-2</v>
          </cell>
          <cell r="M553">
            <v>6.5802592223330014E-2</v>
          </cell>
          <cell r="N553">
            <v>9.8039215686274508E-4</v>
          </cell>
          <cell r="O553">
            <v>9.6993210475266732E-4</v>
          </cell>
          <cell r="P553">
            <v>0</v>
          </cell>
          <cell r="Q553">
            <v>0</v>
          </cell>
          <cell r="R553">
            <v>1.0141987829614604E-3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</row>
        <row r="554">
          <cell r="C554">
            <v>27077</v>
          </cell>
          <cell r="D554" t="str">
            <v>BAJO BAUDO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1.3550135501355014E-2</v>
          </cell>
          <cell r="M554">
            <v>1.6833245660178853E-2</v>
          </cell>
          <cell r="N554">
            <v>1.2276214833759591E-2</v>
          </cell>
          <cell r="O554">
            <v>0</v>
          </cell>
          <cell r="P554">
            <v>0</v>
          </cell>
          <cell r="Q554">
            <v>1.9240019240019241E-3</v>
          </cell>
          <cell r="R554">
            <v>9.4921689606074992E-4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</row>
        <row r="555">
          <cell r="C555">
            <v>27099</v>
          </cell>
          <cell r="D555" t="str">
            <v>BOJAYA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3.4951456310679613E-2</v>
          </cell>
          <cell r="L555">
            <v>6.7478912839737587E-2</v>
          </cell>
          <cell r="M555">
            <v>6.6484517304189431E-2</v>
          </cell>
          <cell r="N555">
            <v>3.1277926720285967E-2</v>
          </cell>
          <cell r="O555">
            <v>3.1138790035587189E-2</v>
          </cell>
          <cell r="P555">
            <v>0</v>
          </cell>
          <cell r="Q555">
            <v>8.1056466302367944E-2</v>
          </cell>
          <cell r="R555">
            <v>6.6355140186915892E-2</v>
          </cell>
          <cell r="S555">
            <v>6.7372473532242544E-2</v>
          </cell>
          <cell r="T555">
            <v>9.871668311944718E-4</v>
          </cell>
          <cell r="U555">
            <v>0</v>
          </cell>
          <cell r="V555">
            <v>0</v>
          </cell>
          <cell r="W555">
            <v>0</v>
          </cell>
        </row>
        <row r="556">
          <cell r="C556">
            <v>27135</v>
          </cell>
          <cell r="D556" t="str">
            <v>EL CANTON DEL SAN PABLO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0.14244186046511628</v>
          </cell>
          <cell r="M556">
            <v>0.13480055020632736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</row>
        <row r="557">
          <cell r="C557">
            <v>27150</v>
          </cell>
          <cell r="D557" t="str">
            <v>CARMEN DEL DARIEN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4.1353383458646614E-2</v>
          </cell>
          <cell r="L557">
            <v>3.949730700179533E-2</v>
          </cell>
          <cell r="M557">
            <v>3.8327526132404179E-2</v>
          </cell>
          <cell r="N557">
            <v>0</v>
          </cell>
          <cell r="O557">
            <v>5.733558178752108E-2</v>
          </cell>
          <cell r="P557">
            <v>5.7239057239057242E-2</v>
          </cell>
          <cell r="Q557">
            <v>6.0034305317324184E-2</v>
          </cell>
          <cell r="R557">
            <v>5.944055944055944E-2</v>
          </cell>
          <cell r="S557">
            <v>6.1151079136690649E-2</v>
          </cell>
          <cell r="T557">
            <v>0.10681399631675875</v>
          </cell>
          <cell r="U557">
            <v>0</v>
          </cell>
          <cell r="V557">
            <v>0</v>
          </cell>
          <cell r="W557">
            <v>0</v>
          </cell>
        </row>
        <row r="558">
          <cell r="C558">
            <v>27160</v>
          </cell>
          <cell r="D558" t="str">
            <v>CERTEGUI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9.9601593625498006E-4</v>
          </cell>
          <cell r="U558">
            <v>0</v>
          </cell>
          <cell r="V558">
            <v>0</v>
          </cell>
          <cell r="W558">
            <v>0</v>
          </cell>
        </row>
        <row r="559">
          <cell r="C559">
            <v>27205</v>
          </cell>
          <cell r="D559" t="str">
            <v>CONDOTO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2.843601895734597E-2</v>
          </cell>
          <cell r="L559">
            <v>2.7522935779816515E-2</v>
          </cell>
          <cell r="M559">
            <v>0</v>
          </cell>
          <cell r="N559">
            <v>3.1950672645739912E-2</v>
          </cell>
          <cell r="O559">
            <v>3.3053221288515407E-2</v>
          </cell>
          <cell r="P559">
            <v>3.1513787281935844E-2</v>
          </cell>
          <cell r="Q559">
            <v>1.9351166761525328E-2</v>
          </cell>
          <cell r="R559">
            <v>1.6138328530259365E-2</v>
          </cell>
          <cell r="S559">
            <v>1.2850467289719626E-2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</row>
        <row r="560">
          <cell r="C560">
            <v>27245</v>
          </cell>
          <cell r="D560" t="str">
            <v>EL CARMEN DE ATRATO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3.2931726907630521E-2</v>
          </cell>
          <cell r="L560">
            <v>5.4198473282442747E-2</v>
          </cell>
          <cell r="M560">
            <v>7.022677395757132E-2</v>
          </cell>
          <cell r="N560">
            <v>6.7940552016985137E-2</v>
          </cell>
          <cell r="O560">
            <v>4.1551246537396124E-3</v>
          </cell>
          <cell r="P560">
            <v>0</v>
          </cell>
          <cell r="Q560">
            <v>6.8823124569855469E-4</v>
          </cell>
          <cell r="R560">
            <v>1.3888888888888889E-3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</row>
        <row r="561">
          <cell r="C561">
            <v>27250</v>
          </cell>
          <cell r="D561" t="str">
            <v>EL LITORAL DEL SAN JUAN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2.3486901535682024E-2</v>
          </cell>
          <cell r="M561">
            <v>2.1867115222876366E-2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6.0024009603841532E-4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</row>
        <row r="562">
          <cell r="C562">
            <v>27361</v>
          </cell>
          <cell r="D562" t="str">
            <v>ISTMINA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2.3680649526387008E-2</v>
          </cell>
          <cell r="K562">
            <v>1.1923944569771189E-2</v>
          </cell>
          <cell r="L562">
            <v>0.13809226932668328</v>
          </cell>
          <cell r="M562">
            <v>0.13984088127294983</v>
          </cell>
          <cell r="N562">
            <v>0.12233718807060255</v>
          </cell>
          <cell r="O562">
            <v>0.11104294478527607</v>
          </cell>
          <cell r="P562">
            <v>0.19454887218045114</v>
          </cell>
          <cell r="Q562">
            <v>0.22827496757457846</v>
          </cell>
          <cell r="R562">
            <v>0.24881355932203389</v>
          </cell>
          <cell r="S562">
            <v>0.15096359743040685</v>
          </cell>
          <cell r="T562">
            <v>0.11277632071937055</v>
          </cell>
          <cell r="U562">
            <v>8.8923556942277687E-2</v>
          </cell>
          <cell r="V562">
            <v>6.9729947601773479E-2</v>
          </cell>
          <cell r="W562">
            <v>4.4800657624332101E-2</v>
          </cell>
        </row>
        <row r="563">
          <cell r="C563">
            <v>27413</v>
          </cell>
          <cell r="D563" t="str">
            <v>LLORO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3.1015037593984961E-2</v>
          </cell>
          <cell r="L563">
            <v>2.9810298102981029E-2</v>
          </cell>
          <cell r="M563">
            <v>2.8745644599303136E-2</v>
          </cell>
          <cell r="N563">
            <v>0</v>
          </cell>
          <cell r="O563">
            <v>8.4033613445378156E-4</v>
          </cell>
          <cell r="P563">
            <v>0</v>
          </cell>
          <cell r="Q563">
            <v>8.4817642069550466E-4</v>
          </cell>
          <cell r="R563">
            <v>8.6430423509075197E-4</v>
          </cell>
          <cell r="S563">
            <v>0</v>
          </cell>
          <cell r="T563">
            <v>9.0009000900090005E-4</v>
          </cell>
          <cell r="U563">
            <v>0</v>
          </cell>
          <cell r="V563">
            <v>0</v>
          </cell>
          <cell r="W563">
            <v>0</v>
          </cell>
        </row>
        <row r="564">
          <cell r="C564">
            <v>27491</v>
          </cell>
          <cell r="D564" t="str">
            <v>NOVITA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1.1185682326621924E-3</v>
          </cell>
          <cell r="P564">
            <v>0</v>
          </cell>
          <cell r="Q564">
            <v>2.2779043280182231E-3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</row>
        <row r="565">
          <cell r="C565">
            <v>27495</v>
          </cell>
          <cell r="D565" t="str">
            <v>NUQUI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3.3792240300375469E-2</v>
          </cell>
          <cell r="L565">
            <v>0.1211031175059952</v>
          </cell>
          <cell r="M565">
            <v>3.1034482758620689E-2</v>
          </cell>
          <cell r="N565">
            <v>2.4663677130044841E-2</v>
          </cell>
          <cell r="O565">
            <v>0</v>
          </cell>
          <cell r="P565">
            <v>0</v>
          </cell>
          <cell r="Q565">
            <v>0</v>
          </cell>
          <cell r="R565">
            <v>1.1248593925759281E-3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</row>
        <row r="566">
          <cell r="C566">
            <v>27615</v>
          </cell>
          <cell r="D566" t="str">
            <v>RIOSUCIO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4.2406015037593982E-2</v>
          </cell>
          <cell r="L566">
            <v>5.4701360141927856E-2</v>
          </cell>
          <cell r="M566">
            <v>4.6668623422365718E-2</v>
          </cell>
          <cell r="N566">
            <v>2.1046477638117511E-2</v>
          </cell>
          <cell r="O566">
            <v>4.2869641294838147E-2</v>
          </cell>
          <cell r="P566">
            <v>3.0594405594405596E-2</v>
          </cell>
          <cell r="Q566">
            <v>3.2182562902282039E-2</v>
          </cell>
          <cell r="R566">
            <v>1.2360211889346674E-2</v>
          </cell>
          <cell r="S566">
            <v>1.1865915158706615E-2</v>
          </cell>
          <cell r="T566">
            <v>1.2797619047619047E-2</v>
          </cell>
          <cell r="U566">
            <v>0</v>
          </cell>
          <cell r="V566">
            <v>0</v>
          </cell>
          <cell r="W566">
            <v>0</v>
          </cell>
        </row>
        <row r="567">
          <cell r="C567">
            <v>27660</v>
          </cell>
          <cell r="D567" t="str">
            <v>SAN JOSE DEL PALMAR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4.1275797373358347E-2</v>
          </cell>
          <cell r="M567">
            <v>4.1044776119402986E-2</v>
          </cell>
          <cell r="N567">
            <v>0</v>
          </cell>
          <cell r="O567">
            <v>1.8832391713747645E-3</v>
          </cell>
          <cell r="P567">
            <v>0</v>
          </cell>
          <cell r="Q567">
            <v>1.984126984126984E-3</v>
          </cell>
          <cell r="R567">
            <v>2.0618556701030928E-3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</row>
        <row r="568">
          <cell r="C568">
            <v>27745</v>
          </cell>
          <cell r="D568" t="str">
            <v>SIPI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2.3923444976076554E-3</v>
          </cell>
          <cell r="R568">
            <v>2.403846153846154E-3</v>
          </cell>
          <cell r="S568">
            <v>0</v>
          </cell>
          <cell r="T568">
            <v>2.4875621890547263E-3</v>
          </cell>
          <cell r="U568">
            <v>0</v>
          </cell>
          <cell r="V568">
            <v>0</v>
          </cell>
          <cell r="W568">
            <v>0</v>
          </cell>
        </row>
        <row r="569">
          <cell r="C569">
            <v>27787</v>
          </cell>
          <cell r="D569" t="str">
            <v>TADO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1.1175681716584712E-2</v>
          </cell>
          <cell r="L569">
            <v>5.0043516100957357E-2</v>
          </cell>
          <cell r="M569">
            <v>6.1882251826385903E-2</v>
          </cell>
          <cell r="N569">
            <v>5.0128534704370183E-2</v>
          </cell>
          <cell r="O569">
            <v>6.4655172413793103E-3</v>
          </cell>
          <cell r="P569">
            <v>0</v>
          </cell>
          <cell r="Q569">
            <v>2.6386404293381037E-2</v>
          </cell>
          <cell r="R569">
            <v>3.4022988505747129E-2</v>
          </cell>
          <cell r="S569">
            <v>1.2345679012345678E-2</v>
          </cell>
          <cell r="T569">
            <v>4.8661800486618007E-4</v>
          </cell>
          <cell r="U569">
            <v>0</v>
          </cell>
          <cell r="V569">
            <v>0</v>
          </cell>
          <cell r="W569">
            <v>5.0813008130081306E-4</v>
          </cell>
        </row>
        <row r="570">
          <cell r="C570">
            <v>27800</v>
          </cell>
          <cell r="D570" t="str">
            <v>UNGUIA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1.8773466833541929E-2</v>
          </cell>
          <cell r="M570">
            <v>3.7747524752475246E-2</v>
          </cell>
          <cell r="N570">
            <v>3.5561005518087066E-2</v>
          </cell>
          <cell r="O570">
            <v>3.6085626911314984E-2</v>
          </cell>
          <cell r="P570">
            <v>3.5495716034271728E-2</v>
          </cell>
          <cell r="Q570">
            <v>7.0769230769230765E-2</v>
          </cell>
          <cell r="R570">
            <v>4.9813200498132003E-2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</row>
        <row r="571">
          <cell r="C571">
            <v>41001</v>
          </cell>
          <cell r="D571" t="str">
            <v>NEIVA</v>
          </cell>
          <cell r="E571">
            <v>0.21552774393620555</v>
          </cell>
          <cell r="F571">
            <v>0.29893380881336196</v>
          </cell>
          <cell r="G571">
            <v>0.3470935431944196</v>
          </cell>
          <cell r="H571">
            <v>0.38080213153835368</v>
          </cell>
          <cell r="I571">
            <v>0.38610051873990864</v>
          </cell>
          <cell r="J571">
            <v>0.46734446539186641</v>
          </cell>
          <cell r="K571">
            <v>0.44787516600265603</v>
          </cell>
          <cell r="L571">
            <v>0.53709286322825878</v>
          </cell>
          <cell r="M571">
            <v>0.57268308489954634</v>
          </cell>
          <cell r="N571">
            <v>0.59347665887027012</v>
          </cell>
          <cell r="O571">
            <v>0.62172795634102229</v>
          </cell>
          <cell r="P571">
            <v>0.68814157062787329</v>
          </cell>
          <cell r="Q571">
            <v>0.74219362937392119</v>
          </cell>
          <cell r="R571">
            <v>0.77252153140126989</v>
          </cell>
          <cell r="S571">
            <v>0.78894870170994302</v>
          </cell>
          <cell r="T571">
            <v>0.82429271731120435</v>
          </cell>
          <cell r="U571">
            <v>0.84862086911267243</v>
          </cell>
          <cell r="V571">
            <v>0.87820597567424641</v>
          </cell>
          <cell r="W571">
            <v>0.8716486023958927</v>
          </cell>
        </row>
        <row r="572">
          <cell r="C572">
            <v>41006</v>
          </cell>
          <cell r="D572" t="str">
            <v>ACEVEDO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6.2133241284086987E-3</v>
          </cell>
          <cell r="P572">
            <v>1.9867549668874172E-3</v>
          </cell>
          <cell r="Q572">
            <v>5.7270124085268851E-3</v>
          </cell>
          <cell r="R572">
            <v>5.5180870631514412E-3</v>
          </cell>
          <cell r="S572">
            <v>0</v>
          </cell>
          <cell r="T572">
            <v>0</v>
          </cell>
          <cell r="U572">
            <v>1.0746606334841629E-2</v>
          </cell>
          <cell r="V572">
            <v>1.0277777777777778E-2</v>
          </cell>
          <cell r="W572">
            <v>7.3891625615763543E-3</v>
          </cell>
        </row>
        <row r="573">
          <cell r="C573">
            <v>41013</v>
          </cell>
          <cell r="D573" t="str">
            <v>AGRADO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3.7688442211055273E-2</v>
          </cell>
          <cell r="N573">
            <v>3.6057692307692304E-2</v>
          </cell>
          <cell r="O573">
            <v>8.208092485549133E-2</v>
          </cell>
          <cell r="P573">
            <v>3.2584269662921349E-2</v>
          </cell>
          <cell r="Q573">
            <v>2.9768467475192944E-2</v>
          </cell>
          <cell r="R573">
            <v>2.9443838604143947E-2</v>
          </cell>
          <cell r="S573">
            <v>2.391304347826087E-2</v>
          </cell>
          <cell r="T573">
            <v>1.0893246187363835E-3</v>
          </cell>
          <cell r="U573">
            <v>1.0952902519167579E-3</v>
          </cell>
          <cell r="V573">
            <v>0</v>
          </cell>
          <cell r="W573">
            <v>0</v>
          </cell>
        </row>
        <row r="574">
          <cell r="C574">
            <v>41016</v>
          </cell>
          <cell r="D574" t="str">
            <v>AIPE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4.807692307692308E-2</v>
          </cell>
          <cell r="L574">
            <v>7.6595744680851063E-2</v>
          </cell>
          <cell r="M574">
            <v>5.7328015952143568E-2</v>
          </cell>
          <cell r="N574">
            <v>0</v>
          </cell>
          <cell r="O574">
            <v>1.6437139049311416E-2</v>
          </cell>
          <cell r="P574">
            <v>3.5699107522311944E-2</v>
          </cell>
          <cell r="Q574">
            <v>2.4239934264585046E-2</v>
          </cell>
          <cell r="R574">
            <v>4.8096192384769537E-3</v>
          </cell>
          <cell r="S574">
            <v>0</v>
          </cell>
          <cell r="T574">
            <v>3.916960438699569E-4</v>
          </cell>
          <cell r="U574">
            <v>0</v>
          </cell>
          <cell r="V574">
            <v>3.8654812524159255E-4</v>
          </cell>
          <cell r="W574">
            <v>0</v>
          </cell>
        </row>
        <row r="575">
          <cell r="C575">
            <v>41020</v>
          </cell>
          <cell r="D575" t="str">
            <v>ALGECIRAS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1.4556682840758712E-2</v>
          </cell>
          <cell r="M575">
            <v>1.4423076923076924E-2</v>
          </cell>
          <cell r="N575">
            <v>1.4795474325500435E-2</v>
          </cell>
          <cell r="O575">
            <v>3.6442516268980478E-2</v>
          </cell>
          <cell r="P575">
            <v>3.6118363794604001E-2</v>
          </cell>
          <cell r="Q575">
            <v>3.7818821459982409E-2</v>
          </cell>
          <cell r="R575">
            <v>5.7040998217468802E-2</v>
          </cell>
          <cell r="S575">
            <v>3.9437896645512241E-2</v>
          </cell>
          <cell r="T575">
            <v>2.4942263279445726E-2</v>
          </cell>
          <cell r="U575">
            <v>2.9107981220657279E-2</v>
          </cell>
          <cell r="V575">
            <v>2.7988614800759013E-2</v>
          </cell>
          <cell r="W575">
            <v>2.19256434699714E-2</v>
          </cell>
        </row>
        <row r="576">
          <cell r="C576">
            <v>41026</v>
          </cell>
          <cell r="D576" t="str">
            <v>ALTAMIRA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0.13609467455621302</v>
          </cell>
          <cell r="L576">
            <v>7.8431372549019607E-2</v>
          </cell>
          <cell r="M576">
            <v>0.11764705882352941</v>
          </cell>
          <cell r="N576">
            <v>0.17557251908396945</v>
          </cell>
          <cell r="O576">
            <v>0.15496368038740921</v>
          </cell>
          <cell r="P576">
            <v>0.20046620046620048</v>
          </cell>
          <cell r="Q576">
            <v>0.19230769230769232</v>
          </cell>
          <cell r="R576">
            <v>0.17400881057268722</v>
          </cell>
          <cell r="S576">
            <v>0.14038876889848811</v>
          </cell>
          <cell r="T576">
            <v>9.4017094017094016E-2</v>
          </cell>
          <cell r="U576">
            <v>8.5287846481876331E-3</v>
          </cell>
          <cell r="V576">
            <v>6.3157894736842104E-3</v>
          </cell>
          <cell r="W576">
            <v>4.2194092827004216E-3</v>
          </cell>
        </row>
        <row r="577">
          <cell r="C577">
            <v>41078</v>
          </cell>
          <cell r="D577" t="str">
            <v>BARAYA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0.13384813384813385</v>
          </cell>
          <cell r="K577">
            <v>0.19029850746268656</v>
          </cell>
          <cell r="L577">
            <v>5.861244019138756E-2</v>
          </cell>
          <cell r="M577">
            <v>0</v>
          </cell>
          <cell r="N577">
            <v>3.2822757111597371E-2</v>
          </cell>
          <cell r="O577">
            <v>5.0847457627118647E-2</v>
          </cell>
          <cell r="P577">
            <v>4.5548654244306416E-2</v>
          </cell>
          <cell r="Q577">
            <v>1.8386108273748723E-2</v>
          </cell>
          <cell r="R577">
            <v>1.7329255861365953E-2</v>
          </cell>
          <cell r="S577">
            <v>1.7453798767967144E-2</v>
          </cell>
          <cell r="T577">
            <v>0</v>
          </cell>
          <cell r="U577">
            <v>0</v>
          </cell>
          <cell r="V577">
            <v>1.0834236186348862E-3</v>
          </cell>
          <cell r="W577">
            <v>0</v>
          </cell>
        </row>
        <row r="578">
          <cell r="C578">
            <v>41132</v>
          </cell>
          <cell r="D578" t="str">
            <v>CAMPOALEGRE</v>
          </cell>
          <cell r="E578">
            <v>0</v>
          </cell>
          <cell r="F578">
            <v>0</v>
          </cell>
          <cell r="G578">
            <v>0</v>
          </cell>
          <cell r="H578">
            <v>0.12084805653710247</v>
          </cell>
          <cell r="I578">
            <v>6.335316765838292E-2</v>
          </cell>
          <cell r="J578">
            <v>6.5262430939226526E-2</v>
          </cell>
          <cell r="K578">
            <v>0.14950730547060823</v>
          </cell>
          <cell r="L578">
            <v>0.26444073455759598</v>
          </cell>
          <cell r="M578">
            <v>0.33049738219895286</v>
          </cell>
          <cell r="N578">
            <v>0.27097396335583412</v>
          </cell>
          <cell r="O578">
            <v>0.32140595313489551</v>
          </cell>
          <cell r="P578">
            <v>0.24061326658322904</v>
          </cell>
          <cell r="Q578">
            <v>0.26751790719402058</v>
          </cell>
          <cell r="R578">
            <v>0.30457801308003735</v>
          </cell>
          <cell r="S578">
            <v>0.28289473684210525</v>
          </cell>
          <cell r="T578">
            <v>0.36409608091024021</v>
          </cell>
          <cell r="U578">
            <v>0.39769820971867009</v>
          </cell>
          <cell r="V578">
            <v>0.46918360761535982</v>
          </cell>
          <cell r="W578">
            <v>0.45102505694760819</v>
          </cell>
        </row>
        <row r="579">
          <cell r="C579">
            <v>41206</v>
          </cell>
          <cell r="D579" t="str">
            <v>COLOMBIA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3.1568228105906315E-2</v>
          </cell>
          <cell r="L579">
            <v>6.2015503875968991E-2</v>
          </cell>
          <cell r="M579">
            <v>3.0414746543778803E-2</v>
          </cell>
          <cell r="N579">
            <v>0</v>
          </cell>
          <cell r="O579">
            <v>0</v>
          </cell>
          <cell r="P579">
            <v>0</v>
          </cell>
          <cell r="Q579">
            <v>8.0580177276390005E-4</v>
          </cell>
          <cell r="R579">
            <v>0</v>
          </cell>
          <cell r="S579">
            <v>0</v>
          </cell>
          <cell r="T579">
            <v>8.0385852090032153E-4</v>
          </cell>
          <cell r="U579">
            <v>0</v>
          </cell>
          <cell r="V579">
            <v>0</v>
          </cell>
          <cell r="W579">
            <v>0</v>
          </cell>
        </row>
        <row r="580">
          <cell r="C580">
            <v>41298</v>
          </cell>
          <cell r="D580" t="str">
            <v>GARZON</v>
          </cell>
          <cell r="E580">
            <v>0</v>
          </cell>
          <cell r="F580">
            <v>6.3183673469387761E-2</v>
          </cell>
          <cell r="G580">
            <v>1.858503826331407E-2</v>
          </cell>
          <cell r="H580">
            <v>4.708520179372197E-2</v>
          </cell>
          <cell r="I580">
            <v>3.5918717801946193E-2</v>
          </cell>
          <cell r="J580">
            <v>5.3564070869386075E-2</v>
          </cell>
          <cell r="K580">
            <v>8.0260015919341995E-2</v>
          </cell>
          <cell r="L580">
            <v>7.4240287216309778E-2</v>
          </cell>
          <cell r="M580">
            <v>9.8563645368994549E-2</v>
          </cell>
          <cell r="N580">
            <v>0.12369900705826056</v>
          </cell>
          <cell r="O580">
            <v>0.15676300578034683</v>
          </cell>
          <cell r="P580">
            <v>0.14229735781459921</v>
          </cell>
          <cell r="Q580">
            <v>0.14175201568969276</v>
          </cell>
          <cell r="R580">
            <v>0.16008515167642362</v>
          </cell>
          <cell r="S580">
            <v>0.18134336153765801</v>
          </cell>
          <cell r="T580">
            <v>0.22809900379993839</v>
          </cell>
          <cell r="U580">
            <v>0.23239793334008713</v>
          </cell>
          <cell r="V580">
            <v>0.21338661338661338</v>
          </cell>
          <cell r="W580">
            <v>0.22256127571611378</v>
          </cell>
        </row>
        <row r="581">
          <cell r="C581">
            <v>41306</v>
          </cell>
          <cell r="D581" t="str">
            <v>GIGANTE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8.9245872378402504E-3</v>
          </cell>
          <cell r="J581">
            <v>2.4096385542168676E-2</v>
          </cell>
          <cell r="K581">
            <v>2.2394136807817589E-2</v>
          </cell>
          <cell r="L581">
            <v>5.2711993888464474E-2</v>
          </cell>
          <cell r="M581">
            <v>2.7142857142857142E-2</v>
          </cell>
          <cell r="N581">
            <v>2.0531807472231572E-2</v>
          </cell>
          <cell r="O581">
            <v>2.0900321543408359E-2</v>
          </cell>
          <cell r="P581">
            <v>3.2077234506384306E-2</v>
          </cell>
          <cell r="Q581">
            <v>4.7415111654940348E-2</v>
          </cell>
          <cell r="R581">
            <v>4.0828762949421088E-2</v>
          </cell>
          <cell r="S581">
            <v>4.9064704078503524E-2</v>
          </cell>
          <cell r="T581">
            <v>2.2353306426575598E-2</v>
          </cell>
          <cell r="U581">
            <v>1.0380622837370242E-2</v>
          </cell>
          <cell r="V581">
            <v>1.8100984439504603E-2</v>
          </cell>
          <cell r="W581">
            <v>3.1695721077654518E-4</v>
          </cell>
        </row>
        <row r="582">
          <cell r="C582">
            <v>41319</v>
          </cell>
          <cell r="D582" t="str">
            <v>GUADALUPE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2.4798512089274645E-2</v>
          </cell>
          <cell r="K582">
            <v>2.3809523809523808E-2</v>
          </cell>
          <cell r="L582">
            <v>1.4789533560864619E-2</v>
          </cell>
          <cell r="M582">
            <v>1.4092140921409214E-2</v>
          </cell>
          <cell r="N582">
            <v>2.9595015576323987E-2</v>
          </cell>
          <cell r="O582">
            <v>1.5507753876938469E-2</v>
          </cell>
          <cell r="P582">
            <v>2.4271844660194174E-2</v>
          </cell>
          <cell r="Q582">
            <v>2.8517110266159697E-2</v>
          </cell>
          <cell r="R582">
            <v>2.4917724494593323E-2</v>
          </cell>
          <cell r="S582">
            <v>3.5981308411214954E-2</v>
          </cell>
          <cell r="T582">
            <v>9.3370681605975722E-3</v>
          </cell>
          <cell r="U582">
            <v>7.9476390836839637E-3</v>
          </cell>
          <cell r="V582">
            <v>7.9439252336448597E-3</v>
          </cell>
          <cell r="W582">
            <v>1.3953488372093023E-3</v>
          </cell>
        </row>
        <row r="583">
          <cell r="C583">
            <v>41349</v>
          </cell>
          <cell r="D583" t="str">
            <v>HOBO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6.5420560747663545E-2</v>
          </cell>
          <cell r="O583">
            <v>6.3829787234042548E-2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</row>
        <row r="584">
          <cell r="C584">
            <v>41357</v>
          </cell>
          <cell r="D584" t="str">
            <v>IQUIRA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1.0090817356205853E-3</v>
          </cell>
          <cell r="M584">
            <v>3.5339063992359122E-2</v>
          </cell>
          <cell r="N584">
            <v>3.272727272727273E-2</v>
          </cell>
          <cell r="O584">
            <v>6.015693112467306E-2</v>
          </cell>
          <cell r="P584">
            <v>6.0169491525423731E-2</v>
          </cell>
          <cell r="Q584">
            <v>5.0538525269262634E-2</v>
          </cell>
          <cell r="R584">
            <v>1.1484823625922888E-2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</row>
        <row r="585">
          <cell r="C585">
            <v>41359</v>
          </cell>
          <cell r="D585" t="str">
            <v>ISNOS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1.2116316639741518E-3</v>
          </cell>
          <cell r="O585">
            <v>0</v>
          </cell>
          <cell r="P585">
            <v>0</v>
          </cell>
          <cell r="Q585">
            <v>7.5187969924812035E-4</v>
          </cell>
          <cell r="R585">
            <v>3.6954915003695491E-4</v>
          </cell>
          <cell r="S585">
            <v>1.1317999269806499E-2</v>
          </cell>
          <cell r="T585">
            <v>0</v>
          </cell>
          <cell r="U585">
            <v>3.6088054853843375E-4</v>
          </cell>
          <cell r="V585">
            <v>7.217610970768675E-4</v>
          </cell>
          <cell r="W585">
            <v>0</v>
          </cell>
        </row>
        <row r="586">
          <cell r="C586">
            <v>41378</v>
          </cell>
          <cell r="D586" t="str">
            <v>LA ARGENTINA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2.6271186440677965E-2</v>
          </cell>
          <cell r="N586">
            <v>6.9331158238172916E-2</v>
          </cell>
          <cell r="O586">
            <v>6.8450039339103069E-2</v>
          </cell>
          <cell r="P586">
            <v>3.9483675018982534E-2</v>
          </cell>
          <cell r="Q586">
            <v>7.9646017699115043E-2</v>
          </cell>
          <cell r="R586">
            <v>6.7625899280575538E-2</v>
          </cell>
          <cell r="S586">
            <v>1.4104372355430184E-2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</row>
        <row r="587">
          <cell r="C587">
            <v>41396</v>
          </cell>
          <cell r="D587" t="str">
            <v>LA PLATA</v>
          </cell>
          <cell r="E587">
            <v>0</v>
          </cell>
          <cell r="F587">
            <v>0</v>
          </cell>
          <cell r="G587">
            <v>2.0498126515318491E-2</v>
          </cell>
          <cell r="H587">
            <v>4.6272493573264781E-2</v>
          </cell>
          <cell r="I587">
            <v>3.0574043261231282E-2</v>
          </cell>
          <cell r="J587">
            <v>4.3829529388002421E-2</v>
          </cell>
          <cell r="K587">
            <v>7.2364560923137103E-2</v>
          </cell>
          <cell r="L587">
            <v>0.17212649119484946</v>
          </cell>
          <cell r="M587">
            <v>0.19398606527319398</v>
          </cell>
          <cell r="N587">
            <v>0.26457000710732054</v>
          </cell>
          <cell r="O587">
            <v>0.26120689655172413</v>
          </cell>
          <cell r="P587">
            <v>0.27114093959731544</v>
          </cell>
          <cell r="Q587">
            <v>0.2664371208394819</v>
          </cell>
          <cell r="R587">
            <v>0.28819556127372148</v>
          </cell>
          <cell r="S587">
            <v>0.29039923954372626</v>
          </cell>
          <cell r="T587">
            <v>0.3492957746478873</v>
          </cell>
          <cell r="U587">
            <v>0.36710037174721188</v>
          </cell>
          <cell r="V587">
            <v>0.39221097822753759</v>
          </cell>
          <cell r="W587">
            <v>0.41757741347905281</v>
          </cell>
        </row>
        <row r="588">
          <cell r="C588">
            <v>41483</v>
          </cell>
          <cell r="D588" t="str">
            <v>NATAGA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6.8027210884353748E-2</v>
          </cell>
          <cell r="N588">
            <v>9.8865478119935166E-2</v>
          </cell>
          <cell r="O588">
            <v>3.2863849765258218E-2</v>
          </cell>
          <cell r="P588">
            <v>2.8744326777609682E-2</v>
          </cell>
          <cell r="Q588">
            <v>0</v>
          </cell>
          <cell r="R588">
            <v>1.455604075691412E-3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</row>
        <row r="589">
          <cell r="C589">
            <v>41518</v>
          </cell>
          <cell r="D589" t="str">
            <v>PAICOL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0.13289760348583879</v>
          </cell>
          <cell r="O589">
            <v>0.11320754716981132</v>
          </cell>
          <cell r="P589">
            <v>0.12525252525252525</v>
          </cell>
          <cell r="Q589">
            <v>9.9804305283757333E-2</v>
          </cell>
          <cell r="R589">
            <v>0.11531190926275993</v>
          </cell>
          <cell r="S589">
            <v>2.564102564102564E-2</v>
          </cell>
          <cell r="T589">
            <v>0</v>
          </cell>
          <cell r="U589">
            <v>1.7667844522968198E-3</v>
          </cell>
          <cell r="V589">
            <v>0</v>
          </cell>
          <cell r="W589">
            <v>0</v>
          </cell>
        </row>
        <row r="590">
          <cell r="C590">
            <v>41524</v>
          </cell>
          <cell r="D590" t="str">
            <v>PALERMO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1.2711864406779662E-2</v>
          </cell>
          <cell r="L590">
            <v>1.213101496158512E-2</v>
          </cell>
          <cell r="M590">
            <v>1.1556240369799691E-2</v>
          </cell>
          <cell r="N590">
            <v>0</v>
          </cell>
          <cell r="O590">
            <v>1.3513513513513514E-2</v>
          </cell>
          <cell r="P590">
            <v>0</v>
          </cell>
          <cell r="Q590">
            <v>3.3944331296673454E-4</v>
          </cell>
          <cell r="R590">
            <v>3.355704697986577E-4</v>
          </cell>
          <cell r="S590">
            <v>0</v>
          </cell>
          <cell r="T590">
            <v>0</v>
          </cell>
          <cell r="U590">
            <v>0</v>
          </cell>
          <cell r="V590">
            <v>1.6589250165892503E-3</v>
          </cell>
          <cell r="W590">
            <v>0</v>
          </cell>
        </row>
        <row r="591">
          <cell r="C591">
            <v>41548</v>
          </cell>
          <cell r="D591" t="str">
            <v>PITAL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0.15044971381847916</v>
          </cell>
          <cell r="M591">
            <v>7.4425969912905773E-2</v>
          </cell>
          <cell r="N591">
            <v>1.3846153846153847E-2</v>
          </cell>
          <cell r="O591">
            <v>1.4274981217129978E-2</v>
          </cell>
          <cell r="P591">
            <v>2.5129342202512936E-2</v>
          </cell>
          <cell r="Q591">
            <v>7.1010248901903369E-2</v>
          </cell>
          <cell r="R591">
            <v>5.9124087591240874E-2</v>
          </cell>
          <cell r="S591">
            <v>3.2991202346041054E-2</v>
          </cell>
          <cell r="T591">
            <v>2.9651593773165306E-3</v>
          </cell>
          <cell r="U591">
            <v>0</v>
          </cell>
          <cell r="V591">
            <v>0</v>
          </cell>
          <cell r="W591">
            <v>0</v>
          </cell>
        </row>
        <row r="592">
          <cell r="C592">
            <v>41551</v>
          </cell>
          <cell r="D592" t="str">
            <v>PITALITO</v>
          </cell>
          <cell r="E592">
            <v>0</v>
          </cell>
          <cell r="F592">
            <v>1.0141509433962264E-2</v>
          </cell>
          <cell r="G592">
            <v>1.1864992512383366E-2</v>
          </cell>
          <cell r="H592">
            <v>5.1382954800989429E-2</v>
          </cell>
          <cell r="I592">
            <v>2.6361846423102166E-2</v>
          </cell>
          <cell r="J592">
            <v>1.165995336018656E-2</v>
          </cell>
          <cell r="K592">
            <v>5.647467320261438E-2</v>
          </cell>
          <cell r="L592">
            <v>0.14668104716148642</v>
          </cell>
          <cell r="M592">
            <v>0.23604060913705585</v>
          </cell>
          <cell r="N592">
            <v>0.27787802237459402</v>
          </cell>
          <cell r="O592">
            <v>0.26495132127955495</v>
          </cell>
          <cell r="P592">
            <v>0.26555003787559972</v>
          </cell>
          <cell r="Q592">
            <v>0.29691853794459927</v>
          </cell>
          <cell r="R592">
            <v>0.34361693580782515</v>
          </cell>
          <cell r="S592">
            <v>0.36089332382988831</v>
          </cell>
          <cell r="T592">
            <v>0.3886449184441656</v>
          </cell>
          <cell r="U592">
            <v>0.42784790400498673</v>
          </cell>
          <cell r="V592">
            <v>0.46424420856899357</v>
          </cell>
          <cell r="W592">
            <v>0.43338473400154204</v>
          </cell>
        </row>
        <row r="593">
          <cell r="C593">
            <v>41615</v>
          </cell>
          <cell r="D593" t="str">
            <v>RIVERA</v>
          </cell>
          <cell r="E593">
            <v>0</v>
          </cell>
          <cell r="F593">
            <v>0</v>
          </cell>
          <cell r="G593">
            <v>0</v>
          </cell>
          <cell r="H593">
            <v>2.1023125437981779E-2</v>
          </cell>
          <cell r="I593">
            <v>2.0533880903490759E-2</v>
          </cell>
          <cell r="J593">
            <v>0</v>
          </cell>
          <cell r="K593">
            <v>0</v>
          </cell>
          <cell r="L593">
            <v>1.7699115044247787E-2</v>
          </cell>
          <cell r="M593">
            <v>4.1820418204182044E-2</v>
          </cell>
          <cell r="N593">
            <v>7.7430972388955577E-2</v>
          </cell>
          <cell r="O593">
            <v>3.5398230088495575E-2</v>
          </cell>
          <cell r="P593">
            <v>0</v>
          </cell>
          <cell r="Q593">
            <v>2.0396270396270396E-2</v>
          </cell>
          <cell r="R593">
            <v>3.2844574780058651E-2</v>
          </cell>
          <cell r="S593">
            <v>7.5505350772889418E-2</v>
          </cell>
          <cell r="T593">
            <v>0.1889763779527559</v>
          </cell>
          <cell r="U593">
            <v>0.31196054254007399</v>
          </cell>
          <cell r="V593">
            <v>0.37507827175954916</v>
          </cell>
          <cell r="W593">
            <v>0.43730308758664144</v>
          </cell>
        </row>
        <row r="594">
          <cell r="C594">
            <v>41660</v>
          </cell>
          <cell r="D594" t="str">
            <v>SALADOBLANCO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9.3808630393996248E-4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</row>
        <row r="595">
          <cell r="C595">
            <v>41668</v>
          </cell>
          <cell r="D595" t="str">
            <v>SAN AGUSTIN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1.3639181649101054E-2</v>
          </cell>
          <cell r="O595">
            <v>1.5440508628519528E-2</v>
          </cell>
          <cell r="P595">
            <v>9.2344355078939535E-3</v>
          </cell>
          <cell r="Q595">
            <v>9.4506792675723567E-3</v>
          </cell>
          <cell r="R595">
            <v>9.7575399172087525E-3</v>
          </cell>
          <cell r="S595">
            <v>1.6681560917485849E-2</v>
          </cell>
          <cell r="T595">
            <v>9.3514328808446453E-3</v>
          </cell>
          <cell r="U595">
            <v>9.8400984009840101E-3</v>
          </cell>
          <cell r="V595">
            <v>2.3197492163009405E-2</v>
          </cell>
          <cell r="W595">
            <v>6.0741687979539638E-3</v>
          </cell>
        </row>
        <row r="596">
          <cell r="C596">
            <v>41676</v>
          </cell>
          <cell r="D596" t="str">
            <v>SANTA MARIA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6.8565400843881852E-2</v>
          </cell>
          <cell r="K596">
            <v>0.1001031991744066</v>
          </cell>
          <cell r="L596">
            <v>3.2096288866599799E-2</v>
          </cell>
          <cell r="M596">
            <v>5.744888023369036E-2</v>
          </cell>
          <cell r="N596">
            <v>2.5543992431409649E-2</v>
          </cell>
          <cell r="O596">
            <v>3.3240997229916899E-2</v>
          </cell>
          <cell r="P596">
            <v>5.4446460980036297E-2</v>
          </cell>
          <cell r="Q596">
            <v>6.3506261180679785E-2</v>
          </cell>
          <cell r="R596">
            <v>1.9660411081322611E-2</v>
          </cell>
          <cell r="S596">
            <v>8.0645161290322578E-3</v>
          </cell>
          <cell r="T596">
            <v>9.025270758122744E-4</v>
          </cell>
          <cell r="U596">
            <v>0</v>
          </cell>
          <cell r="V596">
            <v>0</v>
          </cell>
          <cell r="W596">
            <v>0</v>
          </cell>
        </row>
        <row r="597">
          <cell r="C597">
            <v>41770</v>
          </cell>
          <cell r="D597" t="str">
            <v>SUAZA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2.3287671232876714E-2</v>
          </cell>
          <cell r="M597">
            <v>3.8784744667097609E-2</v>
          </cell>
          <cell r="N597">
            <v>3.5604665438919582E-2</v>
          </cell>
          <cell r="O597">
            <v>5.4481546572934976E-2</v>
          </cell>
          <cell r="P597">
            <v>4.1196388261851014E-2</v>
          </cell>
          <cell r="Q597">
            <v>3.2346491228070179E-2</v>
          </cell>
          <cell r="R597">
            <v>3.1132581857219538E-2</v>
          </cell>
          <cell r="S597">
            <v>1.5352038115404976E-2</v>
          </cell>
          <cell r="T597">
            <v>5.2521008403361342E-4</v>
          </cell>
          <cell r="U597">
            <v>0</v>
          </cell>
          <cell r="V597">
            <v>0</v>
          </cell>
          <cell r="W597">
            <v>0</v>
          </cell>
        </row>
        <row r="598">
          <cell r="C598">
            <v>41791</v>
          </cell>
          <cell r="D598" t="str">
            <v>TARQUI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1.4028056112224449E-2</v>
          </cell>
          <cell r="M598">
            <v>2.9792746113989636E-2</v>
          </cell>
          <cell r="N598">
            <v>4.5883092394720298E-2</v>
          </cell>
          <cell r="O598">
            <v>3.6240786240786242E-2</v>
          </cell>
          <cell r="P598">
            <v>5.2980132450331126E-2</v>
          </cell>
          <cell r="Q598">
            <v>5.4534676941315946E-2</v>
          </cell>
          <cell r="R598">
            <v>4.2865531415149732E-2</v>
          </cell>
          <cell r="S598">
            <v>8.1919251023990641E-3</v>
          </cell>
          <cell r="T598">
            <v>2.3350846468184472E-3</v>
          </cell>
          <cell r="U598">
            <v>5.8275058275058275E-4</v>
          </cell>
          <cell r="V598">
            <v>0</v>
          </cell>
          <cell r="W598">
            <v>0</v>
          </cell>
        </row>
        <row r="599">
          <cell r="C599">
            <v>41797</v>
          </cell>
          <cell r="D599" t="str">
            <v>TESALIA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2.309782608695652E-2</v>
          </cell>
          <cell r="K599">
            <v>5.6135770234986948E-2</v>
          </cell>
          <cell r="L599">
            <v>3.2500000000000001E-2</v>
          </cell>
          <cell r="M599">
            <v>6.5710872162485071E-2</v>
          </cell>
          <cell r="N599">
            <v>3.3256880733944956E-2</v>
          </cell>
          <cell r="O599">
            <v>3.2293986636971049E-2</v>
          </cell>
          <cell r="P599">
            <v>4.4906900328587074E-2</v>
          </cell>
          <cell r="Q599">
            <v>8.9324618736383449E-2</v>
          </cell>
          <cell r="R599">
            <v>7.9034028540065859E-2</v>
          </cell>
          <cell r="S599">
            <v>3.6830357142857144E-2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</row>
        <row r="600">
          <cell r="C600">
            <v>41799</v>
          </cell>
          <cell r="D600" t="str">
            <v>TELLO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6.9541029207232264E-4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</row>
        <row r="601">
          <cell r="C601">
            <v>41801</v>
          </cell>
          <cell r="D601" t="str">
            <v>TERUEL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4.1666666666666664E-2</v>
          </cell>
          <cell r="L601">
            <v>4.0868454661558112E-2</v>
          </cell>
          <cell r="M601">
            <v>4.0201005025125629E-2</v>
          </cell>
          <cell r="N601">
            <v>0</v>
          </cell>
          <cell r="O601">
            <v>5.5012224938875302E-2</v>
          </cell>
          <cell r="P601">
            <v>5.0909090909090911E-2</v>
          </cell>
          <cell r="Q601">
            <v>3.2687651331719129E-2</v>
          </cell>
          <cell r="R601">
            <v>2.6537997587454766E-2</v>
          </cell>
          <cell r="S601">
            <v>1.6990291262135922E-2</v>
          </cell>
          <cell r="T601">
            <v>0</v>
          </cell>
          <cell r="U601">
            <v>0</v>
          </cell>
          <cell r="V601">
            <v>1.2269938650306749E-3</v>
          </cell>
          <cell r="W601">
            <v>0</v>
          </cell>
        </row>
        <row r="602">
          <cell r="C602">
            <v>41807</v>
          </cell>
          <cell r="D602" t="str">
            <v>TIMANA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9.8473658296405718E-4</v>
          </cell>
          <cell r="P602">
            <v>0</v>
          </cell>
          <cell r="Q602">
            <v>9.6015362457993274E-4</v>
          </cell>
          <cell r="R602">
            <v>9.5648015303682454E-4</v>
          </cell>
          <cell r="S602">
            <v>0</v>
          </cell>
          <cell r="T602">
            <v>4.8216007714561236E-4</v>
          </cell>
          <cell r="U602">
            <v>0</v>
          </cell>
          <cell r="V602">
            <v>0</v>
          </cell>
          <cell r="W602">
            <v>0</v>
          </cell>
        </row>
        <row r="603">
          <cell r="C603">
            <v>41872</v>
          </cell>
          <cell r="D603" t="str">
            <v>VILLAVIEJA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4.0595399188092018E-2</v>
          </cell>
          <cell r="R603">
            <v>3.2608695652173912E-2</v>
          </cell>
          <cell r="S603">
            <v>2.3415977961432508E-2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</row>
        <row r="604">
          <cell r="C604">
            <v>41885</v>
          </cell>
          <cell r="D604" t="str">
            <v>YAGUARA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1.1614401858304297E-3</v>
          </cell>
          <cell r="R604">
            <v>1.1600928074245939E-3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</row>
        <row r="605">
          <cell r="C605">
            <v>44001</v>
          </cell>
          <cell r="D605" t="str">
            <v>RIOHACHA</v>
          </cell>
          <cell r="E605">
            <v>0.39444147514698025</v>
          </cell>
          <cell r="F605">
            <v>0.25926535990775817</v>
          </cell>
          <cell r="G605">
            <v>0.34998504337421477</v>
          </cell>
          <cell r="H605">
            <v>0.31752979998653108</v>
          </cell>
          <cell r="I605">
            <v>0.28307428711296045</v>
          </cell>
          <cell r="J605">
            <v>0.30720171576927419</v>
          </cell>
          <cell r="K605">
            <v>0.29416496835782474</v>
          </cell>
          <cell r="L605">
            <v>0.42130901176348656</v>
          </cell>
          <cell r="M605">
            <v>0.49530194524861598</v>
          </cell>
          <cell r="N605">
            <v>0.52071450015010512</v>
          </cell>
          <cell r="O605">
            <v>0.40213417646477623</v>
          </cell>
          <cell r="P605">
            <v>0.40980487804878046</v>
          </cell>
          <cell r="Q605">
            <v>0.39960535181441909</v>
          </cell>
          <cell r="R605">
            <v>0.39604945289185733</v>
          </cell>
          <cell r="S605">
            <v>0.46766861489934131</v>
          </cell>
          <cell r="T605">
            <v>0.51354157262796785</v>
          </cell>
          <cell r="U605">
            <v>0.49501328339358042</v>
          </cell>
          <cell r="V605">
            <v>0.48649324662331167</v>
          </cell>
          <cell r="W605">
            <v>0.4772916254207088</v>
          </cell>
        </row>
        <row r="606">
          <cell r="C606">
            <v>44035</v>
          </cell>
          <cell r="D606" t="str">
            <v>ALBANIA</v>
          </cell>
          <cell r="E606">
            <v>0</v>
          </cell>
          <cell r="F606">
            <v>0</v>
          </cell>
          <cell r="G606">
            <v>0</v>
          </cell>
          <cell r="H606">
            <v>2.6852846401718582E-2</v>
          </cell>
          <cell r="I606">
            <v>2.4752475247524754E-2</v>
          </cell>
          <cell r="J606">
            <v>0.1040994933210502</v>
          </cell>
          <cell r="K606">
            <v>5.7873485868102287E-2</v>
          </cell>
          <cell r="L606">
            <v>6.9818824569155988E-2</v>
          </cell>
          <cell r="M606">
            <v>0.1019163763066202</v>
          </cell>
          <cell r="N606">
            <v>0.11087236785560808</v>
          </cell>
          <cell r="O606">
            <v>0.18784297171802447</v>
          </cell>
          <cell r="P606">
            <v>6.8125516102394715E-2</v>
          </cell>
          <cell r="Q606">
            <v>8.9076985086658608E-2</v>
          </cell>
          <cell r="R606">
            <v>3.5377358490566037E-2</v>
          </cell>
          <cell r="S606">
            <v>1.6506717850287907E-2</v>
          </cell>
          <cell r="T606">
            <v>1.1269722013523666E-3</v>
          </cell>
          <cell r="U606">
            <v>1.0701107011070111E-2</v>
          </cell>
          <cell r="V606">
            <v>1.6745540589734254E-2</v>
          </cell>
          <cell r="W606">
            <v>0</v>
          </cell>
        </row>
        <row r="607">
          <cell r="C607">
            <v>44078</v>
          </cell>
          <cell r="D607" t="str">
            <v>BARRANCAS</v>
          </cell>
          <cell r="E607">
            <v>0</v>
          </cell>
          <cell r="F607">
            <v>0</v>
          </cell>
          <cell r="G607">
            <v>0</v>
          </cell>
          <cell r="H607">
            <v>1.7271922054915855E-2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1.3499831252109349E-2</v>
          </cell>
          <cell r="N607">
            <v>2.8505897771952816E-2</v>
          </cell>
          <cell r="O607">
            <v>1.8158649251353933E-2</v>
          </cell>
          <cell r="P607">
            <v>0</v>
          </cell>
          <cell r="Q607">
            <v>3.0248033877797943E-2</v>
          </cell>
          <cell r="R607">
            <v>3.4615384615384617E-2</v>
          </cell>
          <cell r="S607">
            <v>2.4637681159420291E-2</v>
          </cell>
          <cell r="T607">
            <v>1.0218563724098779E-2</v>
          </cell>
          <cell r="U607">
            <v>0</v>
          </cell>
          <cell r="V607">
            <v>0</v>
          </cell>
          <cell r="W607">
            <v>0</v>
          </cell>
        </row>
        <row r="608">
          <cell r="C608">
            <v>44090</v>
          </cell>
          <cell r="D608" t="str">
            <v>DIBULLA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2.3008095440988495E-2</v>
          </cell>
          <cell r="L608">
            <v>5.3887289181406825E-2</v>
          </cell>
          <cell r="M608">
            <v>8.5771543086172339E-2</v>
          </cell>
          <cell r="N608">
            <v>3.8955979742890535E-2</v>
          </cell>
          <cell r="O608">
            <v>5.2334337349397589E-2</v>
          </cell>
          <cell r="P608">
            <v>3.619254433586681E-3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</row>
        <row r="609">
          <cell r="C609">
            <v>44098</v>
          </cell>
          <cell r="D609" t="str">
            <v>DISTRACCION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2.0075282308657464E-2</v>
          </cell>
          <cell r="N609">
            <v>4.8899755501222497E-2</v>
          </cell>
          <cell r="O609">
            <v>6.3842482100238657E-2</v>
          </cell>
          <cell r="P609">
            <v>7.817969661610269E-2</v>
          </cell>
          <cell r="Q609">
            <v>7.1428571428571425E-2</v>
          </cell>
          <cell r="R609">
            <v>2.0763187429854096E-2</v>
          </cell>
          <cell r="S609">
            <v>0</v>
          </cell>
          <cell r="T609">
            <v>1.7847485127095726E-2</v>
          </cell>
          <cell r="U609">
            <v>5.3276505061267982E-3</v>
          </cell>
          <cell r="V609">
            <v>0</v>
          </cell>
          <cell r="W609">
            <v>0</v>
          </cell>
        </row>
        <row r="610">
          <cell r="C610">
            <v>44110</v>
          </cell>
          <cell r="D610" t="str">
            <v>EL MOLINO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1.152073732718894E-3</v>
          </cell>
          <cell r="P610">
            <v>4.195804195804196E-2</v>
          </cell>
          <cell r="Q610">
            <v>4.4364508393285373E-2</v>
          </cell>
          <cell r="R610">
            <v>4.5962732919254658E-2</v>
          </cell>
          <cell r="S610">
            <v>2.570694087403599E-2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</row>
        <row r="611">
          <cell r="C611">
            <v>44279</v>
          </cell>
          <cell r="D611" t="str">
            <v>FONSECA</v>
          </cell>
          <cell r="E611">
            <v>0</v>
          </cell>
          <cell r="F611">
            <v>6.2955254942767949E-2</v>
          </cell>
          <cell r="G611">
            <v>5.32015065913371E-2</v>
          </cell>
          <cell r="H611">
            <v>7.7669902912621352E-2</v>
          </cell>
          <cell r="I611">
            <v>7.2629969418960244E-2</v>
          </cell>
          <cell r="J611">
            <v>6.7844522968197873E-2</v>
          </cell>
          <cell r="K611">
            <v>0.15405135045015006</v>
          </cell>
          <cell r="L611">
            <v>0.2294455066921606</v>
          </cell>
          <cell r="M611">
            <v>0.41848998459167952</v>
          </cell>
          <cell r="N611">
            <v>0.50482509047044632</v>
          </cell>
          <cell r="O611">
            <v>0.47626157061809493</v>
          </cell>
          <cell r="P611">
            <v>0.35419161676646704</v>
          </cell>
          <cell r="Q611">
            <v>0.40551181102362205</v>
          </cell>
          <cell r="R611">
            <v>0.53900928792569658</v>
          </cell>
          <cell r="S611">
            <v>0.87785532994923854</v>
          </cell>
          <cell r="T611">
            <v>1.3177235772357723</v>
          </cell>
          <cell r="U611">
            <v>1.433034230641409</v>
          </cell>
          <cell r="V611">
            <v>1.5308808639892002</v>
          </cell>
          <cell r="W611">
            <v>1.5260115606936415</v>
          </cell>
        </row>
        <row r="612">
          <cell r="C612">
            <v>44378</v>
          </cell>
          <cell r="D612" t="str">
            <v>HATONUEVO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2.125340599455041E-2</v>
          </cell>
          <cell r="M612">
            <v>1.090909090909091E-2</v>
          </cell>
          <cell r="N612">
            <v>1.0447761194029851E-2</v>
          </cell>
          <cell r="O612">
            <v>0</v>
          </cell>
          <cell r="P612">
            <v>1.7463235294117647E-2</v>
          </cell>
          <cell r="Q612">
            <v>1.680672268907563E-2</v>
          </cell>
          <cell r="R612">
            <v>1.5845824411134905E-2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  <row r="613">
          <cell r="C613">
            <v>44420</v>
          </cell>
          <cell r="D613" t="str">
            <v>LA JAGUA DEL PILAR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8.4175084175084181E-2</v>
          </cell>
          <cell r="Q613">
            <v>0.20608108108108109</v>
          </cell>
          <cell r="R613">
            <v>0.20962199312714777</v>
          </cell>
          <cell r="S613">
            <v>8.3623693379790948E-2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</row>
        <row r="614">
          <cell r="C614">
            <v>44430</v>
          </cell>
          <cell r="D614" t="str">
            <v>MAICAO</v>
          </cell>
          <cell r="E614">
            <v>0</v>
          </cell>
          <cell r="F614">
            <v>4.1626946298061643E-2</v>
          </cell>
          <cell r="G614">
            <v>4.2764117018174751E-2</v>
          </cell>
          <cell r="H614">
            <v>2.7964601769911505E-2</v>
          </cell>
          <cell r="I614">
            <v>3.0430560051796698E-2</v>
          </cell>
          <cell r="J614">
            <v>3.5629453681710214E-2</v>
          </cell>
          <cell r="K614">
            <v>4.9076594805385919E-2</v>
          </cell>
          <cell r="L614">
            <v>4.821833613814297E-2</v>
          </cell>
          <cell r="M614">
            <v>9.1937142017917459E-2</v>
          </cell>
          <cell r="N614">
            <v>0.11278751571629317</v>
          </cell>
          <cell r="O614">
            <v>0.12222304777472323</v>
          </cell>
          <cell r="P614">
            <v>0.1129345069371923</v>
          </cell>
          <cell r="Q614">
            <v>0.12257581430175964</v>
          </cell>
          <cell r="R614">
            <v>0.10782256855986813</v>
          </cell>
          <cell r="S614">
            <v>0.12474804031354983</v>
          </cell>
          <cell r="T614">
            <v>0.19706034419085605</v>
          </cell>
          <cell r="U614">
            <v>0.18498950568140696</v>
          </cell>
          <cell r="V614">
            <v>0.18566706519445811</v>
          </cell>
          <cell r="W614">
            <v>0.18334689449416869</v>
          </cell>
        </row>
        <row r="615">
          <cell r="C615">
            <v>44560</v>
          </cell>
          <cell r="D615" t="str">
            <v>MANAURE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1.9657662476598021E-2</v>
          </cell>
          <cell r="N615">
            <v>1.9238168526356291E-3</v>
          </cell>
          <cell r="O615">
            <v>1.0901518863302304E-2</v>
          </cell>
          <cell r="P615">
            <v>7.5801749271137029E-3</v>
          </cell>
          <cell r="Q615">
            <v>8.867213478164486E-3</v>
          </cell>
          <cell r="R615">
            <v>5.054759898904802E-3</v>
          </cell>
          <cell r="S615">
            <v>2.2011005502751375E-2</v>
          </cell>
          <cell r="T615">
            <v>3.5952063914780293E-2</v>
          </cell>
          <cell r="U615">
            <v>3.6318951392681598E-2</v>
          </cell>
          <cell r="V615">
            <v>4.4253979359804095E-2</v>
          </cell>
          <cell r="W615">
            <v>2.9292245174398917E-2</v>
          </cell>
        </row>
        <row r="616">
          <cell r="C616">
            <v>44650</v>
          </cell>
          <cell r="D616" t="str">
            <v>SAN JUAN DEL CESAR</v>
          </cell>
          <cell r="E616">
            <v>0.18150830847890925</v>
          </cell>
          <cell r="F616">
            <v>0.16386726751331421</v>
          </cell>
          <cell r="G616">
            <v>0.20146379044684129</v>
          </cell>
          <cell r="H616">
            <v>0.24204504826599929</v>
          </cell>
          <cell r="I616">
            <v>0.2488356620093147</v>
          </cell>
          <cell r="J616">
            <v>0.19836529393272556</v>
          </cell>
          <cell r="K616">
            <v>0.20852359208523591</v>
          </cell>
          <cell r="L616">
            <v>0.22999407231772376</v>
          </cell>
          <cell r="M616">
            <v>0.24730869944719233</v>
          </cell>
          <cell r="N616">
            <v>6.6187050359712229E-2</v>
          </cell>
          <cell r="O616">
            <v>0.28300803673938002</v>
          </cell>
          <cell r="P616">
            <v>0.26526497695852536</v>
          </cell>
          <cell r="Q616">
            <v>9.6943231441048036E-2</v>
          </cell>
          <cell r="R616">
            <v>0.31301775147928995</v>
          </cell>
          <cell r="S616">
            <v>0.26195488721804511</v>
          </cell>
          <cell r="T616">
            <v>0.17801526717557251</v>
          </cell>
          <cell r="U616">
            <v>0.1111111111111111</v>
          </cell>
          <cell r="V616">
            <v>7.8725398313027176E-2</v>
          </cell>
          <cell r="W616">
            <v>8.8603631809643077E-2</v>
          </cell>
        </row>
        <row r="617">
          <cell r="C617">
            <v>44847</v>
          </cell>
          <cell r="D617" t="str">
            <v>URIBIA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1.6929937268536015E-2</v>
          </cell>
          <cell r="N617">
            <v>1.1354538175995342E-2</v>
          </cell>
          <cell r="O617">
            <v>1.159379801648275E-2</v>
          </cell>
          <cell r="P617">
            <v>9.492613142589746E-3</v>
          </cell>
          <cell r="Q617">
            <v>7.8574166347259479E-3</v>
          </cell>
          <cell r="R617">
            <v>8.0536912751677861E-3</v>
          </cell>
          <cell r="S617">
            <v>5.1892017958136555E-3</v>
          </cell>
          <cell r="T617">
            <v>4.4092202935759337E-3</v>
          </cell>
          <cell r="U617">
            <v>0</v>
          </cell>
          <cell r="V617">
            <v>2.6579111944965606E-3</v>
          </cell>
          <cell r="W617">
            <v>1.7280813214739516E-3</v>
          </cell>
        </row>
        <row r="618">
          <cell r="C618">
            <v>44855</v>
          </cell>
          <cell r="D618" t="str">
            <v>URUMITA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1.3097576948264571E-2</v>
          </cell>
          <cell r="O618">
            <v>8.6538461538461536E-2</v>
          </cell>
          <cell r="P618">
            <v>8.4595959595959599E-2</v>
          </cell>
          <cell r="Q618">
            <v>2.1984924623115579E-2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</row>
        <row r="619">
          <cell r="C619">
            <v>44874</v>
          </cell>
          <cell r="D619" t="str">
            <v>VILLANUEVA</v>
          </cell>
          <cell r="E619">
            <v>0</v>
          </cell>
          <cell r="F619">
            <v>0.10535931790499391</v>
          </cell>
          <cell r="G619">
            <v>8.7912087912087919E-2</v>
          </cell>
          <cell r="H619">
            <v>9.0373280943025547E-2</v>
          </cell>
          <cell r="I619">
            <v>7.0229681978798586E-2</v>
          </cell>
          <cell r="J619">
            <v>8.2994304312449141E-2</v>
          </cell>
          <cell r="K619">
            <v>0.13197383609080415</v>
          </cell>
          <cell r="L619">
            <v>0.28444772811230146</v>
          </cell>
          <cell r="M619">
            <v>0.18446601941747573</v>
          </cell>
          <cell r="N619">
            <v>0.20440028388928319</v>
          </cell>
          <cell r="O619">
            <v>0.21501948281969535</v>
          </cell>
          <cell r="P619">
            <v>0.16541353383458646</v>
          </cell>
          <cell r="Q619">
            <v>0.19721917306988657</v>
          </cell>
          <cell r="R619">
            <v>0.18905660377358491</v>
          </cell>
          <cell r="S619">
            <v>0.24707716289945442</v>
          </cell>
          <cell r="T619">
            <v>0.39653784219001609</v>
          </cell>
          <cell r="U619">
            <v>0.34549979261717129</v>
          </cell>
          <cell r="V619">
            <v>0.38297872340425532</v>
          </cell>
          <cell r="W619">
            <v>0.40460669274228594</v>
          </cell>
        </row>
        <row r="620">
          <cell r="C620">
            <v>47001</v>
          </cell>
          <cell r="D620" t="str">
            <v>SANTA MARTA</v>
          </cell>
          <cell r="E620">
            <v>0.18916120124266483</v>
          </cell>
          <cell r="F620">
            <v>0.1702909969534615</v>
          </cell>
          <cell r="G620">
            <v>0.16478203228573657</v>
          </cell>
          <cell r="H620">
            <v>0.22376523329812176</v>
          </cell>
          <cell r="I620">
            <v>0.25893771768080309</v>
          </cell>
          <cell r="J620">
            <v>0.34390629784627946</v>
          </cell>
          <cell r="K620">
            <v>0.37115688573905065</v>
          </cell>
          <cell r="L620">
            <v>0.4369859176449617</v>
          </cell>
          <cell r="M620">
            <v>0.47788127204893277</v>
          </cell>
          <cell r="N620">
            <v>0.51228105496275422</v>
          </cell>
          <cell r="O620">
            <v>0.49671550035943579</v>
          </cell>
          <cell r="P620">
            <v>0.68280443162258475</v>
          </cell>
          <cell r="Q620">
            <v>0.74575032417776732</v>
          </cell>
          <cell r="R620">
            <v>0.78206241147713251</v>
          </cell>
          <cell r="S620">
            <v>0.76930393045940149</v>
          </cell>
          <cell r="T620">
            <v>0.79856793722934438</v>
          </cell>
          <cell r="U620">
            <v>0.75389388639013821</v>
          </cell>
          <cell r="V620">
            <v>0.73862575591541868</v>
          </cell>
          <cell r="W620">
            <v>0.6485692157991938</v>
          </cell>
        </row>
        <row r="621">
          <cell r="C621">
            <v>47030</v>
          </cell>
          <cell r="D621" t="str">
            <v>ALGARROBO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0.20234869015356821</v>
          </cell>
          <cell r="M621">
            <v>0.2424778761061947</v>
          </cell>
          <cell r="N621">
            <v>7.3848827106863593E-2</v>
          </cell>
          <cell r="O621">
            <v>6.9408740359897178E-2</v>
          </cell>
          <cell r="P621">
            <v>2.2090059473237042E-2</v>
          </cell>
          <cell r="Q621">
            <v>2.1885521885521887E-2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</row>
        <row r="622">
          <cell r="C622">
            <v>47053</v>
          </cell>
          <cell r="D622" t="str">
            <v>ARACATACA</v>
          </cell>
          <cell r="E622">
            <v>0</v>
          </cell>
          <cell r="F622">
            <v>2.6062674526838348E-2</v>
          </cell>
          <cell r="G622">
            <v>1.494861413889754E-2</v>
          </cell>
          <cell r="H622">
            <v>1.5032884434700909E-2</v>
          </cell>
          <cell r="I622">
            <v>2.2068095838587643E-2</v>
          </cell>
          <cell r="J622">
            <v>0</v>
          </cell>
          <cell r="K622">
            <v>0</v>
          </cell>
          <cell r="L622">
            <v>6.4407814407814401E-2</v>
          </cell>
          <cell r="M622">
            <v>5.9243822566239952E-2</v>
          </cell>
          <cell r="N622">
            <v>4.2923433874709975E-2</v>
          </cell>
          <cell r="O622">
            <v>4.2337002540220152E-2</v>
          </cell>
          <cell r="P622">
            <v>1.5633571036752607E-2</v>
          </cell>
          <cell r="Q622">
            <v>2.159424153559051E-2</v>
          </cell>
          <cell r="R622">
            <v>8.5669781931464167E-3</v>
          </cell>
          <cell r="S622">
            <v>6.8475779863048439E-3</v>
          </cell>
          <cell r="T622">
            <v>0</v>
          </cell>
          <cell r="U622">
            <v>0</v>
          </cell>
          <cell r="V622">
            <v>7.320644216691069E-4</v>
          </cell>
          <cell r="W622">
            <v>0</v>
          </cell>
        </row>
        <row r="623">
          <cell r="C623">
            <v>47058</v>
          </cell>
          <cell r="D623" t="str">
            <v>ARIGUANI</v>
          </cell>
          <cell r="E623">
            <v>0</v>
          </cell>
          <cell r="F623">
            <v>9.7022415523586487E-3</v>
          </cell>
          <cell r="G623">
            <v>9.4307847760188614E-3</v>
          </cell>
          <cell r="H623">
            <v>9.5173351461590762E-3</v>
          </cell>
          <cell r="I623">
            <v>0</v>
          </cell>
          <cell r="J623">
            <v>0</v>
          </cell>
          <cell r="K623">
            <v>8.6385625431928126E-3</v>
          </cell>
          <cell r="L623">
            <v>0.11476533059266872</v>
          </cell>
          <cell r="M623">
            <v>0.13028764805414553</v>
          </cell>
          <cell r="N623">
            <v>3.4505862646566167E-2</v>
          </cell>
          <cell r="O623">
            <v>2.0306258322237019E-2</v>
          </cell>
          <cell r="P623">
            <v>7.6108537392455327E-3</v>
          </cell>
          <cell r="Q623">
            <v>6.5767839526471557E-4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3.3366700033366702E-4</v>
          </cell>
          <cell r="W623">
            <v>0</v>
          </cell>
        </row>
        <row r="624">
          <cell r="C624">
            <v>47170</v>
          </cell>
          <cell r="D624" t="str">
            <v>CHIVOLO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5.6782334384858045E-2</v>
          </cell>
          <cell r="L624">
            <v>0.10120942075111394</v>
          </cell>
          <cell r="M624">
            <v>0.11359285258455648</v>
          </cell>
          <cell r="N624">
            <v>5.1658163265306124E-2</v>
          </cell>
          <cell r="O624">
            <v>2.3642172523961662E-2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6.4892926670992858E-4</v>
          </cell>
          <cell r="W624">
            <v>0</v>
          </cell>
        </row>
        <row r="625">
          <cell r="C625">
            <v>47189</v>
          </cell>
          <cell r="D625" t="str">
            <v>CIENAGA</v>
          </cell>
          <cell r="E625">
            <v>4.8041255767664888E-2</v>
          </cell>
          <cell r="F625">
            <v>4.674359475845883E-2</v>
          </cell>
          <cell r="G625">
            <v>6.1710037174721191E-2</v>
          </cell>
          <cell r="H625">
            <v>9.9465811965811959E-2</v>
          </cell>
          <cell r="I625">
            <v>9.7264110297285655E-2</v>
          </cell>
          <cell r="J625">
            <v>9.2489946744919033E-2</v>
          </cell>
          <cell r="K625">
            <v>0.1238637608148067</v>
          </cell>
          <cell r="L625">
            <v>9.8207412295172117E-2</v>
          </cell>
          <cell r="M625">
            <v>0.14141191994721794</v>
          </cell>
          <cell r="N625">
            <v>8.3806818181818177E-2</v>
          </cell>
          <cell r="O625">
            <v>0.10236220472440945</v>
          </cell>
          <cell r="P625">
            <v>0.10233887183828977</v>
          </cell>
          <cell r="Q625">
            <v>0.10759362714669977</v>
          </cell>
          <cell r="R625">
            <v>9.9465348532230408E-2</v>
          </cell>
          <cell r="S625">
            <v>4.2886719905353449E-2</v>
          </cell>
          <cell r="T625">
            <v>7.775628626692456E-2</v>
          </cell>
          <cell r="U625">
            <v>8.7504776461597253E-2</v>
          </cell>
          <cell r="V625">
            <v>9.8100664767331439E-2</v>
          </cell>
          <cell r="W625">
            <v>8.1984383926871074E-2</v>
          </cell>
        </row>
        <row r="626">
          <cell r="C626">
            <v>47205</v>
          </cell>
          <cell r="D626" t="str">
            <v>CONCORDIA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0.15659955257270694</v>
          </cell>
          <cell r="M626">
            <v>0.13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</row>
        <row r="627">
          <cell r="C627">
            <v>47245</v>
          </cell>
          <cell r="D627" t="str">
            <v>EL BANCO</v>
          </cell>
          <cell r="E627">
            <v>0</v>
          </cell>
          <cell r="F627">
            <v>3.9399624765478428E-3</v>
          </cell>
          <cell r="G627">
            <v>0</v>
          </cell>
          <cell r="H627">
            <v>1.1549566891241579E-3</v>
          </cell>
          <cell r="I627">
            <v>2.5480203841630731E-3</v>
          </cell>
          <cell r="J627">
            <v>0</v>
          </cell>
          <cell r="K627">
            <v>4.378996318542918E-2</v>
          </cell>
          <cell r="L627">
            <v>0.10602094240837696</v>
          </cell>
          <cell r="M627">
            <v>7.4977416440831071E-2</v>
          </cell>
          <cell r="N627">
            <v>0.11113061797752809</v>
          </cell>
          <cell r="O627">
            <v>7.6459445496814188E-2</v>
          </cell>
          <cell r="P627">
            <v>4.8112886773206395E-2</v>
          </cell>
          <cell r="Q627">
            <v>3.391832602092474E-2</v>
          </cell>
          <cell r="R627">
            <v>4.6205733558178752E-2</v>
          </cell>
          <cell r="S627">
            <v>4.0508474576271186E-2</v>
          </cell>
          <cell r="T627">
            <v>3.0012004801920768E-2</v>
          </cell>
          <cell r="U627">
            <v>3.7417333797424297E-2</v>
          </cell>
          <cell r="V627">
            <v>3.9177450806594578E-2</v>
          </cell>
          <cell r="W627">
            <v>1.9512195121951219E-2</v>
          </cell>
        </row>
        <row r="628">
          <cell r="C628">
            <v>47258</v>
          </cell>
          <cell r="D628" t="str">
            <v>EL PIÑON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0.13883161512027492</v>
          </cell>
          <cell r="M628">
            <v>0.15803814713896458</v>
          </cell>
          <cell r="N628">
            <v>6.2880324543610547E-2</v>
          </cell>
          <cell r="O628">
            <v>3.8900067069081154E-2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</row>
        <row r="629">
          <cell r="C629">
            <v>47268</v>
          </cell>
          <cell r="D629" t="str">
            <v>EL RETEN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0.11236559139784946</v>
          </cell>
          <cell r="M629">
            <v>7.2340425531914887E-2</v>
          </cell>
          <cell r="N629">
            <v>4.6596858638743459E-2</v>
          </cell>
          <cell r="O629">
            <v>3.3299180327868855E-2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4.1701417848206837E-4</v>
          </cell>
          <cell r="W629">
            <v>0</v>
          </cell>
        </row>
        <row r="630">
          <cell r="C630">
            <v>47288</v>
          </cell>
          <cell r="D630" t="str">
            <v>FUNDACION</v>
          </cell>
          <cell r="E630">
            <v>0</v>
          </cell>
          <cell r="F630">
            <v>0.11661284535342663</v>
          </cell>
          <cell r="G630">
            <v>0</v>
          </cell>
          <cell r="H630">
            <v>0</v>
          </cell>
          <cell r="I630">
            <v>1.9637179726949693E-2</v>
          </cell>
          <cell r="J630">
            <v>2.9198437790589549E-2</v>
          </cell>
          <cell r="K630">
            <v>4.3453724604966139E-2</v>
          </cell>
          <cell r="L630">
            <v>8.0925925925925929E-2</v>
          </cell>
          <cell r="M630">
            <v>9.5403137541043417E-2</v>
          </cell>
          <cell r="N630">
            <v>8.9404569167116393E-2</v>
          </cell>
          <cell r="O630">
            <v>7.3704824639487271E-2</v>
          </cell>
          <cell r="P630">
            <v>6.9980609906575009E-2</v>
          </cell>
          <cell r="Q630">
            <v>6.6922942512668185E-2</v>
          </cell>
          <cell r="R630">
            <v>5.2933009371745922E-2</v>
          </cell>
          <cell r="S630">
            <v>1.9861830742659757E-2</v>
          </cell>
          <cell r="T630">
            <v>3.1061259706643657E-3</v>
          </cell>
          <cell r="U630">
            <v>7.5979968917285444E-3</v>
          </cell>
          <cell r="V630">
            <v>1.6782006920415225E-2</v>
          </cell>
          <cell r="W630">
            <v>5.2065255119750087E-4</v>
          </cell>
        </row>
        <row r="631">
          <cell r="C631">
            <v>47318</v>
          </cell>
          <cell r="D631" t="str">
            <v>GUAMAL</v>
          </cell>
          <cell r="E631">
            <v>0</v>
          </cell>
          <cell r="F631">
            <v>2.529960053262317E-2</v>
          </cell>
          <cell r="G631">
            <v>3.5618878005342831E-3</v>
          </cell>
          <cell r="H631">
            <v>1.3434841021047918E-2</v>
          </cell>
          <cell r="I631">
            <v>1.3531799729364006E-2</v>
          </cell>
          <cell r="J631">
            <v>0</v>
          </cell>
          <cell r="K631">
            <v>9.0400344382264314E-3</v>
          </cell>
          <cell r="L631">
            <v>6.489795918367347E-2</v>
          </cell>
          <cell r="M631">
            <v>4.312354312354312E-2</v>
          </cell>
          <cell r="N631">
            <v>1.0436079016026835E-2</v>
          </cell>
          <cell r="O631">
            <v>1.9891500904159132E-2</v>
          </cell>
          <cell r="P631">
            <v>1.199294532627866E-2</v>
          </cell>
          <cell r="Q631">
            <v>0</v>
          </cell>
          <cell r="R631">
            <v>3.4305317324185246E-4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</row>
        <row r="632">
          <cell r="C632">
            <v>47460</v>
          </cell>
          <cell r="D632" t="str">
            <v>NUEVA GRANADA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4.7709923664122141E-2</v>
          </cell>
          <cell r="M632">
            <v>6.1338289962825282E-2</v>
          </cell>
          <cell r="N632">
            <v>2.2302591922845089E-2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2.0629750271444081E-2</v>
          </cell>
          <cell r="T632">
            <v>1.2861736334405145E-2</v>
          </cell>
          <cell r="U632">
            <v>0</v>
          </cell>
          <cell r="V632">
            <v>0</v>
          </cell>
          <cell r="W632">
            <v>0</v>
          </cell>
        </row>
        <row r="633">
          <cell r="C633">
            <v>47541</v>
          </cell>
          <cell r="D633" t="str">
            <v>PEDRAZA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5.2098408104196817E-2</v>
          </cell>
          <cell r="M633">
            <v>5.1575931232091692E-2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</row>
        <row r="634">
          <cell r="C634">
            <v>47545</v>
          </cell>
          <cell r="D634" t="str">
            <v>PIJIÑO DEL CARMEN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9.2006033182503777E-2</v>
          </cell>
          <cell r="M634">
            <v>6.8432671081677707E-2</v>
          </cell>
          <cell r="N634">
            <v>3.0802292263610316E-2</v>
          </cell>
          <cell r="O634">
            <v>1.4542936288088643E-2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</row>
        <row r="635">
          <cell r="C635">
            <v>47551</v>
          </cell>
          <cell r="D635" t="str">
            <v>PIVIJAY</v>
          </cell>
          <cell r="E635">
            <v>0</v>
          </cell>
          <cell r="F635">
            <v>1.7603634298693924E-2</v>
          </cell>
          <cell r="G635">
            <v>7.8034682080924851E-3</v>
          </cell>
          <cell r="H635">
            <v>8.8547815820543094E-4</v>
          </cell>
          <cell r="I635">
            <v>0</v>
          </cell>
          <cell r="J635">
            <v>0</v>
          </cell>
          <cell r="K635">
            <v>2.4829298572315334E-2</v>
          </cell>
          <cell r="L635">
            <v>9.1558038485412788E-2</v>
          </cell>
          <cell r="M635">
            <v>0.11401056228642435</v>
          </cell>
          <cell r="N635">
            <v>6.2189054726368161E-2</v>
          </cell>
          <cell r="O635">
            <v>4.5525413158715312E-2</v>
          </cell>
          <cell r="P635">
            <v>1.5014075695964968E-2</v>
          </cell>
          <cell r="Q635">
            <v>0</v>
          </cell>
          <cell r="R635">
            <v>0</v>
          </cell>
          <cell r="S635">
            <v>0</v>
          </cell>
          <cell r="T635">
            <v>6.4246707356247997E-4</v>
          </cell>
          <cell r="U635">
            <v>0</v>
          </cell>
          <cell r="V635">
            <v>6.6533599467731206E-4</v>
          </cell>
          <cell r="W635">
            <v>0</v>
          </cell>
        </row>
        <row r="636">
          <cell r="C636">
            <v>47555</v>
          </cell>
          <cell r="D636" t="str">
            <v>PLATO</v>
          </cell>
          <cell r="E636">
            <v>0</v>
          </cell>
          <cell r="F636">
            <v>7.4593128390596742E-3</v>
          </cell>
          <cell r="G636">
            <v>0</v>
          </cell>
          <cell r="H636">
            <v>7.104795737122558E-3</v>
          </cell>
          <cell r="I636">
            <v>0</v>
          </cell>
          <cell r="J636">
            <v>0</v>
          </cell>
          <cell r="K636">
            <v>3.484620348462035E-2</v>
          </cell>
          <cell r="L636">
            <v>8.450408890752778E-2</v>
          </cell>
          <cell r="M636">
            <v>0.11188240097999183</v>
          </cell>
          <cell r="N636">
            <v>0.14436269636110557</v>
          </cell>
          <cell r="O636">
            <v>7.9565301765961577E-2</v>
          </cell>
          <cell r="P636">
            <v>5.9927934761995066E-2</v>
          </cell>
          <cell r="Q636">
            <v>5.8038197663638047E-2</v>
          </cell>
          <cell r="R636">
            <v>6.847075917181257E-2</v>
          </cell>
          <cell r="S636">
            <v>7.4312254376563053E-2</v>
          </cell>
          <cell r="T636">
            <v>4.7610650678892613E-2</v>
          </cell>
          <cell r="U636">
            <v>3.8005578800557882E-2</v>
          </cell>
          <cell r="V636">
            <v>3.4339948231233819E-2</v>
          </cell>
          <cell r="W636">
            <v>1.6054654141759179E-2</v>
          </cell>
        </row>
        <row r="637">
          <cell r="C637">
            <v>47570</v>
          </cell>
          <cell r="D637" t="str">
            <v>PUEBLOVIEJO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1.3236549957301452E-2</v>
          </cell>
          <cell r="L637">
            <v>6.5615679590967188E-2</v>
          </cell>
          <cell r="M637">
            <v>2.9983108108108107E-2</v>
          </cell>
          <cell r="N637">
            <v>1.665972511453561E-2</v>
          </cell>
          <cell r="O637">
            <v>0</v>
          </cell>
          <cell r="P637">
            <v>1.062992125984252E-2</v>
          </cell>
          <cell r="Q637">
            <v>1.0223400227186671E-2</v>
          </cell>
          <cell r="R637">
            <v>9.7861544037694814E-3</v>
          </cell>
          <cell r="S637">
            <v>0</v>
          </cell>
          <cell r="T637">
            <v>0</v>
          </cell>
          <cell r="U637">
            <v>0</v>
          </cell>
          <cell r="V637">
            <v>6.1823802163833079E-4</v>
          </cell>
          <cell r="W637">
            <v>0</v>
          </cell>
        </row>
        <row r="638">
          <cell r="C638">
            <v>47605</v>
          </cell>
          <cell r="D638" t="str">
            <v>REMOLINO</v>
          </cell>
          <cell r="E638">
            <v>0</v>
          </cell>
          <cell r="F638">
            <v>1.3978494623655914E-2</v>
          </cell>
          <cell r="G638">
            <v>1.4412416851441241E-2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8.3532219570405727E-2</v>
          </cell>
          <cell r="M638">
            <v>8.3532219570405727E-2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</row>
        <row r="639">
          <cell r="C639">
            <v>47660</v>
          </cell>
          <cell r="D639" t="str">
            <v>SABANAS DE SAN ANGEL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0.11277173913043478</v>
          </cell>
          <cell r="M639">
            <v>7.1715817694369979E-2</v>
          </cell>
          <cell r="N639">
            <v>2.3762376237623763E-2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</row>
        <row r="640">
          <cell r="C640">
            <v>47675</v>
          </cell>
          <cell r="D640" t="str">
            <v>SALAMINA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0.12789115646258503</v>
          </cell>
          <cell r="M640">
            <v>8.528198074277854E-2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</row>
        <row r="641">
          <cell r="C641">
            <v>47692</v>
          </cell>
          <cell r="D641" t="str">
            <v>SAN SEBASTIAN DE BUENAVISTA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5.4054054054054057E-2</v>
          </cell>
          <cell r="M641">
            <v>8.8286208886324297E-2</v>
          </cell>
          <cell r="N641">
            <v>1.8171493469619535E-2</v>
          </cell>
          <cell r="O641">
            <v>0</v>
          </cell>
          <cell r="P641">
            <v>2.9966703662597113E-2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</row>
        <row r="642">
          <cell r="C642">
            <v>47703</v>
          </cell>
          <cell r="D642" t="str">
            <v>SAN ZENON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4.1079812206572773E-2</v>
          </cell>
          <cell r="M642">
            <v>4.7032474804031353E-2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1.0101010101010101E-3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</row>
        <row r="643">
          <cell r="C643">
            <v>47707</v>
          </cell>
          <cell r="D643" t="str">
            <v>SANTA ANA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1.737905119774542E-2</v>
          </cell>
          <cell r="J643">
            <v>0</v>
          </cell>
          <cell r="K643">
            <v>1.2448132780082987E-2</v>
          </cell>
          <cell r="L643">
            <v>6.1827956989247312E-2</v>
          </cell>
          <cell r="M643">
            <v>0.10313315926892951</v>
          </cell>
          <cell r="N643">
            <v>4.5185810810810814E-2</v>
          </cell>
          <cell r="O643">
            <v>2.1882741535920725E-2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0.16144850999622784</v>
          </cell>
          <cell r="V643">
            <v>7.5075075075075074E-4</v>
          </cell>
          <cell r="W643">
            <v>0</v>
          </cell>
        </row>
        <row r="644">
          <cell r="C644">
            <v>47720</v>
          </cell>
          <cell r="D644" t="str">
            <v>SANTA BARBARA DE PINTO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7.2119613016710646E-2</v>
          </cell>
          <cell r="M644">
            <v>4.6193327630453376E-2</v>
          </cell>
          <cell r="N644">
            <v>2.0938023450586266E-2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</row>
        <row r="645">
          <cell r="C645">
            <v>47745</v>
          </cell>
          <cell r="D645" t="str">
            <v>SITIONUEVO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9.6364432763907139E-3</v>
          </cell>
          <cell r="M645">
            <v>1.896551724137931E-2</v>
          </cell>
          <cell r="N645">
            <v>9.2709650231774122E-3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</row>
        <row r="646">
          <cell r="C646">
            <v>47798</v>
          </cell>
          <cell r="D646" t="str">
            <v>TENERIFE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0.17838312829525482</v>
          </cell>
          <cell r="M646">
            <v>0.14821272885789014</v>
          </cell>
          <cell r="N646">
            <v>3.9930555555555552E-2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</row>
        <row r="647">
          <cell r="C647">
            <v>47960</v>
          </cell>
          <cell r="D647" t="str">
            <v>ZAPAYAN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4.6987951807228916E-2</v>
          </cell>
          <cell r="M647">
            <v>4.6706586826347304E-2</v>
          </cell>
          <cell r="N647">
            <v>4.642857142857143E-2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</row>
        <row r="648">
          <cell r="C648">
            <v>47980</v>
          </cell>
          <cell r="D648" t="str">
            <v>ZONA BANANERA</v>
          </cell>
          <cell r="E648">
            <v>0</v>
          </cell>
          <cell r="F648">
            <v>0</v>
          </cell>
          <cell r="G648">
            <v>0</v>
          </cell>
          <cell r="H648">
            <v>1.1586619323490937E-2</v>
          </cell>
          <cell r="I648">
            <v>1.1649755730928222E-2</v>
          </cell>
          <cell r="J648">
            <v>1.5695915279878972E-2</v>
          </cell>
          <cell r="K648">
            <v>2.136431784107946E-2</v>
          </cell>
          <cell r="L648">
            <v>6.2246028814185443E-2</v>
          </cell>
          <cell r="M648">
            <v>6.2318840579710148E-2</v>
          </cell>
          <cell r="N648">
            <v>2.6600461074658629E-2</v>
          </cell>
          <cell r="O648">
            <v>1.1805555555555555E-2</v>
          </cell>
          <cell r="P648">
            <v>2.0868680013573126E-2</v>
          </cell>
          <cell r="Q648">
            <v>2.4548017913418478E-2</v>
          </cell>
          <cell r="R648">
            <v>1.2337662337662338E-2</v>
          </cell>
          <cell r="S648">
            <v>4.1447473298262391E-3</v>
          </cell>
          <cell r="T648">
            <v>0</v>
          </cell>
          <cell r="U648">
            <v>0</v>
          </cell>
          <cell r="V648">
            <v>4.6097111247695143E-4</v>
          </cell>
          <cell r="W648">
            <v>0</v>
          </cell>
        </row>
        <row r="649">
          <cell r="C649">
            <v>50001</v>
          </cell>
          <cell r="D649" t="str">
            <v>VILLAVICENCIO</v>
          </cell>
          <cell r="E649">
            <v>0.16852191512238315</v>
          </cell>
          <cell r="F649">
            <v>0.27942946557534903</v>
          </cell>
          <cell r="G649">
            <v>0.25064049051498316</v>
          </cell>
          <cell r="H649">
            <v>0.24045484727755645</v>
          </cell>
          <cell r="I649">
            <v>0.23885384368651769</v>
          </cell>
          <cell r="J649">
            <v>0.29290623784204384</v>
          </cell>
          <cell r="K649">
            <v>0.31163143905834706</v>
          </cell>
          <cell r="L649">
            <v>0.38873442232262551</v>
          </cell>
          <cell r="M649">
            <v>0.42783076546832965</v>
          </cell>
          <cell r="N649">
            <v>0.41335299378761875</v>
          </cell>
          <cell r="O649">
            <v>0.41250449155587493</v>
          </cell>
          <cell r="P649">
            <v>0.47996192289386008</v>
          </cell>
          <cell r="Q649">
            <v>0.51668205820368929</v>
          </cell>
          <cell r="R649">
            <v>0.57531114463511224</v>
          </cell>
          <cell r="S649">
            <v>0.61526198569921464</v>
          </cell>
          <cell r="T649">
            <v>0.65074342089955095</v>
          </cell>
          <cell r="U649">
            <v>0.67814661134163212</v>
          </cell>
          <cell r="V649">
            <v>0.60591683583859857</v>
          </cell>
          <cell r="W649">
            <v>0.59893893215938598</v>
          </cell>
        </row>
        <row r="650">
          <cell r="C650">
            <v>50006</v>
          </cell>
          <cell r="D650" t="str">
            <v>ACACIAS</v>
          </cell>
          <cell r="E650">
            <v>0</v>
          </cell>
          <cell r="F650">
            <v>0</v>
          </cell>
          <cell r="G650">
            <v>0</v>
          </cell>
          <cell r="H650">
            <v>1.6908736180359853E-2</v>
          </cell>
          <cell r="I650">
            <v>2.666386731051858E-2</v>
          </cell>
          <cell r="J650">
            <v>2.7744748315497423E-2</v>
          </cell>
          <cell r="K650">
            <v>7.2376121732344909E-2</v>
          </cell>
          <cell r="L650">
            <v>0.36480927449513839</v>
          </cell>
          <cell r="M650">
            <v>0.42280796126949971</v>
          </cell>
          <cell r="N650">
            <v>0.34893395735829436</v>
          </cell>
          <cell r="O650">
            <v>0.32792701469842878</v>
          </cell>
          <cell r="P650">
            <v>0.37047492527399534</v>
          </cell>
          <cell r="Q650">
            <v>0.36617864780391512</v>
          </cell>
          <cell r="R650">
            <v>0.42042288149483692</v>
          </cell>
          <cell r="S650">
            <v>0.34956550254140023</v>
          </cell>
          <cell r="T650">
            <v>0.35629921259842517</v>
          </cell>
          <cell r="U650">
            <v>0.35150221638483009</v>
          </cell>
          <cell r="V650">
            <v>0.3729676465757924</v>
          </cell>
          <cell r="W650">
            <v>0.38596779493920474</v>
          </cell>
        </row>
        <row r="651">
          <cell r="C651">
            <v>50110</v>
          </cell>
          <cell r="D651" t="str">
            <v>BARRANCA DE UPIA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1.4652014652014652E-2</v>
          </cell>
          <cell r="J651">
            <v>3.5714285714285713E-3</v>
          </cell>
          <cell r="K651">
            <v>0</v>
          </cell>
          <cell r="L651">
            <v>0</v>
          </cell>
          <cell r="M651">
            <v>0.52994011976047906</v>
          </cell>
          <cell r="N651">
            <v>0.32670454545454547</v>
          </cell>
          <cell r="O651">
            <v>0</v>
          </cell>
          <cell r="P651">
            <v>0.1994750656167979</v>
          </cell>
          <cell r="Q651">
            <v>6.4432989690721643E-2</v>
          </cell>
          <cell r="R651">
            <v>5.5837563451776651E-2</v>
          </cell>
          <cell r="S651">
            <v>0</v>
          </cell>
          <cell r="T651">
            <v>5.6097560975609757E-2</v>
          </cell>
          <cell r="U651">
            <v>0</v>
          </cell>
          <cell r="V651">
            <v>0</v>
          </cell>
          <cell r="W651">
            <v>6.4285714285714279E-2</v>
          </cell>
        </row>
        <row r="652">
          <cell r="C652">
            <v>50124</v>
          </cell>
          <cell r="D652" t="str">
            <v>CABUYARO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2.5125628140703518E-3</v>
          </cell>
          <cell r="U652">
            <v>0</v>
          </cell>
          <cell r="V652">
            <v>0</v>
          </cell>
          <cell r="W652">
            <v>0</v>
          </cell>
        </row>
        <row r="653">
          <cell r="C653">
            <v>50150</v>
          </cell>
          <cell r="D653" t="str">
            <v>CASTILLA LA NUEVA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6.0457516339869281E-2</v>
          </cell>
          <cell r="J653">
            <v>5.8637083993660855E-2</v>
          </cell>
          <cell r="K653">
            <v>0.16863905325443787</v>
          </cell>
          <cell r="L653">
            <v>0.23978201634877383</v>
          </cell>
          <cell r="M653">
            <v>0.14664981036662453</v>
          </cell>
          <cell r="N653">
            <v>0.13744075829383887</v>
          </cell>
          <cell r="O653">
            <v>0.10383747178329571</v>
          </cell>
          <cell r="P653">
            <v>0.11668484187568157</v>
          </cell>
          <cell r="Q653">
            <v>0.14164004259850904</v>
          </cell>
          <cell r="R653">
            <v>0.25366876310272535</v>
          </cell>
          <cell r="S653">
            <v>0.11715481171548117</v>
          </cell>
          <cell r="T653">
            <v>5.7651991614255764E-2</v>
          </cell>
          <cell r="U653">
            <v>3.3578174186778595E-2</v>
          </cell>
          <cell r="V653">
            <v>3.382663847780127E-2</v>
          </cell>
          <cell r="W653">
            <v>0</v>
          </cell>
        </row>
        <row r="654">
          <cell r="C654">
            <v>50223</v>
          </cell>
          <cell r="D654" t="str">
            <v>SAN LUIS DE CUBARRAL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2.800658978583196E-2</v>
          </cell>
          <cell r="R654">
            <v>2.8813559322033899E-2</v>
          </cell>
          <cell r="S654">
            <v>2.456140350877193E-2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</row>
        <row r="655">
          <cell r="C655">
            <v>50226</v>
          </cell>
          <cell r="D655" t="str">
            <v>CUMARAL</v>
          </cell>
          <cell r="E655">
            <v>0</v>
          </cell>
          <cell r="F655">
            <v>1.1213720316622692E-2</v>
          </cell>
          <cell r="G655">
            <v>1.1003236245954692E-2</v>
          </cell>
          <cell r="H655">
            <v>2.6802807913209957E-2</v>
          </cell>
          <cell r="I655">
            <v>3.6477987421383647E-2</v>
          </cell>
          <cell r="J655">
            <v>4.1095890410958902E-2</v>
          </cell>
          <cell r="K655">
            <v>0.12004730928444707</v>
          </cell>
          <cell r="L655">
            <v>0.21947101857062465</v>
          </cell>
          <cell r="M655">
            <v>0.13019989195029713</v>
          </cell>
          <cell r="N655">
            <v>0.1466106148187073</v>
          </cell>
          <cell r="O655">
            <v>0.15811301192327631</v>
          </cell>
          <cell r="P655">
            <v>0.17004680187207488</v>
          </cell>
          <cell r="Q655">
            <v>0.17887473460721867</v>
          </cell>
          <cell r="R655">
            <v>0.2184598580010923</v>
          </cell>
          <cell r="S655">
            <v>0.19285309132161088</v>
          </cell>
          <cell r="T655">
            <v>0.11643026004728133</v>
          </cell>
          <cell r="U655">
            <v>0.13569682151589241</v>
          </cell>
          <cell r="V655">
            <v>0.17297979797979798</v>
          </cell>
          <cell r="W655">
            <v>0.15231362467866325</v>
          </cell>
        </row>
        <row r="656">
          <cell r="C656">
            <v>50245</v>
          </cell>
          <cell r="D656" t="str">
            <v>EL CALVARIO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0.14213197969543148</v>
          </cell>
          <cell r="K656">
            <v>0.11274509803921569</v>
          </cell>
          <cell r="L656">
            <v>0.215962441314554</v>
          </cell>
          <cell r="M656">
            <v>0.1036036036036036</v>
          </cell>
          <cell r="N656">
            <v>0</v>
          </cell>
          <cell r="O656">
            <v>0.19148936170212766</v>
          </cell>
          <cell r="P656">
            <v>0.26495726495726496</v>
          </cell>
          <cell r="Q656">
            <v>0.26495726495726496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</row>
        <row r="657">
          <cell r="C657">
            <v>50251</v>
          </cell>
          <cell r="D657" t="str">
            <v>EL CASTILLO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1.4970059880239522E-3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1.8975332068311196E-3</v>
          </cell>
          <cell r="W657">
            <v>0</v>
          </cell>
        </row>
        <row r="658">
          <cell r="C658">
            <v>50270</v>
          </cell>
          <cell r="D658" t="str">
            <v>EL DORADO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5.7324840764331211E-2</v>
          </cell>
          <cell r="M658">
            <v>0.14420062695924765</v>
          </cell>
          <cell r="N658">
            <v>8.5626911314984705E-2</v>
          </cell>
          <cell r="O658">
            <v>0</v>
          </cell>
          <cell r="P658">
            <v>7.621951219512195E-2</v>
          </cell>
          <cell r="Q658">
            <v>5.8461538461538461E-2</v>
          </cell>
          <cell r="R658">
            <v>0.17757009345794392</v>
          </cell>
          <cell r="S658">
            <v>0</v>
          </cell>
          <cell r="T658">
            <v>5.6426332288401257E-2</v>
          </cell>
          <cell r="U658">
            <v>0</v>
          </cell>
          <cell r="V658">
            <v>0</v>
          </cell>
          <cell r="W658">
            <v>0</v>
          </cell>
        </row>
        <row r="659">
          <cell r="C659">
            <v>50287</v>
          </cell>
          <cell r="D659" t="str">
            <v>FUENTE DE ORO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4.08745247148289E-2</v>
          </cell>
          <cell r="M659">
            <v>6.2442607897153349E-2</v>
          </cell>
          <cell r="N659">
            <v>2.2143489813994686E-2</v>
          </cell>
          <cell r="O659">
            <v>0</v>
          </cell>
          <cell r="P659">
            <v>0</v>
          </cell>
          <cell r="Q659">
            <v>1.2417218543046357E-2</v>
          </cell>
          <cell r="R659">
            <v>7.3289902280130291E-3</v>
          </cell>
          <cell r="S659">
            <v>7.2115384615384619E-3</v>
          </cell>
          <cell r="T659">
            <v>1.5797788309636651E-3</v>
          </cell>
          <cell r="U659">
            <v>0</v>
          </cell>
          <cell r="V659">
            <v>0</v>
          </cell>
          <cell r="W659">
            <v>0</v>
          </cell>
        </row>
        <row r="660">
          <cell r="C660">
            <v>50313</v>
          </cell>
          <cell r="D660" t="str">
            <v>GRANADA</v>
          </cell>
          <cell r="E660">
            <v>0</v>
          </cell>
          <cell r="F660">
            <v>3.1032986111111112E-2</v>
          </cell>
          <cell r="G660">
            <v>8.5310029130253855E-3</v>
          </cell>
          <cell r="H660">
            <v>3.7334403853873946E-2</v>
          </cell>
          <cell r="I660">
            <v>3.4033450019447686E-2</v>
          </cell>
          <cell r="J660">
            <v>8.2971902696586844E-2</v>
          </cell>
          <cell r="K660">
            <v>8.2991421111525548E-2</v>
          </cell>
          <cell r="L660">
            <v>0.16280343128308086</v>
          </cell>
          <cell r="M660">
            <v>0.17922679494031712</v>
          </cell>
          <cell r="N660">
            <v>0.13949843260188088</v>
          </cell>
          <cell r="O660">
            <v>0.12557741659538066</v>
          </cell>
          <cell r="P660">
            <v>0.13179599394041408</v>
          </cell>
          <cell r="Q660">
            <v>0.16145139813581891</v>
          </cell>
          <cell r="R660">
            <v>0.1355764473033152</v>
          </cell>
          <cell r="S660">
            <v>7.6230983150662526E-2</v>
          </cell>
          <cell r="T660">
            <v>0.11071428571428571</v>
          </cell>
          <cell r="U660">
            <v>0.12465775487196006</v>
          </cell>
          <cell r="V660">
            <v>0.17809752198241408</v>
          </cell>
          <cell r="W660">
            <v>0.14294790343074967</v>
          </cell>
        </row>
        <row r="661">
          <cell r="C661">
            <v>50318</v>
          </cell>
          <cell r="D661" t="str">
            <v>GUAMAL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3.3254156769596199E-2</v>
          </cell>
          <cell r="K661">
            <v>0.12064965197215777</v>
          </cell>
          <cell r="L661">
            <v>0.18253968253968253</v>
          </cell>
          <cell r="M661">
            <v>9.507829977628636E-2</v>
          </cell>
          <cell r="N661">
            <v>6.1383928571428568E-2</v>
          </cell>
          <cell r="O661">
            <v>0</v>
          </cell>
          <cell r="P661">
            <v>2.7180067950169876E-2</v>
          </cell>
          <cell r="Q661">
            <v>2.4277456647398842E-2</v>
          </cell>
          <cell r="R661">
            <v>2.3640661938534278E-2</v>
          </cell>
          <cell r="S661">
            <v>1.2165450121654502E-3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</row>
        <row r="662">
          <cell r="C662">
            <v>50330</v>
          </cell>
          <cell r="D662" t="str">
            <v>MESETAS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1.0548523206751054E-2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1.8779342723004694E-3</v>
          </cell>
          <cell r="P662">
            <v>2.2242817423540315E-2</v>
          </cell>
          <cell r="Q662">
            <v>1.1049723756906077E-2</v>
          </cell>
          <cell r="R662">
            <v>1.0128913443830571E-2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</row>
        <row r="663">
          <cell r="C663">
            <v>50350</v>
          </cell>
          <cell r="D663" t="str">
            <v>LA MACARENA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1.8470631695603991E-3</v>
          </cell>
          <cell r="P663">
            <v>1.1879049676025918E-2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3.2362459546925567E-4</v>
          </cell>
          <cell r="V663">
            <v>9.4756790903348081E-3</v>
          </cell>
          <cell r="W663">
            <v>5.2259452812788197E-3</v>
          </cell>
        </row>
        <row r="664">
          <cell r="C664">
            <v>50370</v>
          </cell>
          <cell r="D664" t="str">
            <v>URIBE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1.5261044176706828E-2</v>
          </cell>
          <cell r="M664">
            <v>3.0326594090202177E-2</v>
          </cell>
          <cell r="N664">
            <v>1.5105740181268883E-2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1.3413816230717639E-3</v>
          </cell>
          <cell r="W664">
            <v>0</v>
          </cell>
        </row>
        <row r="665">
          <cell r="C665">
            <v>50400</v>
          </cell>
          <cell r="D665" t="str">
            <v>LEJANIAS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2.1105527638190954E-2</v>
          </cell>
          <cell r="Q665">
            <v>1.8145161290322582E-2</v>
          </cell>
          <cell r="R665">
            <v>1.3292433537832311E-2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</row>
        <row r="666">
          <cell r="C666">
            <v>50450</v>
          </cell>
          <cell r="D666" t="str">
            <v>PUERTO CONCORDIA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1.1299435028248588E-2</v>
          </cell>
          <cell r="Q666">
            <v>2.5100401606425703E-2</v>
          </cell>
          <cell r="R666">
            <v>1.5384615384615385E-2</v>
          </cell>
          <cell r="S666">
            <v>7.8778926637124574E-3</v>
          </cell>
          <cell r="T666">
            <v>0</v>
          </cell>
          <cell r="U666">
            <v>0</v>
          </cell>
          <cell r="V666">
            <v>0</v>
          </cell>
          <cell r="W666">
            <v>1.232741617357002E-2</v>
          </cell>
        </row>
        <row r="667">
          <cell r="C667">
            <v>50568</v>
          </cell>
          <cell r="D667" t="str">
            <v>PUERTO GAITAN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1.8518518518518517E-2</v>
          </cell>
          <cell r="J667">
            <v>0</v>
          </cell>
          <cell r="K667">
            <v>1.3210798391728892E-2</v>
          </cell>
          <cell r="L667">
            <v>6.4425770308123242E-2</v>
          </cell>
          <cell r="M667">
            <v>9.7374179431072211E-2</v>
          </cell>
          <cell r="N667">
            <v>0.11403980634749865</v>
          </cell>
          <cell r="O667">
            <v>7.8274760383386585E-2</v>
          </cell>
          <cell r="P667">
            <v>7.700477960701009E-2</v>
          </cell>
          <cell r="Q667">
            <v>2.7229044313934865E-2</v>
          </cell>
          <cell r="R667">
            <v>2.7434104357181282E-2</v>
          </cell>
          <cell r="S667">
            <v>0</v>
          </cell>
          <cell r="T667">
            <v>1.1007154650522839E-3</v>
          </cell>
          <cell r="U667">
            <v>0</v>
          </cell>
          <cell r="V667">
            <v>1.1019283746556473E-3</v>
          </cell>
          <cell r="W667">
            <v>0</v>
          </cell>
        </row>
        <row r="668">
          <cell r="C668">
            <v>50573</v>
          </cell>
          <cell r="D668" t="str">
            <v>PUERTO LOPEZ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6.2021160160525357E-3</v>
          </cell>
          <cell r="J668">
            <v>4.0816326530612242E-2</v>
          </cell>
          <cell r="K668">
            <v>6.1702861082385381E-2</v>
          </cell>
          <cell r="L668">
            <v>0.14180847514180847</v>
          </cell>
          <cell r="M668">
            <v>0.14253246753246754</v>
          </cell>
          <cell r="N668">
            <v>9.8533163265306117E-2</v>
          </cell>
          <cell r="O668">
            <v>4.8703352308665404E-2</v>
          </cell>
          <cell r="P668">
            <v>8.8431061806656108E-2</v>
          </cell>
          <cell r="Q668">
            <v>6.6987179487179485E-2</v>
          </cell>
          <cell r="R668">
            <v>5.7729941291585124E-2</v>
          </cell>
          <cell r="S668">
            <v>7.2992700729927005E-3</v>
          </cell>
          <cell r="T668">
            <v>1.3440860215053765E-3</v>
          </cell>
          <cell r="U668">
            <v>0</v>
          </cell>
          <cell r="V668">
            <v>3.3670033670033672E-4</v>
          </cell>
          <cell r="W668">
            <v>0</v>
          </cell>
        </row>
        <row r="669">
          <cell r="C669">
            <v>50577</v>
          </cell>
          <cell r="D669" t="str">
            <v>PUERTO LLERAS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1.5060240963855422E-2</v>
          </cell>
          <cell r="L669">
            <v>2.8397565922920892E-2</v>
          </cell>
          <cell r="M669">
            <v>2.7749229188078109E-2</v>
          </cell>
          <cell r="N669">
            <v>1.4568158168574402E-2</v>
          </cell>
          <cell r="O669">
            <v>0</v>
          </cell>
          <cell r="P669">
            <v>0</v>
          </cell>
          <cell r="Q669">
            <v>5.3551912568306013E-2</v>
          </cell>
          <cell r="R669">
            <v>3.5754189944134075E-2</v>
          </cell>
          <cell r="S669">
            <v>3.3067274800456098E-2</v>
          </cell>
          <cell r="T669">
            <v>1.1627906976744186E-3</v>
          </cell>
          <cell r="U669">
            <v>0</v>
          </cell>
          <cell r="V669">
            <v>0</v>
          </cell>
          <cell r="W669">
            <v>0</v>
          </cell>
        </row>
        <row r="670">
          <cell r="C670">
            <v>50590</v>
          </cell>
          <cell r="D670" t="str">
            <v>PUERTO RICO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8.0506037952846471E-3</v>
          </cell>
          <cell r="K670">
            <v>6.7605633802816905E-3</v>
          </cell>
          <cell r="L670">
            <v>1.7601760176017601E-2</v>
          </cell>
          <cell r="M670">
            <v>1.7259978425026967E-2</v>
          </cell>
          <cell r="N670">
            <v>1.4354066985645933E-2</v>
          </cell>
          <cell r="O670">
            <v>0</v>
          </cell>
          <cell r="P670">
            <v>1.427061310782241E-2</v>
          </cell>
          <cell r="Q670">
            <v>9.6153846153846159E-3</v>
          </cell>
          <cell r="R670">
            <v>9.7826086956521747E-3</v>
          </cell>
          <cell r="S670">
            <v>0</v>
          </cell>
          <cell r="T670">
            <v>0</v>
          </cell>
          <cell r="U670">
            <v>0</v>
          </cell>
          <cell r="V670">
            <v>1.6524216524216526E-2</v>
          </cell>
          <cell r="W670">
            <v>1.2564249000571102E-2</v>
          </cell>
        </row>
        <row r="671">
          <cell r="C671">
            <v>50606</v>
          </cell>
          <cell r="D671" t="str">
            <v>RESTREPO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7.4267782426778242E-2</v>
          </cell>
          <cell r="M671">
            <v>0.15991692627206647</v>
          </cell>
          <cell r="N671">
            <v>8.6368366285119666E-2</v>
          </cell>
          <cell r="O671">
            <v>1.0460251046025104E-3</v>
          </cell>
          <cell r="P671">
            <v>2.6343519494204427E-2</v>
          </cell>
          <cell r="Q671">
            <v>0</v>
          </cell>
          <cell r="R671">
            <v>9.4929881337648334E-2</v>
          </cell>
          <cell r="S671">
            <v>1.0952902519167579E-3</v>
          </cell>
          <cell r="T671">
            <v>3.0905077262693158E-2</v>
          </cell>
          <cell r="U671">
            <v>0</v>
          </cell>
          <cell r="V671">
            <v>0</v>
          </cell>
          <cell r="W671">
            <v>0</v>
          </cell>
        </row>
        <row r="672">
          <cell r="C672">
            <v>50683</v>
          </cell>
          <cell r="D672" t="str">
            <v>SAN JUAN DE ARAMA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1.6853932584269662E-2</v>
          </cell>
          <cell r="N672">
            <v>1.6339869281045753E-2</v>
          </cell>
          <cell r="O672">
            <v>3.22234156820623E-3</v>
          </cell>
          <cell r="P672">
            <v>2.8017241379310345E-2</v>
          </cell>
          <cell r="Q672">
            <v>2.8446389496717725E-2</v>
          </cell>
          <cell r="R672">
            <v>5.3047404063205419E-2</v>
          </cell>
          <cell r="S672">
            <v>7.4030552291421858E-2</v>
          </cell>
          <cell r="T672">
            <v>4.2892156862745098E-2</v>
          </cell>
          <cell r="U672">
            <v>2.0330368487928845E-2</v>
          </cell>
          <cell r="V672">
            <v>3.2938076416337288E-2</v>
          </cell>
          <cell r="W672">
            <v>0</v>
          </cell>
        </row>
        <row r="673">
          <cell r="C673">
            <v>50686</v>
          </cell>
          <cell r="D673" t="str">
            <v>SAN JUANITO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0.15300546448087432</v>
          </cell>
          <cell r="M673">
            <v>0.20105820105820105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</row>
        <row r="674">
          <cell r="C674">
            <v>50689</v>
          </cell>
          <cell r="D674" t="str">
            <v>SAN MARTIN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2.057390362750406E-2</v>
          </cell>
          <cell r="K674">
            <v>1.9957983193277309E-2</v>
          </cell>
          <cell r="L674">
            <v>0</v>
          </cell>
          <cell r="M674">
            <v>9.4460929772502478E-2</v>
          </cell>
          <cell r="N674">
            <v>0.13627546071774976</v>
          </cell>
          <cell r="O674">
            <v>7.7366650648726568E-2</v>
          </cell>
          <cell r="P674">
            <v>5.139289145052834E-2</v>
          </cell>
          <cell r="Q674">
            <v>6.7600193143408982E-2</v>
          </cell>
          <cell r="R674">
            <v>6.0724779627815868E-2</v>
          </cell>
          <cell r="S674">
            <v>3.9840637450199202E-2</v>
          </cell>
          <cell r="T674">
            <v>2.2750252780586452E-2</v>
          </cell>
          <cell r="U674">
            <v>2.1882951653944022E-2</v>
          </cell>
          <cell r="V674">
            <v>2.6985743380855399E-2</v>
          </cell>
          <cell r="W674">
            <v>2.7341772151898733E-2</v>
          </cell>
        </row>
        <row r="675">
          <cell r="C675">
            <v>50711</v>
          </cell>
          <cell r="D675" t="str">
            <v>VISTAHERMOSA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1.5827338129496403E-2</v>
          </cell>
          <cell r="M675">
            <v>6.3492063492063489E-2</v>
          </cell>
          <cell r="N675">
            <v>4.6617915904936018E-2</v>
          </cell>
          <cell r="O675">
            <v>2.6469268730372364E-2</v>
          </cell>
          <cell r="P675">
            <v>1.1071744906997343E-2</v>
          </cell>
          <cell r="Q675">
            <v>1.1378555798687089E-2</v>
          </cell>
          <cell r="R675">
            <v>8.2752613240418115E-3</v>
          </cell>
          <cell r="S675">
            <v>0</v>
          </cell>
          <cell r="T675">
            <v>4.299226139294927E-4</v>
          </cell>
          <cell r="U675">
            <v>0</v>
          </cell>
          <cell r="V675">
            <v>4.2265426880811494E-4</v>
          </cell>
          <cell r="W675">
            <v>0</v>
          </cell>
        </row>
        <row r="676">
          <cell r="C676">
            <v>52001</v>
          </cell>
          <cell r="D676" t="str">
            <v>PASTO</v>
          </cell>
          <cell r="E676">
            <v>0.37901091630830303</v>
          </cell>
          <cell r="F676">
            <v>0.43479433580579907</v>
          </cell>
          <cell r="G676">
            <v>0.41681755245500052</v>
          </cell>
          <cell r="H676">
            <v>0.43289630512514898</v>
          </cell>
          <cell r="I676">
            <v>0.41402421256192218</v>
          </cell>
          <cell r="J676">
            <v>0.47555460977815611</v>
          </cell>
          <cell r="K676">
            <v>0.47538223030043836</v>
          </cell>
          <cell r="L676">
            <v>0.54313056100642454</v>
          </cell>
          <cell r="M676">
            <v>0.59083911740081563</v>
          </cell>
          <cell r="N676">
            <v>0.60453659592897357</v>
          </cell>
          <cell r="O676">
            <v>0.58740370320313551</v>
          </cell>
          <cell r="P676">
            <v>0.72389604106754102</v>
          </cell>
          <cell r="Q676">
            <v>0.7643799120820568</v>
          </cell>
          <cell r="R676">
            <v>0.8132844636641704</v>
          </cell>
          <cell r="S676">
            <v>0.86145727199101285</v>
          </cell>
          <cell r="T676">
            <v>0.86422732580770723</v>
          </cell>
          <cell r="U676">
            <v>0.91108410683351859</v>
          </cell>
          <cell r="V676">
            <v>0.94048111743404039</v>
          </cell>
          <cell r="W676">
            <v>0.92294102364250452</v>
          </cell>
        </row>
        <row r="677">
          <cell r="C677">
            <v>52019</v>
          </cell>
          <cell r="D677" t="str">
            <v>ALBAN</v>
          </cell>
          <cell r="E677">
            <v>0</v>
          </cell>
          <cell r="F677">
            <v>0</v>
          </cell>
          <cell r="G677">
            <v>0</v>
          </cell>
          <cell r="H677">
            <v>1.2034383954154728E-2</v>
          </cell>
          <cell r="I677">
            <v>1.1979463776383342E-2</v>
          </cell>
          <cell r="J677">
            <v>0</v>
          </cell>
          <cell r="K677">
            <v>0</v>
          </cell>
          <cell r="L677">
            <v>0</v>
          </cell>
          <cell r="M677">
            <v>7.2052401746724892E-2</v>
          </cell>
          <cell r="N677">
            <v>6.602254428341385E-2</v>
          </cell>
          <cell r="O677">
            <v>5.4910242872228086E-2</v>
          </cell>
          <cell r="P677">
            <v>6.3310845874416197E-2</v>
          </cell>
          <cell r="Q677">
            <v>5.6795131845841784E-2</v>
          </cell>
          <cell r="R677">
            <v>9.9552015928322541E-3</v>
          </cell>
          <cell r="S677">
            <v>2.7859237536656891E-2</v>
          </cell>
          <cell r="T677">
            <v>2.0732883317261332E-2</v>
          </cell>
          <cell r="U677">
            <v>2.0505484024797328E-2</v>
          </cell>
          <cell r="V677">
            <v>2.7988614800759013E-2</v>
          </cell>
          <cell r="W677">
            <v>2.3719165085388995E-2</v>
          </cell>
        </row>
        <row r="678">
          <cell r="C678">
            <v>52022</v>
          </cell>
          <cell r="D678" t="str">
            <v>ALDANA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4.6421663442940041E-2</v>
          </cell>
          <cell r="Q678">
            <v>4.1501976284584984E-2</v>
          </cell>
          <cell r="R678">
            <v>0</v>
          </cell>
          <cell r="S678">
            <v>0</v>
          </cell>
          <cell r="T678">
            <v>2.1097046413502108E-3</v>
          </cell>
          <cell r="U678">
            <v>0</v>
          </cell>
          <cell r="V678">
            <v>2.2075055187637969E-3</v>
          </cell>
          <cell r="W678">
            <v>0</v>
          </cell>
        </row>
        <row r="679">
          <cell r="C679">
            <v>52051</v>
          </cell>
          <cell r="D679" t="str">
            <v>ARBOLEDA</v>
          </cell>
          <cell r="E679">
            <v>0</v>
          </cell>
          <cell r="F679">
            <v>0</v>
          </cell>
          <cell r="G679">
            <v>0</v>
          </cell>
          <cell r="H679">
            <v>2.7662517289073305E-2</v>
          </cell>
          <cell r="I679">
            <v>2.7700831024930747E-2</v>
          </cell>
          <cell r="J679">
            <v>0</v>
          </cell>
          <cell r="K679">
            <v>0</v>
          </cell>
          <cell r="L679">
            <v>0</v>
          </cell>
          <cell r="M679">
            <v>7.4999999999999997E-2</v>
          </cell>
          <cell r="N679">
            <v>4.065040650406504E-2</v>
          </cell>
          <cell r="O679">
            <v>4.1528239202657809E-2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</row>
        <row r="680">
          <cell r="C680">
            <v>52079</v>
          </cell>
          <cell r="D680" t="str">
            <v>BARBACOAS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7.7871512005191438E-3</v>
          </cell>
          <cell r="K680">
            <v>1.7083201518506803E-2</v>
          </cell>
          <cell r="L680">
            <v>2.4607812980621348E-2</v>
          </cell>
          <cell r="M680">
            <v>1.6686531585220502E-2</v>
          </cell>
          <cell r="N680">
            <v>7.5079410915391276E-3</v>
          </cell>
          <cell r="O680">
            <v>2.7956388034665921E-4</v>
          </cell>
          <cell r="P680">
            <v>6.2246278755074425E-3</v>
          </cell>
          <cell r="Q680">
            <v>1.5972767740246138E-2</v>
          </cell>
          <cell r="R680">
            <v>3.552397868561279E-3</v>
          </cell>
          <cell r="S680">
            <v>5.185185185185185E-3</v>
          </cell>
          <cell r="T680">
            <v>5.0712388312001934E-3</v>
          </cell>
          <cell r="U680">
            <v>0</v>
          </cell>
          <cell r="V680">
            <v>0</v>
          </cell>
          <cell r="W680">
            <v>0</v>
          </cell>
        </row>
        <row r="681">
          <cell r="C681">
            <v>52110</v>
          </cell>
          <cell r="D681" t="str">
            <v>BUESACO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4.6446818392940084E-4</v>
          </cell>
          <cell r="R681">
            <v>0</v>
          </cell>
          <cell r="S681">
            <v>1.0009099181073703E-2</v>
          </cell>
          <cell r="T681">
            <v>5.4421768707482989E-3</v>
          </cell>
          <cell r="U681">
            <v>5.9037238873751131E-3</v>
          </cell>
          <cell r="V681">
            <v>1.2797074954296161E-2</v>
          </cell>
          <cell r="W681">
            <v>0</v>
          </cell>
        </row>
        <row r="682">
          <cell r="C682">
            <v>52203</v>
          </cell>
          <cell r="D682" t="str">
            <v>COLON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4.5751633986928102E-2</v>
          </cell>
          <cell r="O682">
            <v>4.5652173913043478E-2</v>
          </cell>
          <cell r="P682">
            <v>4.4181034482758619E-2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</row>
        <row r="683">
          <cell r="C683">
            <v>52207</v>
          </cell>
          <cell r="D683" t="str">
            <v>CONSACA</v>
          </cell>
          <cell r="E683">
            <v>0</v>
          </cell>
          <cell r="F683">
            <v>0</v>
          </cell>
          <cell r="G683">
            <v>0</v>
          </cell>
          <cell r="H683">
            <v>2.768549280177187E-2</v>
          </cell>
          <cell r="I683">
            <v>2.847380410022779E-2</v>
          </cell>
          <cell r="J683">
            <v>0</v>
          </cell>
          <cell r="K683">
            <v>1.9370460048426151E-2</v>
          </cell>
          <cell r="L683">
            <v>1.9851116625310174E-2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</row>
        <row r="684">
          <cell r="C684">
            <v>52210</v>
          </cell>
          <cell r="D684" t="str">
            <v>CONTADERO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4.48E-2</v>
          </cell>
          <cell r="Q684">
            <v>4.1074249605055291E-2</v>
          </cell>
          <cell r="R684">
            <v>2.0312500000000001E-2</v>
          </cell>
          <cell r="S684">
            <v>0</v>
          </cell>
          <cell r="T684">
            <v>1.5360983102918587E-3</v>
          </cell>
          <cell r="U684">
            <v>0</v>
          </cell>
          <cell r="V684">
            <v>1.5105740181268882E-3</v>
          </cell>
          <cell r="W684">
            <v>0</v>
          </cell>
        </row>
        <row r="685">
          <cell r="C685">
            <v>52215</v>
          </cell>
          <cell r="D685" t="str">
            <v>CORDOBA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2.4671052631578948E-2</v>
          </cell>
          <cell r="K685">
            <v>3.5743298131600328E-2</v>
          </cell>
          <cell r="L685">
            <v>4.8995983935742969E-2</v>
          </cell>
          <cell r="M685">
            <v>5.4675118858954042E-2</v>
          </cell>
          <cell r="N685">
            <v>4.2419481539670068E-2</v>
          </cell>
          <cell r="O685">
            <v>5.4730258014073496E-2</v>
          </cell>
          <cell r="P685">
            <v>6.7968749999999994E-2</v>
          </cell>
          <cell r="Q685">
            <v>8.1250000000000003E-2</v>
          </cell>
          <cell r="R685">
            <v>7.7104642014162075E-2</v>
          </cell>
          <cell r="S685">
            <v>3.8247011952191233E-2</v>
          </cell>
          <cell r="T685">
            <v>4.8780487804878049E-3</v>
          </cell>
          <cell r="U685">
            <v>0</v>
          </cell>
          <cell r="V685">
            <v>0</v>
          </cell>
          <cell r="W685">
            <v>3.6379769299023958E-2</v>
          </cell>
        </row>
        <row r="686">
          <cell r="C686">
            <v>52224</v>
          </cell>
          <cell r="D686" t="str">
            <v>CUASPUD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4.1499330655957165E-2</v>
          </cell>
          <cell r="P686">
            <v>0.12933333333333333</v>
          </cell>
          <cell r="Q686">
            <v>8.7071240105540904E-2</v>
          </cell>
          <cell r="R686">
            <v>8.0157687253613663E-2</v>
          </cell>
          <cell r="S686">
            <v>0</v>
          </cell>
          <cell r="T686">
            <v>0</v>
          </cell>
          <cell r="U686">
            <v>0</v>
          </cell>
          <cell r="V686">
            <v>1.2804097311139564E-3</v>
          </cell>
          <cell r="W686">
            <v>0</v>
          </cell>
        </row>
        <row r="687">
          <cell r="C687">
            <v>52227</v>
          </cell>
          <cell r="D687" t="str">
            <v>CUMBAL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1.9091507570770244E-2</v>
          </cell>
          <cell r="L687">
            <v>4.9443352979698756E-2</v>
          </cell>
          <cell r="M687">
            <v>2.959349593495935E-2</v>
          </cell>
          <cell r="N687">
            <v>1.8685567010309278E-2</v>
          </cell>
          <cell r="O687">
            <v>4.0965385836773581E-2</v>
          </cell>
          <cell r="P687">
            <v>4.3369734789391573E-2</v>
          </cell>
          <cell r="Q687">
            <v>2.2242535039609993E-2</v>
          </cell>
          <cell r="R687">
            <v>1.9076005961251863E-2</v>
          </cell>
          <cell r="S687">
            <v>7.8947368421052634E-3</v>
          </cell>
          <cell r="T687">
            <v>5.7736720554272516E-4</v>
          </cell>
          <cell r="U687">
            <v>0</v>
          </cell>
          <cell r="V687">
            <v>8.5372794536141153E-4</v>
          </cell>
          <cell r="W687">
            <v>0</v>
          </cell>
        </row>
        <row r="688">
          <cell r="C688">
            <v>52233</v>
          </cell>
          <cell r="D688" t="str">
            <v>CUMBITARA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2.4126455906821963E-2</v>
          </cell>
          <cell r="P688">
            <v>1.6116035455278E-2</v>
          </cell>
          <cell r="Q688">
            <v>1.5576323987538941E-2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</row>
        <row r="689">
          <cell r="C689">
            <v>52240</v>
          </cell>
          <cell r="D689" t="str">
            <v>CHACHAGUI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1.6339869281045753E-2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2.2371364653243847E-3</v>
          </cell>
          <cell r="W689">
            <v>0</v>
          </cell>
        </row>
        <row r="690">
          <cell r="C690">
            <v>52250</v>
          </cell>
          <cell r="D690" t="str">
            <v>EL CHARCO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1.3629842180774749E-2</v>
          </cell>
          <cell r="M690">
            <v>2.3375730491577863E-2</v>
          </cell>
          <cell r="N690">
            <v>2.2324359816152332E-2</v>
          </cell>
          <cell r="O690">
            <v>2.5062656641604009E-2</v>
          </cell>
          <cell r="P690">
            <v>1.5485407980941036E-2</v>
          </cell>
          <cell r="Q690">
            <v>2.0356234096692113E-2</v>
          </cell>
          <cell r="R690">
            <v>1.7459038409884501E-2</v>
          </cell>
          <cell r="S690">
            <v>9.2284029735965143E-3</v>
          </cell>
          <cell r="T690">
            <v>0</v>
          </cell>
          <cell r="U690">
            <v>2.3579344494223061E-4</v>
          </cell>
          <cell r="V690">
            <v>0</v>
          </cell>
          <cell r="W690">
            <v>0</v>
          </cell>
        </row>
        <row r="691">
          <cell r="C691">
            <v>52254</v>
          </cell>
          <cell r="D691" t="str">
            <v>EL PEÑOL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6.993006993006993E-3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</row>
        <row r="692">
          <cell r="C692">
            <v>52256</v>
          </cell>
          <cell r="D692" t="str">
            <v>EL ROSARIO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2.5686448184233834E-2</v>
          </cell>
          <cell r="N692">
            <v>2.6777469990766391E-2</v>
          </cell>
          <cell r="O692">
            <v>2.8680688336520075E-2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</row>
        <row r="693">
          <cell r="C693">
            <v>52258</v>
          </cell>
          <cell r="D693" t="str">
            <v>EL TABLON DE GOMEZ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2.34375E-2</v>
          </cell>
          <cell r="L693">
            <v>2.3293172690763052E-2</v>
          </cell>
          <cell r="M693">
            <v>7.5409836065573776E-2</v>
          </cell>
          <cell r="N693">
            <v>7.5581395348837205E-2</v>
          </cell>
          <cell r="O693">
            <v>7.3920265780730895E-2</v>
          </cell>
          <cell r="P693">
            <v>4.3549712407559574E-2</v>
          </cell>
          <cell r="Q693">
            <v>3.3898305084745763E-2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</row>
        <row r="694">
          <cell r="C694">
            <v>52260</v>
          </cell>
          <cell r="D694" t="str">
            <v>EL TAMBO</v>
          </cell>
          <cell r="E694">
            <v>0</v>
          </cell>
          <cell r="F694">
            <v>0</v>
          </cell>
          <cell r="G694">
            <v>0</v>
          </cell>
          <cell r="H694">
            <v>1.721664275466284E-2</v>
          </cell>
          <cell r="I694">
            <v>1.8045112781954888E-2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6.3948840927258194E-2</v>
          </cell>
          <cell r="O694">
            <v>5.9581320450885669E-2</v>
          </cell>
          <cell r="P694">
            <v>2.3558082859463852E-2</v>
          </cell>
          <cell r="Q694">
            <v>2.3848684210526317E-2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</row>
        <row r="695">
          <cell r="C695">
            <v>52287</v>
          </cell>
          <cell r="D695" t="str">
            <v>FUNES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3.9938556067588324E-2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3.5447761194029849E-2</v>
          </cell>
          <cell r="P695">
            <v>2.8089887640449437E-2</v>
          </cell>
          <cell r="Q695">
            <v>2.9739776951672861E-2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</row>
        <row r="696">
          <cell r="C696">
            <v>52317</v>
          </cell>
          <cell r="D696" t="str">
            <v>GUACHUCAL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1.6372795969773299E-2</v>
          </cell>
          <cell r="K696">
            <v>3.1867431485022309E-2</v>
          </cell>
          <cell r="L696">
            <v>4.8512289780077621E-2</v>
          </cell>
          <cell r="M696">
            <v>1.6425755584756899E-2</v>
          </cell>
          <cell r="N696">
            <v>0</v>
          </cell>
          <cell r="O696">
            <v>0</v>
          </cell>
          <cell r="P696">
            <v>4.5143638850889192E-2</v>
          </cell>
          <cell r="Q696">
            <v>9.7510373443983403E-2</v>
          </cell>
          <cell r="R696">
            <v>8.893557422969188E-2</v>
          </cell>
          <cell r="S696">
            <v>5.5358410220014191E-2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</row>
        <row r="697">
          <cell r="C697">
            <v>52320</v>
          </cell>
          <cell r="D697" t="str">
            <v>GUAITARILLA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2.8571428571428571E-2</v>
          </cell>
          <cell r="M697">
            <v>2.8806584362139918E-2</v>
          </cell>
          <cell r="N697">
            <v>2.8973509933774833E-2</v>
          </cell>
          <cell r="O697">
            <v>8.6048454469507096E-2</v>
          </cell>
          <cell r="P697">
            <v>0.11298482293423272</v>
          </cell>
          <cell r="Q697">
            <v>2.6338147833474938E-2</v>
          </cell>
          <cell r="R697">
            <v>1.6295025728987993E-2</v>
          </cell>
          <cell r="S697">
            <v>0</v>
          </cell>
          <cell r="T697">
            <v>8.8888888888888893E-4</v>
          </cell>
          <cell r="U697">
            <v>9.1407678244972577E-4</v>
          </cell>
          <cell r="V697">
            <v>0</v>
          </cell>
          <cell r="W697">
            <v>0</v>
          </cell>
        </row>
        <row r="698">
          <cell r="C698">
            <v>52323</v>
          </cell>
          <cell r="D698" t="str">
            <v>GUALMATAN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8.4598698481561818E-2</v>
          </cell>
          <cell r="L698">
            <v>8.2627118644067798E-2</v>
          </cell>
          <cell r="M698">
            <v>8.1419624217118999E-2</v>
          </cell>
          <cell r="N698">
            <v>8.0082135523613956E-2</v>
          </cell>
          <cell r="O698">
            <v>0.11382113821138211</v>
          </cell>
          <cell r="P698">
            <v>0.1488933601609658</v>
          </cell>
          <cell r="Q698">
            <v>7.1713147410358571E-2</v>
          </cell>
          <cell r="R698">
            <v>2.1999999999999999E-2</v>
          </cell>
          <cell r="S698">
            <v>1.8108651911468814E-2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</row>
        <row r="699">
          <cell r="C699">
            <v>52352</v>
          </cell>
          <cell r="D699" t="str">
            <v>ILES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3.8847117794486213E-2</v>
          </cell>
          <cell r="Q699">
            <v>1.86799501867995E-2</v>
          </cell>
          <cell r="R699">
            <v>1.61892901618929E-2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</row>
        <row r="700">
          <cell r="C700">
            <v>52354</v>
          </cell>
          <cell r="D700" t="str">
            <v>IMUES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2.8753993610223641E-2</v>
          </cell>
          <cell r="M700">
            <v>2.9605263157894735E-2</v>
          </cell>
          <cell r="N700">
            <v>0</v>
          </cell>
          <cell r="O700">
            <v>0</v>
          </cell>
          <cell r="P700">
            <v>0</v>
          </cell>
          <cell r="Q700">
            <v>0.10160427807486631</v>
          </cell>
          <cell r="R700">
            <v>8.8768115942028991E-2</v>
          </cell>
          <cell r="S700">
            <v>8.990825688073395E-2</v>
          </cell>
          <cell r="T700">
            <v>3.7174721189591076E-3</v>
          </cell>
          <cell r="U700">
            <v>0</v>
          </cell>
          <cell r="V700">
            <v>0</v>
          </cell>
          <cell r="W700">
            <v>0</v>
          </cell>
        </row>
        <row r="701">
          <cell r="C701">
            <v>52356</v>
          </cell>
          <cell r="D701" t="str">
            <v>IPIALES</v>
          </cell>
          <cell r="E701">
            <v>7.915853394057688E-3</v>
          </cell>
          <cell r="F701">
            <v>4.6860257888667572E-2</v>
          </cell>
          <cell r="G701">
            <v>2.2117550686053655E-2</v>
          </cell>
          <cell r="H701">
            <v>4.0161453077699291E-2</v>
          </cell>
          <cell r="I701">
            <v>3.7737737737737739E-2</v>
          </cell>
          <cell r="J701">
            <v>3.9933116946985342E-2</v>
          </cell>
          <cell r="K701">
            <v>6.133333333333333E-2</v>
          </cell>
          <cell r="L701">
            <v>0.19601718078875438</v>
          </cell>
          <cell r="M701">
            <v>0.17363251155624038</v>
          </cell>
          <cell r="N701">
            <v>0.23074007391263149</v>
          </cell>
          <cell r="O701">
            <v>0.21988652218398289</v>
          </cell>
          <cell r="P701">
            <v>0.17104904012373762</v>
          </cell>
          <cell r="Q701">
            <v>0.17107364685004436</v>
          </cell>
          <cell r="R701">
            <v>0.15488448559314702</v>
          </cell>
          <cell r="S701">
            <v>0.15495221179057769</v>
          </cell>
          <cell r="T701">
            <v>0.15520384487901889</v>
          </cell>
          <cell r="U701">
            <v>0.20413793103448277</v>
          </cell>
          <cell r="V701">
            <v>0.16125954198473283</v>
          </cell>
          <cell r="W701">
            <v>0.11544157767557876</v>
          </cell>
        </row>
        <row r="702">
          <cell r="C702">
            <v>52378</v>
          </cell>
          <cell r="D702" t="str">
            <v>LA CRUZ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1.8054746651135701E-2</v>
          </cell>
          <cell r="J702">
            <v>1.8033740546829553E-2</v>
          </cell>
          <cell r="K702">
            <v>0</v>
          </cell>
          <cell r="L702">
            <v>5.4881571346042747E-2</v>
          </cell>
          <cell r="M702">
            <v>3.6823935558112773E-2</v>
          </cell>
          <cell r="N702">
            <v>0.13341000575043127</v>
          </cell>
          <cell r="O702">
            <v>0.11598384304673975</v>
          </cell>
          <cell r="P702">
            <v>4.8396501457725949E-2</v>
          </cell>
          <cell r="Q702">
            <v>1.475796930342385E-2</v>
          </cell>
          <cell r="R702">
            <v>6.0024009603841532E-4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</row>
        <row r="703">
          <cell r="C703">
            <v>52381</v>
          </cell>
          <cell r="D703" t="str">
            <v>LA FLORIDA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2.281021897810219E-2</v>
          </cell>
          <cell r="K703">
            <v>2.4574669187145556E-2</v>
          </cell>
          <cell r="L703">
            <v>5.7899901864573111E-2</v>
          </cell>
          <cell r="M703">
            <v>3.3570701932858597E-2</v>
          </cell>
          <cell r="N703">
            <v>3.4773445732349841E-2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</row>
        <row r="704">
          <cell r="C704">
            <v>52399</v>
          </cell>
          <cell r="D704" t="str">
            <v>LA UNION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3.9635354736424893E-4</v>
          </cell>
          <cell r="K704">
            <v>0</v>
          </cell>
          <cell r="L704">
            <v>6.255044390637611E-2</v>
          </cell>
          <cell r="M704">
            <v>4.6341463414634146E-2</v>
          </cell>
          <cell r="N704">
            <v>5.9016393442622953E-2</v>
          </cell>
          <cell r="O704">
            <v>7.1841453344343512E-2</v>
          </cell>
          <cell r="P704">
            <v>7.0568700705687007E-2</v>
          </cell>
          <cell r="Q704">
            <v>6.2290969899665552E-2</v>
          </cell>
          <cell r="R704">
            <v>4.4957983193277311E-2</v>
          </cell>
          <cell r="S704">
            <v>6.3242784380305603E-2</v>
          </cell>
          <cell r="T704">
            <v>3.2632030914555604E-2</v>
          </cell>
          <cell r="U704">
            <v>2.2717343818261248E-2</v>
          </cell>
          <cell r="V704">
            <v>4.2410714285714288E-2</v>
          </cell>
          <cell r="W704">
            <v>2.3831347387717691E-2</v>
          </cell>
        </row>
        <row r="705">
          <cell r="C705">
            <v>52405</v>
          </cell>
          <cell r="D705" t="str">
            <v>LEIVA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3.3509700176366841E-2</v>
          </cell>
          <cell r="P705">
            <v>3.2570422535211266E-2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</row>
        <row r="706">
          <cell r="C706">
            <v>52427</v>
          </cell>
          <cell r="D706" t="str">
            <v>MAGUI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1.3639181649101054E-2</v>
          </cell>
          <cell r="L706">
            <v>1.299468399291199E-2</v>
          </cell>
          <cell r="M706">
            <v>1.2359550561797753E-2</v>
          </cell>
          <cell r="N706">
            <v>0</v>
          </cell>
          <cell r="O706">
            <v>0</v>
          </cell>
          <cell r="P706">
            <v>0</v>
          </cell>
          <cell r="Q706">
            <v>1.5880429705744978E-2</v>
          </cell>
          <cell r="R706">
            <v>1.5267175572519083E-2</v>
          </cell>
          <cell r="S706">
            <v>7.8091106290672455E-3</v>
          </cell>
          <cell r="T706">
            <v>6.7539046010975093E-3</v>
          </cell>
          <cell r="U706">
            <v>0</v>
          </cell>
          <cell r="V706">
            <v>0</v>
          </cell>
          <cell r="W706">
            <v>0</v>
          </cell>
        </row>
        <row r="707">
          <cell r="C707">
            <v>52435</v>
          </cell>
          <cell r="D707" t="str">
            <v>MALLAMA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2.3391812865497075E-2</v>
          </cell>
          <cell r="L707">
            <v>2.4067388688327317E-2</v>
          </cell>
          <cell r="M707">
            <v>2.4752475247524754E-2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6.6666666666666671E-3</v>
          </cell>
          <cell r="U707">
            <v>0</v>
          </cell>
          <cell r="V707">
            <v>0</v>
          </cell>
          <cell r="W707">
            <v>0</v>
          </cell>
        </row>
        <row r="708">
          <cell r="C708">
            <v>52473</v>
          </cell>
          <cell r="D708" t="str">
            <v>MOSQUERA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1.6566265060240965E-2</v>
          </cell>
          <cell r="L708">
            <v>1.5793251974156496E-2</v>
          </cell>
          <cell r="M708">
            <v>1.5089163237311385E-2</v>
          </cell>
          <cell r="N708">
            <v>0</v>
          </cell>
          <cell r="O708">
            <v>3.8412291933418692E-3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</row>
        <row r="709">
          <cell r="C709">
            <v>52480</v>
          </cell>
          <cell r="D709" t="str">
            <v>NARIÑO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0.11926605504587157</v>
          </cell>
          <cell r="Q709">
            <v>0.11600928074245939</v>
          </cell>
          <cell r="R709">
            <v>0.11188811188811189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</row>
        <row r="710">
          <cell r="C710">
            <v>52490</v>
          </cell>
          <cell r="D710" t="str">
            <v>OLAYA HERRERA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8.689607229753215E-3</v>
          </cell>
          <cell r="K710">
            <v>8.689607229753215E-3</v>
          </cell>
          <cell r="L710">
            <v>2.1648044692737432E-2</v>
          </cell>
          <cell r="M710">
            <v>1.2955182072829132E-2</v>
          </cell>
          <cell r="N710">
            <v>0</v>
          </cell>
          <cell r="O710">
            <v>0</v>
          </cell>
          <cell r="P710">
            <v>1.1737089201877934E-2</v>
          </cell>
          <cell r="Q710">
            <v>1.0064935064935065E-2</v>
          </cell>
          <cell r="R710">
            <v>9.0880601692259477E-3</v>
          </cell>
          <cell r="S710">
            <v>0</v>
          </cell>
          <cell r="T710">
            <v>5.8258083309059127E-4</v>
          </cell>
          <cell r="U710">
            <v>0</v>
          </cell>
          <cell r="V710">
            <v>0</v>
          </cell>
          <cell r="W710">
            <v>0</v>
          </cell>
        </row>
        <row r="711">
          <cell r="C711">
            <v>52506</v>
          </cell>
          <cell r="D711" t="str">
            <v>OSPINA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8.3762886597938138E-2</v>
          </cell>
          <cell r="L711">
            <v>8.7014725568942436E-2</v>
          </cell>
          <cell r="M711">
            <v>9.0655509065550907E-2</v>
          </cell>
          <cell r="N711">
            <v>1.7291066282420751E-2</v>
          </cell>
          <cell r="O711">
            <v>7.6583210603829166E-2</v>
          </cell>
          <cell r="P711">
            <v>6.9836552748885589E-2</v>
          </cell>
          <cell r="Q711">
            <v>0.14537444933920704</v>
          </cell>
          <cell r="R711">
            <v>0.13333333333333333</v>
          </cell>
          <cell r="S711">
            <v>9.2198581560283682E-2</v>
          </cell>
          <cell r="T711">
            <v>2.7894002789400278E-3</v>
          </cell>
          <cell r="U711">
            <v>0</v>
          </cell>
          <cell r="V711">
            <v>0</v>
          </cell>
          <cell r="W711">
            <v>0</v>
          </cell>
        </row>
        <row r="712">
          <cell r="C712">
            <v>52520</v>
          </cell>
          <cell r="D712" t="str">
            <v>FRANCISCO PIZARRO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0.05</v>
          </cell>
          <cell r="L712">
            <v>4.7745358090185673E-2</v>
          </cell>
          <cell r="M712">
            <v>4.5492839090143219E-2</v>
          </cell>
          <cell r="N712">
            <v>2.7309236947791166E-2</v>
          </cell>
          <cell r="O712">
            <v>0</v>
          </cell>
          <cell r="P712">
            <v>2.6392961876832845E-2</v>
          </cell>
          <cell r="Q712">
            <v>4.4272663387210122E-2</v>
          </cell>
          <cell r="R712">
            <v>4.1299932295192958E-2</v>
          </cell>
          <cell r="S712">
            <v>3.7958115183246072E-2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</row>
        <row r="713">
          <cell r="C713">
            <v>52540</v>
          </cell>
          <cell r="D713" t="str">
            <v>POLICARPA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2.305084745762712E-2</v>
          </cell>
          <cell r="P713">
            <v>1.8867924528301886E-2</v>
          </cell>
          <cell r="Q713">
            <v>1.8592297476759629E-2</v>
          </cell>
          <cell r="R713">
            <v>1.7601043024771838E-2</v>
          </cell>
          <cell r="S713">
            <v>1.6592214422463305E-2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</row>
        <row r="714">
          <cell r="C714">
            <v>52560</v>
          </cell>
          <cell r="D714" t="str">
            <v>POTOSI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2.4839743589743588E-2</v>
          </cell>
          <cell r="L714">
            <v>2.564102564102564E-2</v>
          </cell>
          <cell r="M714">
            <v>5.9075342465753425E-2</v>
          </cell>
          <cell r="N714">
            <v>3.3568904593639579E-2</v>
          </cell>
          <cell r="O714">
            <v>3.4482758620689655E-2</v>
          </cell>
          <cell r="P714">
            <v>1.7463235294117647E-2</v>
          </cell>
          <cell r="Q714">
            <v>4.1977611940298511E-2</v>
          </cell>
          <cell r="R714">
            <v>2.4459078080903106E-2</v>
          </cell>
          <cell r="S714">
            <v>2.4714828897338403E-2</v>
          </cell>
          <cell r="T714">
            <v>2.9013539651837525E-3</v>
          </cell>
          <cell r="U714">
            <v>0</v>
          </cell>
          <cell r="V714">
            <v>1.026694045174538E-3</v>
          </cell>
          <cell r="W714">
            <v>0</v>
          </cell>
        </row>
        <row r="715">
          <cell r="C715">
            <v>52573</v>
          </cell>
          <cell r="D715" t="str">
            <v>PUERRES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3.614457831325301E-2</v>
          </cell>
          <cell r="M715">
            <v>8.1769436997319034E-2</v>
          </cell>
          <cell r="N715">
            <v>6.7476383265856948E-2</v>
          </cell>
          <cell r="O715">
            <v>0.18767123287671234</v>
          </cell>
          <cell r="P715">
            <v>0.11527777777777778</v>
          </cell>
          <cell r="Q715">
            <v>0.11251758087201125</v>
          </cell>
          <cell r="R715">
            <v>6.7142857142857143E-2</v>
          </cell>
          <cell r="S715">
            <v>6.4421669106881407E-2</v>
          </cell>
          <cell r="T715">
            <v>0</v>
          </cell>
          <cell r="U715">
            <v>0</v>
          </cell>
          <cell r="V715">
            <v>4.6948356807511738E-3</v>
          </cell>
          <cell r="W715">
            <v>0</v>
          </cell>
        </row>
        <row r="716">
          <cell r="C716">
            <v>52585</v>
          </cell>
          <cell r="D716" t="str">
            <v>PUPIALES</v>
          </cell>
          <cell r="E716">
            <v>0</v>
          </cell>
          <cell r="F716">
            <v>0</v>
          </cell>
          <cell r="G716">
            <v>1.4827995255041519E-2</v>
          </cell>
          <cell r="H716">
            <v>7.7380952380952384E-3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8.4322298563397874E-2</v>
          </cell>
          <cell r="N716">
            <v>8.5605580215599233E-2</v>
          </cell>
          <cell r="O716">
            <v>8.9045483664317748E-2</v>
          </cell>
          <cell r="P716">
            <v>3.8138332255979318E-2</v>
          </cell>
          <cell r="Q716">
            <v>2.797657774886142E-2</v>
          </cell>
          <cell r="R716">
            <v>2.6832460732984294E-2</v>
          </cell>
          <cell r="S716">
            <v>1.1169513797634692E-2</v>
          </cell>
          <cell r="T716">
            <v>1.977587343441002E-3</v>
          </cell>
          <cell r="U716">
            <v>0</v>
          </cell>
          <cell r="V716">
            <v>6.6401062416998667E-4</v>
          </cell>
          <cell r="W716">
            <v>0</v>
          </cell>
        </row>
        <row r="717">
          <cell r="C717">
            <v>52612</v>
          </cell>
          <cell r="D717" t="str">
            <v>RICAURTE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2.2058823529411766E-2</v>
          </cell>
          <cell r="L717">
            <v>6.0846560846560843E-2</v>
          </cell>
          <cell r="M717">
            <v>4.1042345276872963E-2</v>
          </cell>
          <cell r="N717">
            <v>5.2063492063492062E-2</v>
          </cell>
          <cell r="O717">
            <v>5.4836722119531729E-2</v>
          </cell>
          <cell r="P717">
            <v>2.955082742316785E-2</v>
          </cell>
          <cell r="Q717">
            <v>3.6806342015855038E-2</v>
          </cell>
          <cell r="R717">
            <v>5.1779935275080909E-2</v>
          </cell>
          <cell r="S717">
            <v>4.7028423772609816E-2</v>
          </cell>
          <cell r="T717">
            <v>1.6434262948207171E-2</v>
          </cell>
          <cell r="U717">
            <v>0</v>
          </cell>
          <cell r="V717">
            <v>1.3653483992467044E-2</v>
          </cell>
          <cell r="W717">
            <v>1.2031466913465988E-2</v>
          </cell>
        </row>
        <row r="718">
          <cell r="C718">
            <v>52678</v>
          </cell>
          <cell r="D718" t="str">
            <v>SAMANIEGO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2.1450021450021449E-3</v>
          </cell>
          <cell r="M718">
            <v>2.1565667457407807E-3</v>
          </cell>
          <cell r="N718">
            <v>2.5957170668397145E-2</v>
          </cell>
          <cell r="O718">
            <v>1.7125514849338826E-2</v>
          </cell>
          <cell r="P718">
            <v>1.5838576697765241E-2</v>
          </cell>
          <cell r="Q718">
            <v>2.5813449023861172E-2</v>
          </cell>
          <cell r="R718">
            <v>2.7331887201735357E-2</v>
          </cell>
          <cell r="S718">
            <v>1.7787418655097614E-2</v>
          </cell>
          <cell r="T718">
            <v>9.331597222222222E-3</v>
          </cell>
          <cell r="U718">
            <v>7.4009577710056592E-3</v>
          </cell>
          <cell r="V718">
            <v>7.656967840735069E-3</v>
          </cell>
          <cell r="W718">
            <v>7.5138121546961326E-3</v>
          </cell>
        </row>
        <row r="719">
          <cell r="C719">
            <v>52683</v>
          </cell>
          <cell r="D719" t="str">
            <v>SANDONA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1.0077874484654145E-2</v>
          </cell>
          <cell r="L719">
            <v>8.874357776739842E-3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2.6315789473684209E-2</v>
          </cell>
          <cell r="R719">
            <v>2.602934216753431E-2</v>
          </cell>
          <cell r="S719">
            <v>1.874414245548266E-2</v>
          </cell>
          <cell r="T719">
            <v>4.6446818392940084E-4</v>
          </cell>
          <cell r="U719">
            <v>0</v>
          </cell>
          <cell r="V719">
            <v>0</v>
          </cell>
          <cell r="W719">
            <v>0</v>
          </cell>
        </row>
        <row r="720">
          <cell r="C720">
            <v>52685</v>
          </cell>
          <cell r="D720" t="str">
            <v>SAN BERNARDO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3.7650602409638557E-2</v>
          </cell>
          <cell r="P720">
            <v>3.1781226903178125E-2</v>
          </cell>
          <cell r="Q720">
            <v>2.6523297491039426E-2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</row>
        <row r="721">
          <cell r="C721">
            <v>52687</v>
          </cell>
          <cell r="D721" t="str">
            <v>SAN LORENZO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1.4450867052023121E-2</v>
          </cell>
          <cell r="L721">
            <v>2.25825130283729E-2</v>
          </cell>
          <cell r="M721">
            <v>9.8493626882966388E-3</v>
          </cell>
          <cell r="N721">
            <v>9.8436595251881875E-3</v>
          </cell>
          <cell r="O721">
            <v>8.6306098964326807E-3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</row>
        <row r="722">
          <cell r="C722">
            <v>52693</v>
          </cell>
          <cell r="D722" t="str">
            <v>SAN PABLO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1.0471204188481676E-2</v>
          </cell>
          <cell r="U722">
            <v>0</v>
          </cell>
          <cell r="V722">
            <v>6.9686411149825784E-3</v>
          </cell>
          <cell r="W722">
            <v>0</v>
          </cell>
        </row>
        <row r="723">
          <cell r="C723">
            <v>52699</v>
          </cell>
          <cell r="D723" t="str">
            <v>SANTACRUZ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3.786444528587656E-4</v>
          </cell>
          <cell r="U723">
            <v>0</v>
          </cell>
          <cell r="V723">
            <v>0</v>
          </cell>
          <cell r="W723">
            <v>0</v>
          </cell>
        </row>
        <row r="724">
          <cell r="C724">
            <v>52720</v>
          </cell>
          <cell r="D724" t="str">
            <v>SAPUYES</v>
          </cell>
          <cell r="E724">
            <v>0</v>
          </cell>
          <cell r="F724">
            <v>0</v>
          </cell>
          <cell r="G724">
            <v>0</v>
          </cell>
          <cell r="H724">
            <v>6.9930069930069935E-2</v>
          </cell>
          <cell r="I724">
            <v>7.2568940493468792E-2</v>
          </cell>
          <cell r="J724">
            <v>7.4962518740629688E-2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5.1324503311258277E-2</v>
          </cell>
          <cell r="Q724">
            <v>8.9193825042881647E-2</v>
          </cell>
          <cell r="R724">
            <v>7.130124777183601E-2</v>
          </cell>
          <cell r="S724">
            <v>3.1894934333958722E-2</v>
          </cell>
          <cell r="T724">
            <v>1.3916500994035786E-2</v>
          </cell>
          <cell r="U724">
            <v>0</v>
          </cell>
          <cell r="V724">
            <v>4.3478260869565218E-3</v>
          </cell>
          <cell r="W724">
            <v>0</v>
          </cell>
        </row>
        <row r="725">
          <cell r="C725">
            <v>52786</v>
          </cell>
          <cell r="D725" t="str">
            <v>TAMINANGO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2.8872848417545807E-2</v>
          </cell>
          <cell r="T725">
            <v>2.6315789473684209E-2</v>
          </cell>
          <cell r="U725">
            <v>2.1529745042492918E-2</v>
          </cell>
          <cell r="V725">
            <v>2.2948938611589215E-2</v>
          </cell>
          <cell r="W725">
            <v>2.3242300987797792E-2</v>
          </cell>
        </row>
        <row r="726">
          <cell r="C726">
            <v>52835</v>
          </cell>
          <cell r="D726" t="str">
            <v>SAN ANDRES DE TUMACO</v>
          </cell>
          <cell r="E726">
            <v>0</v>
          </cell>
          <cell r="F726">
            <v>0</v>
          </cell>
          <cell r="G726">
            <v>0</v>
          </cell>
          <cell r="H726">
            <v>9.8273907017764894E-3</v>
          </cell>
          <cell r="I726">
            <v>9.8362696881030935E-3</v>
          </cell>
          <cell r="J726">
            <v>1.5704531346989448E-2</v>
          </cell>
          <cell r="K726">
            <v>2.8780458310659653E-2</v>
          </cell>
          <cell r="L726">
            <v>5.438388625592417E-2</v>
          </cell>
          <cell r="M726">
            <v>4.3130434782608695E-2</v>
          </cell>
          <cell r="N726">
            <v>6.1428409219938689E-2</v>
          </cell>
          <cell r="O726">
            <v>6.3791854699426151E-2</v>
          </cell>
          <cell r="P726">
            <v>8.2188782489740084E-2</v>
          </cell>
          <cell r="Q726">
            <v>8.4954325631380972E-2</v>
          </cell>
          <cell r="R726">
            <v>7.2225453391846883E-2</v>
          </cell>
          <cell r="S726">
            <v>6.8839634941329858E-2</v>
          </cell>
          <cell r="T726">
            <v>7.7438992931950681E-2</v>
          </cell>
          <cell r="U726">
            <v>8.6704614759097381E-2</v>
          </cell>
          <cell r="V726">
            <v>9.6466236817114012E-2</v>
          </cell>
          <cell r="W726">
            <v>9.1870714985308521E-2</v>
          </cell>
        </row>
        <row r="727">
          <cell r="C727">
            <v>52838</v>
          </cell>
          <cell r="D727" t="str">
            <v>TUQUERRES</v>
          </cell>
          <cell r="E727">
            <v>0</v>
          </cell>
          <cell r="F727">
            <v>0</v>
          </cell>
          <cell r="G727">
            <v>1.0035122930255895E-2</v>
          </cell>
          <cell r="H727">
            <v>1.1479591836734694E-2</v>
          </cell>
          <cell r="I727">
            <v>1.174015131750587E-2</v>
          </cell>
          <cell r="J727">
            <v>2.29516946890846E-2</v>
          </cell>
          <cell r="K727">
            <v>1.0910058541777541E-2</v>
          </cell>
          <cell r="L727">
            <v>8.8289717155696543E-2</v>
          </cell>
          <cell r="M727">
            <v>4.7718930256948087E-2</v>
          </cell>
          <cell r="N727">
            <v>6.7187499999999997E-2</v>
          </cell>
          <cell r="O727">
            <v>0.1108515057113188</v>
          </cell>
          <cell r="P727">
            <v>0.14989626556016597</v>
          </cell>
          <cell r="Q727">
            <v>9.4373865698729589E-2</v>
          </cell>
          <cell r="R727">
            <v>9.9973965113251753E-2</v>
          </cell>
          <cell r="S727">
            <v>8.070452155625657E-2</v>
          </cell>
          <cell r="T727">
            <v>3.9786381842456607E-2</v>
          </cell>
          <cell r="U727">
            <v>3.7561241154055527E-2</v>
          </cell>
          <cell r="V727">
            <v>6.6722501395868231E-2</v>
          </cell>
          <cell r="W727">
            <v>0.11340798162503589</v>
          </cell>
        </row>
        <row r="728">
          <cell r="C728">
            <v>52885</v>
          </cell>
          <cell r="D728" t="str">
            <v>YACUANQUER</v>
          </cell>
          <cell r="E728">
            <v>0</v>
          </cell>
          <cell r="F728">
            <v>0</v>
          </cell>
          <cell r="G728">
            <v>0</v>
          </cell>
          <cell r="H728">
            <v>2.5274725274725275E-2</v>
          </cell>
          <cell r="I728">
            <v>2.4811218985976269E-2</v>
          </cell>
          <cell r="J728">
            <v>0</v>
          </cell>
          <cell r="K728">
            <v>0</v>
          </cell>
          <cell r="L728">
            <v>4.5005488474204172E-2</v>
          </cell>
          <cell r="M728">
            <v>4.5555555555555557E-2</v>
          </cell>
          <cell r="N728">
            <v>4.591265397536394E-2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9.930486593843098E-4</v>
          </cell>
          <cell r="U728">
            <v>0</v>
          </cell>
          <cell r="V728">
            <v>0</v>
          </cell>
          <cell r="W728">
            <v>0</v>
          </cell>
        </row>
        <row r="729">
          <cell r="C729">
            <v>54001</v>
          </cell>
          <cell r="D729" t="str">
            <v>CUCUTA</v>
          </cell>
          <cell r="E729">
            <v>0.29113018597997137</v>
          </cell>
          <cell r="F729">
            <v>0.30054072579109709</v>
          </cell>
          <cell r="G729">
            <v>0.27952091767881243</v>
          </cell>
          <cell r="H729">
            <v>0.30921562119703505</v>
          </cell>
          <cell r="I729">
            <v>0.26850339395259354</v>
          </cell>
          <cell r="J729">
            <v>0.33195599678025223</v>
          </cell>
          <cell r="K729">
            <v>0.34312163693004816</v>
          </cell>
          <cell r="L729">
            <v>0.39790888198866725</v>
          </cell>
          <cell r="M729">
            <v>0.45396339341638248</v>
          </cell>
          <cell r="N729">
            <v>0.46724319109717655</v>
          </cell>
          <cell r="O729">
            <v>0.51792970941798577</v>
          </cell>
          <cell r="P729">
            <v>0.57819088414430087</v>
          </cell>
          <cell r="Q729">
            <v>0.49441102015320382</v>
          </cell>
          <cell r="R729">
            <v>0.5946186166774402</v>
          </cell>
          <cell r="S729">
            <v>0.62343042896296763</v>
          </cell>
          <cell r="T729">
            <v>0.65276834909458326</v>
          </cell>
          <cell r="U729">
            <v>0.65046925846158687</v>
          </cell>
          <cell r="V729">
            <v>0.64969786617989556</v>
          </cell>
          <cell r="W729">
            <v>0.63222192331429117</v>
          </cell>
        </row>
        <row r="730">
          <cell r="C730">
            <v>54003</v>
          </cell>
          <cell r="D730" t="str">
            <v>ABREGO</v>
          </cell>
          <cell r="E730">
            <v>0</v>
          </cell>
          <cell r="F730">
            <v>0.20401018459579887</v>
          </cell>
          <cell r="G730">
            <v>0.20604307296689167</v>
          </cell>
          <cell r="H730">
            <v>3.7301329873499836E-2</v>
          </cell>
          <cell r="I730">
            <v>1.9010160603080958E-2</v>
          </cell>
          <cell r="J730">
            <v>1.2516469038208168E-2</v>
          </cell>
          <cell r="K730">
            <v>9.0938616433907105E-3</v>
          </cell>
          <cell r="L730">
            <v>1.03126007089913E-2</v>
          </cell>
          <cell r="M730">
            <v>1.0262989095574085E-2</v>
          </cell>
          <cell r="N730">
            <v>1.053303542930099E-2</v>
          </cell>
          <cell r="O730">
            <v>4.7769693135083835E-2</v>
          </cell>
          <cell r="P730">
            <v>6.3536776212832546E-2</v>
          </cell>
          <cell r="Q730">
            <v>4.3813637766121565E-2</v>
          </cell>
          <cell r="R730">
            <v>2.4330900243309004E-2</v>
          </cell>
          <cell r="S730">
            <v>1.3497300539892022E-2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</row>
        <row r="731">
          <cell r="C731">
            <v>54051</v>
          </cell>
          <cell r="D731" t="str">
            <v>ARBOLEDAS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4.6688382193268187E-2</v>
          </cell>
          <cell r="O731">
            <v>4.5647558386411886E-2</v>
          </cell>
          <cell r="P731">
            <v>2.9227557411273485E-2</v>
          </cell>
          <cell r="Q731">
            <v>5.4752066115702477E-2</v>
          </cell>
          <cell r="R731">
            <v>5.0463439752832129E-2</v>
          </cell>
          <cell r="S731">
            <v>3.9419087136929459E-2</v>
          </cell>
          <cell r="T731">
            <v>4.4210526315789471E-2</v>
          </cell>
          <cell r="U731">
            <v>2.0496224379719527E-2</v>
          </cell>
          <cell r="V731">
            <v>4.2410714285714288E-2</v>
          </cell>
          <cell r="W731">
            <v>3.37995337995338E-2</v>
          </cell>
        </row>
        <row r="732">
          <cell r="C732">
            <v>54099</v>
          </cell>
          <cell r="D732" t="str">
            <v>BOCHALEMA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5.350553505535055E-2</v>
          </cell>
          <cell r="J732">
            <v>5.3406998158379376E-2</v>
          </cell>
          <cell r="K732">
            <v>0.10488245931283906</v>
          </cell>
          <cell r="L732">
            <v>0.18214285714285713</v>
          </cell>
          <cell r="M732">
            <v>0.16431095406360424</v>
          </cell>
          <cell r="N732">
            <v>8.5365853658536592E-2</v>
          </cell>
          <cell r="O732">
            <v>7.521367521367521E-2</v>
          </cell>
          <cell r="P732">
            <v>0.10535117056856187</v>
          </cell>
          <cell r="Q732">
            <v>9.0761750405186387E-2</v>
          </cell>
          <cell r="R732">
            <v>0.12401883830455258</v>
          </cell>
          <cell r="S732">
            <v>7.6687116564417179E-2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</row>
        <row r="733">
          <cell r="C733">
            <v>54109</v>
          </cell>
          <cell r="D733" t="str">
            <v>BUCARASICA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0.19238900634249473</v>
          </cell>
          <cell r="U733">
            <v>0</v>
          </cell>
          <cell r="V733">
            <v>0</v>
          </cell>
          <cell r="W733">
            <v>0</v>
          </cell>
        </row>
        <row r="734">
          <cell r="C734">
            <v>54125</v>
          </cell>
          <cell r="D734" t="str">
            <v>CACOTA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0.22513089005235601</v>
          </cell>
          <cell r="P734">
            <v>0.18181818181818182</v>
          </cell>
          <cell r="Q734">
            <v>0.17127071823204421</v>
          </cell>
          <cell r="R734">
            <v>0.12643678160919541</v>
          </cell>
          <cell r="S734">
            <v>0.11377245508982035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</row>
        <row r="735">
          <cell r="C735">
            <v>54128</v>
          </cell>
          <cell r="D735" t="str">
            <v>CACHIRA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3.4636871508379886E-2</v>
          </cell>
          <cell r="K735">
            <v>6.5573770491803282E-2</v>
          </cell>
          <cell r="L735">
            <v>0.11600429645542427</v>
          </cell>
          <cell r="M735">
            <v>0.14693446088794926</v>
          </cell>
          <cell r="N735">
            <v>6.471816283924843E-2</v>
          </cell>
          <cell r="O735">
            <v>1.0277492291880781E-3</v>
          </cell>
          <cell r="P735">
            <v>3.9354187689202826E-2</v>
          </cell>
          <cell r="Q735">
            <v>8.0516898608349902E-2</v>
          </cell>
          <cell r="R735">
            <v>5.17578125E-2</v>
          </cell>
          <cell r="S735">
            <v>4.0579710144927533E-2</v>
          </cell>
          <cell r="T735">
            <v>3.9272030651340994E-2</v>
          </cell>
          <cell r="U735">
            <v>3.5440613026819924E-2</v>
          </cell>
          <cell r="V735">
            <v>1.9249278152069296E-2</v>
          </cell>
          <cell r="W735">
            <v>1.0752688172043012E-2</v>
          </cell>
        </row>
        <row r="736">
          <cell r="C736">
            <v>54172</v>
          </cell>
          <cell r="D736" t="str">
            <v>CHINACOTA</v>
          </cell>
          <cell r="E736">
            <v>0</v>
          </cell>
          <cell r="F736">
            <v>6.3069908814589667E-2</v>
          </cell>
          <cell r="G736">
            <v>7.7692307692307686E-2</v>
          </cell>
          <cell r="H736">
            <v>0.12848297213622292</v>
          </cell>
          <cell r="I736">
            <v>5.0583657587548639E-2</v>
          </cell>
          <cell r="J736">
            <v>6.8482490272373547E-2</v>
          </cell>
          <cell r="K736">
            <v>2.2573363431151242E-2</v>
          </cell>
          <cell r="L736">
            <v>0.13005143277002204</v>
          </cell>
          <cell r="M736">
            <v>9.9352051835853133E-2</v>
          </cell>
          <cell r="N736">
            <v>5.8823529411764705E-2</v>
          </cell>
          <cell r="O736">
            <v>8.7473757872638211E-2</v>
          </cell>
          <cell r="P736">
            <v>8.0276816608996535E-2</v>
          </cell>
          <cell r="Q736">
            <v>9.1408934707903775E-2</v>
          </cell>
          <cell r="R736">
            <v>4.5112781954887216E-2</v>
          </cell>
          <cell r="S736">
            <v>4.4277929155313353E-2</v>
          </cell>
          <cell r="T736">
            <v>3.3401499659168374E-2</v>
          </cell>
          <cell r="U736">
            <v>1.5027322404371584E-2</v>
          </cell>
          <cell r="V736">
            <v>8.2248115147361203E-3</v>
          </cell>
          <cell r="W736">
            <v>6.2111801242236021E-3</v>
          </cell>
        </row>
        <row r="737">
          <cell r="C737">
            <v>54174</v>
          </cell>
          <cell r="D737" t="str">
            <v>CHITAGA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4.0247678018575851E-2</v>
          </cell>
          <cell r="P737">
            <v>2.1233569261880688E-2</v>
          </cell>
          <cell r="Q737">
            <v>3.0571992110453649E-2</v>
          </cell>
          <cell r="R737">
            <v>2.3076923076923078E-2</v>
          </cell>
          <cell r="S737">
            <v>2.0774315391879131E-2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</row>
        <row r="738">
          <cell r="C738">
            <v>54206</v>
          </cell>
          <cell r="D738" t="str">
            <v>CONVENCION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1.8867924528301886E-2</v>
          </cell>
          <cell r="N738">
            <v>1.9404019404019403E-2</v>
          </cell>
          <cell r="O738">
            <v>4.4776119402985072E-2</v>
          </cell>
          <cell r="P738">
            <v>1.3798111837327523E-2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</row>
        <row r="739">
          <cell r="C739">
            <v>54223</v>
          </cell>
          <cell r="D739" t="str">
            <v>CUCUTILLA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3.7831021437578813E-2</v>
          </cell>
          <cell r="M739">
            <v>3.7974683544303799E-2</v>
          </cell>
          <cell r="N739">
            <v>3.7735849056603772E-2</v>
          </cell>
          <cell r="O739">
            <v>6.3291139240506333E-2</v>
          </cell>
          <cell r="P739">
            <v>2.9224904701397714E-2</v>
          </cell>
          <cell r="Q739">
            <v>2.7989821882951654E-2</v>
          </cell>
          <cell r="R739">
            <v>2.8097062579821201E-2</v>
          </cell>
          <cell r="S739">
            <v>2.4516129032258065E-2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</row>
        <row r="740">
          <cell r="C740">
            <v>54239</v>
          </cell>
          <cell r="D740" t="str">
            <v>DURANIA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8.8235294117647065E-2</v>
          </cell>
          <cell r="L740">
            <v>0.1391304347826087</v>
          </cell>
          <cell r="M740">
            <v>0.18390804597701149</v>
          </cell>
          <cell r="N740">
            <v>9.7982708933717577E-2</v>
          </cell>
          <cell r="O740">
            <v>8.3573487031700283E-2</v>
          </cell>
          <cell r="P740">
            <v>4.9275362318840582E-2</v>
          </cell>
          <cell r="Q740">
            <v>0.17507418397626112</v>
          </cell>
          <cell r="R740">
            <v>7.2507552870090641E-2</v>
          </cell>
          <cell r="S740">
            <v>0.17665615141955837</v>
          </cell>
          <cell r="T740">
            <v>0.25974025974025972</v>
          </cell>
          <cell r="U740">
            <v>0.15646258503401361</v>
          </cell>
          <cell r="V740">
            <v>0.17894736842105263</v>
          </cell>
          <cell r="W740">
            <v>0.16487455197132617</v>
          </cell>
        </row>
        <row r="741">
          <cell r="C741">
            <v>54245</v>
          </cell>
          <cell r="D741" t="str">
            <v>EL CARMEN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0.10157367668097282</v>
          </cell>
          <cell r="P741">
            <v>7.9684134960516864E-2</v>
          </cell>
          <cell r="Q741">
            <v>5.7347670250896057E-2</v>
          </cell>
          <cell r="R741">
            <v>2.4372759856630826E-2</v>
          </cell>
          <cell r="S741">
            <v>1.3659237958303379E-2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</row>
        <row r="742">
          <cell r="C742">
            <v>54250</v>
          </cell>
          <cell r="D742" t="str">
            <v>EL TARRA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2.1917808219178082E-2</v>
          </cell>
          <cell r="M742">
            <v>4.6948356807511738E-3</v>
          </cell>
          <cell r="N742">
            <v>0</v>
          </cell>
          <cell r="O742">
            <v>0</v>
          </cell>
          <cell r="P742">
            <v>7.7358490566037733E-2</v>
          </cell>
          <cell r="Q742">
            <v>2.3084025854108958E-2</v>
          </cell>
          <cell r="R742">
            <v>1.519213583556747E-2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</row>
        <row r="743">
          <cell r="C743">
            <v>54261</v>
          </cell>
          <cell r="D743" t="str">
            <v>EL ZULIA</v>
          </cell>
          <cell r="E743">
            <v>0</v>
          </cell>
          <cell r="F743">
            <v>0</v>
          </cell>
          <cell r="G743">
            <v>0</v>
          </cell>
          <cell r="H743">
            <v>1.5511892450879007E-2</v>
          </cell>
          <cell r="I743">
            <v>0</v>
          </cell>
          <cell r="J743">
            <v>0</v>
          </cell>
          <cell r="K743">
            <v>0</v>
          </cell>
          <cell r="L743">
            <v>3.9320388349514561E-2</v>
          </cell>
          <cell r="M743">
            <v>6.4163498098859309E-2</v>
          </cell>
          <cell r="N743">
            <v>7.8959591267998147E-3</v>
          </cell>
          <cell r="O743">
            <v>4.4545454545454548E-2</v>
          </cell>
          <cell r="P743">
            <v>3.3392698130008905E-2</v>
          </cell>
          <cell r="Q743">
            <v>2.621231979030144E-2</v>
          </cell>
          <cell r="R743">
            <v>2.3635582294800173E-2</v>
          </cell>
          <cell r="S743">
            <v>8.5215168299957388E-4</v>
          </cell>
          <cell r="T743">
            <v>8.5034013605442174E-4</v>
          </cell>
          <cell r="U743">
            <v>0</v>
          </cell>
          <cell r="V743">
            <v>0</v>
          </cell>
          <cell r="W743">
            <v>0</v>
          </cell>
        </row>
        <row r="744">
          <cell r="C744">
            <v>54313</v>
          </cell>
          <cell r="D744" t="str">
            <v>GRAMALOTE</v>
          </cell>
          <cell r="E744">
            <v>0</v>
          </cell>
          <cell r="F744">
            <v>0</v>
          </cell>
          <cell r="G744">
            <v>0</v>
          </cell>
          <cell r="H744">
            <v>6.5989847715736044E-2</v>
          </cell>
          <cell r="I744">
            <v>0</v>
          </cell>
          <cell r="J744">
            <v>0</v>
          </cell>
          <cell r="K744">
            <v>0</v>
          </cell>
          <cell r="L744">
            <v>4.3782837127845885E-2</v>
          </cell>
          <cell r="M744">
            <v>0.16376306620209058</v>
          </cell>
          <cell r="N744">
            <v>0.16347826086956521</v>
          </cell>
          <cell r="O744">
            <v>0.18914185639229422</v>
          </cell>
          <cell r="P744">
            <v>7.407407407407407E-2</v>
          </cell>
          <cell r="Q744">
            <v>1.2411347517730497E-2</v>
          </cell>
          <cell r="R744">
            <v>1.4388489208633094E-2</v>
          </cell>
          <cell r="S744">
            <v>3.25497287522604E-2</v>
          </cell>
          <cell r="T744">
            <v>3.1716417910447763E-2</v>
          </cell>
          <cell r="U744">
            <v>3.0188679245283019E-2</v>
          </cell>
          <cell r="V744">
            <v>5.8708414872798431E-2</v>
          </cell>
          <cell r="W744">
            <v>4.4354838709677422E-2</v>
          </cell>
        </row>
        <row r="745">
          <cell r="C745">
            <v>54344</v>
          </cell>
          <cell r="D745" t="str">
            <v>HACARI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8.9847259658580418E-4</v>
          </cell>
          <cell r="R745">
            <v>4.5977011494252873E-2</v>
          </cell>
          <cell r="S745">
            <v>4.3821209465381247E-2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</row>
        <row r="746">
          <cell r="C746">
            <v>54347</v>
          </cell>
          <cell r="D746" t="str">
            <v>HERRAN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0.10354223433242507</v>
          </cell>
          <cell r="O746">
            <v>0.10526315789473684</v>
          </cell>
          <cell r="P746">
            <v>0.14444444444444443</v>
          </cell>
          <cell r="Q746">
            <v>8.3798882681564241E-2</v>
          </cell>
          <cell r="R746">
            <v>3.3333333333333333E-2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</row>
        <row r="747">
          <cell r="C747">
            <v>54377</v>
          </cell>
          <cell r="D747" t="str">
            <v>LABATECA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5.6497175141242938E-2</v>
          </cell>
          <cell r="L747">
            <v>5.5970149253731345E-2</v>
          </cell>
          <cell r="M747">
            <v>5.4945054945054944E-2</v>
          </cell>
          <cell r="N747">
            <v>0</v>
          </cell>
          <cell r="O747">
            <v>0</v>
          </cell>
          <cell r="P747">
            <v>0.10824742268041238</v>
          </cell>
          <cell r="Q747">
            <v>0.15798319327731092</v>
          </cell>
          <cell r="R747">
            <v>0.12807881773399016</v>
          </cell>
          <cell r="S747">
            <v>4.5307443365695796E-2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</row>
        <row r="748">
          <cell r="C748">
            <v>54385</v>
          </cell>
          <cell r="D748" t="str">
            <v>LA ESPERANZA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2.8929604628736743E-3</v>
          </cell>
          <cell r="M748">
            <v>9.6246390760346492E-4</v>
          </cell>
          <cell r="N748">
            <v>9.5147478591817321E-4</v>
          </cell>
          <cell r="O748">
            <v>9.3632958801498128E-4</v>
          </cell>
          <cell r="P748">
            <v>0</v>
          </cell>
          <cell r="Q748">
            <v>0</v>
          </cell>
          <cell r="R748">
            <v>1.5450643776824034E-2</v>
          </cell>
          <cell r="S748">
            <v>1.4999999999999999E-2</v>
          </cell>
          <cell r="T748">
            <v>0</v>
          </cell>
          <cell r="U748">
            <v>0</v>
          </cell>
          <cell r="V748">
            <v>0</v>
          </cell>
          <cell r="W748">
            <v>0</v>
          </cell>
        </row>
        <row r="749">
          <cell r="C749">
            <v>54398</v>
          </cell>
          <cell r="D749" t="str">
            <v>LA PLAYA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5.2631578947368418E-2</v>
          </cell>
          <cell r="P749">
            <v>2.4291497975708502E-2</v>
          </cell>
          <cell r="Q749">
            <v>2.0380434782608696E-2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</row>
        <row r="750">
          <cell r="C750">
            <v>54405</v>
          </cell>
          <cell r="D750" t="str">
            <v>LOS PATIOS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2.739938080495356E-2</v>
          </cell>
          <cell r="M750">
            <v>5.1293829428877662E-2</v>
          </cell>
          <cell r="N750">
            <v>2.6773559219482681E-2</v>
          </cell>
          <cell r="O750">
            <v>1.9095927196777562E-2</v>
          </cell>
          <cell r="P750">
            <v>1.9075568598679385E-2</v>
          </cell>
          <cell r="Q750">
            <v>1.8601297764960344E-2</v>
          </cell>
          <cell r="R750">
            <v>2.2859576884850207E-2</v>
          </cell>
          <cell r="S750">
            <v>1.1083052749719416E-2</v>
          </cell>
          <cell r="T750">
            <v>6.8311724522514983E-3</v>
          </cell>
          <cell r="U750">
            <v>0</v>
          </cell>
          <cell r="V750">
            <v>2.7960296379141619E-4</v>
          </cell>
          <cell r="W750">
            <v>0</v>
          </cell>
        </row>
        <row r="751">
          <cell r="C751">
            <v>54418</v>
          </cell>
          <cell r="D751" t="str">
            <v>LOURDES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0.13003095975232198</v>
          </cell>
          <cell r="P751">
            <v>7.926829268292683E-2</v>
          </cell>
          <cell r="Q751">
            <v>3.003003003003003E-3</v>
          </cell>
          <cell r="R751">
            <v>2.9411764705882353E-3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</row>
        <row r="752">
          <cell r="C752">
            <v>54480</v>
          </cell>
          <cell r="D752" t="str">
            <v>MUTISCUA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8.9285714285714288E-2</v>
          </cell>
          <cell r="J752">
            <v>9.036144578313253E-2</v>
          </cell>
          <cell r="K752">
            <v>9.202453987730061E-2</v>
          </cell>
          <cell r="L752">
            <v>0</v>
          </cell>
          <cell r="M752">
            <v>0.10397553516819572</v>
          </cell>
          <cell r="N752">
            <v>0.10429447852760736</v>
          </cell>
          <cell r="O752">
            <v>8.9230769230769225E-2</v>
          </cell>
          <cell r="P752">
            <v>5.7575757575757579E-2</v>
          </cell>
          <cell r="Q752">
            <v>4.1916167664670656E-2</v>
          </cell>
          <cell r="R752">
            <v>9.7633136094674555E-2</v>
          </cell>
          <cell r="S752">
            <v>4.7058823529411764E-2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</row>
        <row r="753">
          <cell r="C753">
            <v>54498</v>
          </cell>
          <cell r="D753" t="str">
            <v>OCAÑA</v>
          </cell>
          <cell r="E753">
            <v>0.20733809406550111</v>
          </cell>
          <cell r="F753">
            <v>0.21665410700828938</v>
          </cell>
          <cell r="G753">
            <v>0.17070668205720149</v>
          </cell>
          <cell r="H753">
            <v>0.20107555089192025</v>
          </cell>
          <cell r="I753">
            <v>0.20394207562349156</v>
          </cell>
          <cell r="J753">
            <v>0.28134188719593689</v>
          </cell>
          <cell r="K753">
            <v>0.33662010408107368</v>
          </cell>
          <cell r="L753">
            <v>0.427877947295423</v>
          </cell>
          <cell r="M753">
            <v>0.49013250634338879</v>
          </cell>
          <cell r="N753">
            <v>0.57637503562268455</v>
          </cell>
          <cell r="O753">
            <v>0.76358967042374093</v>
          </cell>
          <cell r="P753">
            <v>0.77647225368063422</v>
          </cell>
          <cell r="Q753">
            <v>0.86730715678084103</v>
          </cell>
          <cell r="R753">
            <v>0.87850340136054417</v>
          </cell>
          <cell r="S753">
            <v>0.99640718562874253</v>
          </cell>
          <cell r="T753">
            <v>0.95133724722765822</v>
          </cell>
          <cell r="U753">
            <v>0.99345062283292662</v>
          </cell>
          <cell r="V753">
            <v>0.9613428280773143</v>
          </cell>
          <cell r="W753">
            <v>0.95396322130627775</v>
          </cell>
        </row>
        <row r="754">
          <cell r="C754">
            <v>54518</v>
          </cell>
          <cell r="D754" t="str">
            <v>PAMPLONA</v>
          </cell>
          <cell r="E754">
            <v>0.70926711084191396</v>
          </cell>
          <cell r="F754">
            <v>1.0935412026726057</v>
          </cell>
          <cell r="G754">
            <v>1.5137614678899083</v>
          </cell>
          <cell r="H754">
            <v>2.2983433304770067</v>
          </cell>
          <cell r="I754">
            <v>2.3286674132138856</v>
          </cell>
          <cell r="J754">
            <v>2.2249494268374916</v>
          </cell>
          <cell r="K754">
            <v>1.6691439581612992</v>
          </cell>
          <cell r="L754">
            <v>1.8970932635349222</v>
          </cell>
          <cell r="M754">
            <v>1.8018750861712396</v>
          </cell>
          <cell r="N754">
            <v>1.5067363211437999</v>
          </cell>
          <cell r="O754">
            <v>1.404208800218639</v>
          </cell>
          <cell r="P754">
            <v>1.5268918918918919</v>
          </cell>
          <cell r="Q754">
            <v>1.4489469474806718</v>
          </cell>
          <cell r="R754">
            <v>1.304410606458388</v>
          </cell>
          <cell r="S754">
            <v>1.382204377671286</v>
          </cell>
          <cell r="T754">
            <v>1.4828205128205127</v>
          </cell>
          <cell r="U754">
            <v>1.7122503498282662</v>
          </cell>
          <cell r="V754">
            <v>1.8330377501900177</v>
          </cell>
          <cell r="W754">
            <v>1.9014672400708323</v>
          </cell>
        </row>
        <row r="755">
          <cell r="C755">
            <v>54520</v>
          </cell>
          <cell r="D755" t="str">
            <v>PAMPLONITA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9.8654708520179366E-2</v>
          </cell>
          <cell r="P755">
            <v>9.7995545657015584E-2</v>
          </cell>
          <cell r="Q755">
            <v>5.5555555555555552E-2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</row>
        <row r="756">
          <cell r="C756">
            <v>54553</v>
          </cell>
          <cell r="D756" t="str">
            <v>PUERTO SANTANDER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1.4891179839633447E-2</v>
          </cell>
          <cell r="M756">
            <v>0</v>
          </cell>
          <cell r="N756">
            <v>0</v>
          </cell>
          <cell r="O756">
            <v>0.10278372591006424</v>
          </cell>
          <cell r="P756">
            <v>6.9791666666666669E-2</v>
          </cell>
          <cell r="Q756">
            <v>4.8533872598584431E-2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</row>
        <row r="757">
          <cell r="C757">
            <v>54599</v>
          </cell>
          <cell r="D757" t="str">
            <v>RAGONVALIA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2.8070175438596492E-2</v>
          </cell>
          <cell r="M757">
            <v>1.4336917562724014E-2</v>
          </cell>
          <cell r="N757">
            <v>0</v>
          </cell>
          <cell r="O757">
            <v>8.3025830258302583E-2</v>
          </cell>
          <cell r="P757">
            <v>0.16206261510128914</v>
          </cell>
          <cell r="Q757">
            <v>0.13893967093235832</v>
          </cell>
          <cell r="R757">
            <v>0.11272727272727273</v>
          </cell>
          <cell r="S757">
            <v>3.5714285714285712E-2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</row>
        <row r="758">
          <cell r="C758">
            <v>54660</v>
          </cell>
          <cell r="D758" t="str">
            <v>SALAZAR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9.5295536791314833E-2</v>
          </cell>
          <cell r="M758">
            <v>0.11016949152542373</v>
          </cell>
          <cell r="N758">
            <v>9.4089264173703252E-2</v>
          </cell>
          <cell r="O758">
            <v>6.5632458233890217E-2</v>
          </cell>
          <cell r="P758">
            <v>5.6074766355140186E-2</v>
          </cell>
          <cell r="Q758">
            <v>8.3715596330275227E-2</v>
          </cell>
          <cell r="R758">
            <v>8.3892617449664433E-2</v>
          </cell>
          <cell r="S758">
            <v>0.12363238512035012</v>
          </cell>
          <cell r="T758">
            <v>5.5016181229773461E-2</v>
          </cell>
          <cell r="U758">
            <v>5.3763440860215055E-2</v>
          </cell>
          <cell r="V758">
            <v>4.4468546637744036E-2</v>
          </cell>
          <cell r="W758">
            <v>1.4428412874583796E-2</v>
          </cell>
        </row>
        <row r="759">
          <cell r="C759">
            <v>54670</v>
          </cell>
          <cell r="D759" t="str">
            <v>SAN CALIXTO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2.7306273062730629E-2</v>
          </cell>
          <cell r="O759">
            <v>2.6831036983321246E-2</v>
          </cell>
          <cell r="P759">
            <v>2.0625889046941678E-2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</row>
        <row r="760">
          <cell r="C760">
            <v>54673</v>
          </cell>
          <cell r="D760" t="str">
            <v>SAN CAYETANO</v>
          </cell>
          <cell r="E760">
            <v>0</v>
          </cell>
          <cell r="F760">
            <v>0</v>
          </cell>
          <cell r="G760">
            <v>0</v>
          </cell>
          <cell r="H760">
            <v>6.133333333333333E-2</v>
          </cell>
          <cell r="I760">
            <v>6.0686015831134567E-2</v>
          </cell>
          <cell r="J760">
            <v>6.0526315789473685E-2</v>
          </cell>
          <cell r="K760">
            <v>0</v>
          </cell>
          <cell r="L760">
            <v>0.12807881773399016</v>
          </cell>
          <cell r="M760">
            <v>0</v>
          </cell>
          <cell r="N760">
            <v>0</v>
          </cell>
          <cell r="O760">
            <v>0</v>
          </cell>
          <cell r="P760">
            <v>7.7605321507760533E-2</v>
          </cell>
          <cell r="Q760">
            <v>0.16883116883116883</v>
          </cell>
          <cell r="R760">
            <v>9.3816631130063971E-2</v>
          </cell>
          <cell r="S760">
            <v>2.9473684210526315E-2</v>
          </cell>
          <cell r="T760">
            <v>6.2761506276150625E-2</v>
          </cell>
          <cell r="U760">
            <v>3.9175257731958762E-2</v>
          </cell>
          <cell r="V760">
            <v>7.5664621676891614E-2</v>
          </cell>
          <cell r="W760">
            <v>5.0505050505050504E-2</v>
          </cell>
        </row>
        <row r="761">
          <cell r="C761">
            <v>54680</v>
          </cell>
          <cell r="D761" t="str">
            <v>SANTIAGO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0.19926199261992619</v>
          </cell>
          <cell r="R761">
            <v>5.4945054945054944E-2</v>
          </cell>
          <cell r="S761">
            <v>0.13868613138686131</v>
          </cell>
          <cell r="T761">
            <v>0.13602941176470587</v>
          </cell>
          <cell r="U761">
            <v>9.1575091575091569E-2</v>
          </cell>
          <cell r="V761">
            <v>0</v>
          </cell>
          <cell r="W761">
            <v>0</v>
          </cell>
        </row>
        <row r="762">
          <cell r="C762">
            <v>54720</v>
          </cell>
          <cell r="D762" t="str">
            <v>SARDINATA</v>
          </cell>
          <cell r="E762">
            <v>0</v>
          </cell>
          <cell r="F762">
            <v>0</v>
          </cell>
          <cell r="G762">
            <v>0</v>
          </cell>
          <cell r="H762">
            <v>2.593116454502593E-2</v>
          </cell>
          <cell r="I762">
            <v>2.6570048309178744E-2</v>
          </cell>
          <cell r="J762">
            <v>1.2303149606299213E-2</v>
          </cell>
          <cell r="K762">
            <v>9.6432015429122472E-4</v>
          </cell>
          <cell r="L762">
            <v>1.9905213270142181E-2</v>
          </cell>
          <cell r="M762">
            <v>1.5413358243811303E-2</v>
          </cell>
          <cell r="N762">
            <v>4.7091412742382273E-2</v>
          </cell>
          <cell r="O762">
            <v>8.3561643835616442E-2</v>
          </cell>
          <cell r="P762">
            <v>5.5153707052441228E-2</v>
          </cell>
          <cell r="Q762">
            <v>3.4050179211469536E-2</v>
          </cell>
          <cell r="R762">
            <v>2.0062416406598307E-2</v>
          </cell>
          <cell r="S762">
            <v>1.2032085561497326E-2</v>
          </cell>
          <cell r="T762">
            <v>6.7355186349348896E-3</v>
          </cell>
          <cell r="U762">
            <v>9.0950432014552066E-4</v>
          </cell>
          <cell r="V762">
            <v>9.2893636785880169E-4</v>
          </cell>
          <cell r="W762">
            <v>0</v>
          </cell>
        </row>
        <row r="763">
          <cell r="C763">
            <v>54743</v>
          </cell>
          <cell r="D763" t="str">
            <v>SILOS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5.1339285714285712E-2</v>
          </cell>
          <cell r="K763">
            <v>5.1224944320712694E-2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</row>
        <row r="764">
          <cell r="C764">
            <v>54800</v>
          </cell>
          <cell r="D764" t="str">
            <v>TEORAMA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2.3130715438407747E-2</v>
          </cell>
          <cell r="O764">
            <v>2.2679324894514769E-2</v>
          </cell>
          <cell r="P764">
            <v>8.2093381221139041E-3</v>
          </cell>
          <cell r="Q764">
            <v>5.9760956175298804E-3</v>
          </cell>
          <cell r="R764">
            <v>1.2584704743465635E-2</v>
          </cell>
          <cell r="S764">
            <v>1.0362694300518135E-2</v>
          </cell>
          <cell r="T764">
            <v>0</v>
          </cell>
          <cell r="U764">
            <v>0</v>
          </cell>
          <cell r="V764">
            <v>0</v>
          </cell>
          <cell r="W764">
            <v>0</v>
          </cell>
        </row>
        <row r="765">
          <cell r="C765">
            <v>54810</v>
          </cell>
          <cell r="D765" t="str">
            <v>TIBU</v>
          </cell>
          <cell r="E765">
            <v>0</v>
          </cell>
          <cell r="F765">
            <v>1.513747296879827E-2</v>
          </cell>
          <cell r="G765">
            <v>1.0608424336973479E-2</v>
          </cell>
          <cell r="H765">
            <v>3.4612964128382631E-3</v>
          </cell>
          <cell r="I765">
            <v>7.2853975292999683E-3</v>
          </cell>
          <cell r="J765">
            <v>2.5429116338207248E-3</v>
          </cell>
          <cell r="K765">
            <v>2.7375707992448081E-2</v>
          </cell>
          <cell r="L765">
            <v>4.0111940298507461E-2</v>
          </cell>
          <cell r="M765">
            <v>5.7002758197977323E-2</v>
          </cell>
          <cell r="N765">
            <v>3.8299155609167669E-2</v>
          </cell>
          <cell r="O765">
            <v>7.9881656804733733E-2</v>
          </cell>
          <cell r="P765">
            <v>9.2673037938024908E-2</v>
          </cell>
          <cell r="Q765">
            <v>9.538635720350977E-2</v>
          </cell>
          <cell r="R765">
            <v>6.7810683642402433E-2</v>
          </cell>
          <cell r="S765">
            <v>4.8281505728314238E-2</v>
          </cell>
          <cell r="T765">
            <v>1.842818428184282E-2</v>
          </cell>
          <cell r="U765">
            <v>1.5384615384615385E-2</v>
          </cell>
          <cell r="V765">
            <v>7.5942500678058038E-3</v>
          </cell>
          <cell r="W765">
            <v>1.0128661374212975E-2</v>
          </cell>
        </row>
        <row r="766">
          <cell r="C766">
            <v>54820</v>
          </cell>
          <cell r="D766" t="str">
            <v>TOLEDO</v>
          </cell>
          <cell r="E766">
            <v>0</v>
          </cell>
          <cell r="F766">
            <v>0</v>
          </cell>
          <cell r="G766">
            <v>0</v>
          </cell>
          <cell r="H766">
            <v>2.2905759162303665E-2</v>
          </cell>
          <cell r="I766">
            <v>2.3148148148148147E-2</v>
          </cell>
          <cell r="J766">
            <v>2.3333333333333334E-2</v>
          </cell>
          <cell r="K766">
            <v>0</v>
          </cell>
          <cell r="L766">
            <v>0</v>
          </cell>
          <cell r="M766">
            <v>1.3827781269641735E-2</v>
          </cell>
          <cell r="N766">
            <v>3.354037267080745E-2</v>
          </cell>
          <cell r="O766">
            <v>5.4769230769230771E-2</v>
          </cell>
          <cell r="P766">
            <v>4.2813455657492352E-2</v>
          </cell>
          <cell r="Q766">
            <v>5.0640634533251981E-2</v>
          </cell>
          <cell r="R766">
            <v>4.9939098660170524E-2</v>
          </cell>
          <cell r="S766">
            <v>2.504581551618815E-2</v>
          </cell>
          <cell r="T766">
            <v>1.2307692307692308E-3</v>
          </cell>
          <cell r="U766">
            <v>0</v>
          </cell>
          <cell r="V766">
            <v>0</v>
          </cell>
          <cell r="W766">
            <v>0</v>
          </cell>
        </row>
        <row r="767">
          <cell r="C767">
            <v>54871</v>
          </cell>
          <cell r="D767" t="str">
            <v>VILLA CARO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0.10983981693363844</v>
          </cell>
          <cell r="O767">
            <v>0.1095890410958904</v>
          </cell>
          <cell r="P767">
            <v>4.0178571428571432E-2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</row>
        <row r="768">
          <cell r="C768">
            <v>54874</v>
          </cell>
          <cell r="D768" t="str">
            <v>VILLA DEL ROSARIO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1.0261908408638382E-2</v>
          </cell>
          <cell r="J768">
            <v>0.10699404761904761</v>
          </cell>
          <cell r="K768">
            <v>0.106966618287373</v>
          </cell>
          <cell r="L768">
            <v>0.46294459402012189</v>
          </cell>
          <cell r="M768">
            <v>0.57615618942121294</v>
          </cell>
          <cell r="N768">
            <v>0.55740140464613719</v>
          </cell>
          <cell r="O768">
            <v>0.57636698212407989</v>
          </cell>
          <cell r="P768">
            <v>0.58353541799617104</v>
          </cell>
          <cell r="Q768">
            <v>0.52463481059668238</v>
          </cell>
          <cell r="R768">
            <v>0.5147907647907648</v>
          </cell>
          <cell r="S768">
            <v>0.50234356690883519</v>
          </cell>
          <cell r="T768">
            <v>0.58998506948432294</v>
          </cell>
          <cell r="U768">
            <v>0.642412583455924</v>
          </cell>
          <cell r="V768">
            <v>0.66188501625014007</v>
          </cell>
          <cell r="W768">
            <v>0.64300044583147575</v>
          </cell>
        </row>
        <row r="769">
          <cell r="C769">
            <v>63001</v>
          </cell>
          <cell r="D769" t="str">
            <v>ARMENIA</v>
          </cell>
          <cell r="E769">
            <v>0.54385964912280704</v>
          </cell>
          <cell r="F769">
            <v>0.54591723832706351</v>
          </cell>
          <cell r="G769">
            <v>0.45943222640848158</v>
          </cell>
          <cell r="H769">
            <v>0.53441260496926668</v>
          </cell>
          <cell r="I769">
            <v>0.50682826903379996</v>
          </cell>
          <cell r="J769">
            <v>0.51956174964318702</v>
          </cell>
          <cell r="K769">
            <v>0.59934813103391371</v>
          </cell>
          <cell r="L769">
            <v>0.65727014985824217</v>
          </cell>
          <cell r="M769">
            <v>0.7527964651088731</v>
          </cell>
          <cell r="N769">
            <v>0.78226566179934054</v>
          </cell>
          <cell r="O769">
            <v>0.88980544747081713</v>
          </cell>
          <cell r="P769">
            <v>0.919958097307364</v>
          </cell>
          <cell r="Q769">
            <v>1.0108996068356106</v>
          </cell>
          <cell r="R769">
            <v>1.1066535819430814</v>
          </cell>
          <cell r="S769">
            <v>1.0457074721780604</v>
          </cell>
          <cell r="T769">
            <v>1.132076994471571</v>
          </cell>
          <cell r="U769">
            <v>1.194095425802743</v>
          </cell>
          <cell r="V769">
            <v>1.1030746705710102</v>
          </cell>
          <cell r="W769">
            <v>1.21476338544107</v>
          </cell>
        </row>
        <row r="770">
          <cell r="C770">
            <v>63111</v>
          </cell>
          <cell r="D770" t="str">
            <v>BUENAVISTA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0.1245136186770428</v>
          </cell>
          <cell r="J770">
            <v>0.12403100775193798</v>
          </cell>
          <cell r="K770">
            <v>0.12307692307692308</v>
          </cell>
          <cell r="L770">
            <v>0.12878787878787878</v>
          </cell>
          <cell r="M770">
            <v>0</v>
          </cell>
          <cell r="N770">
            <v>0</v>
          </cell>
          <cell r="O770">
            <v>0</v>
          </cell>
          <cell r="P770">
            <v>7.0895522388059698E-2</v>
          </cell>
          <cell r="Q770">
            <v>0.19622641509433963</v>
          </cell>
          <cell r="R770">
            <v>3.8610038610038609E-2</v>
          </cell>
          <cell r="S770">
            <v>0</v>
          </cell>
          <cell r="T770">
            <v>4.0816326530612249E-3</v>
          </cell>
          <cell r="U770">
            <v>8.8607594936708861E-2</v>
          </cell>
          <cell r="V770">
            <v>0.12663755458515283</v>
          </cell>
          <cell r="W770">
            <v>9.8654708520179366E-2</v>
          </cell>
        </row>
        <row r="771">
          <cell r="C771">
            <v>63130</v>
          </cell>
          <cell r="D771" t="str">
            <v>CALARCA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1.1486708237610764E-2</v>
          </cell>
          <cell r="J771">
            <v>1.4278760343988317E-2</v>
          </cell>
          <cell r="K771">
            <v>6.5279542566709023E-2</v>
          </cell>
          <cell r="L771">
            <v>0.17783624825878347</v>
          </cell>
          <cell r="M771">
            <v>0.26506024096385544</v>
          </cell>
          <cell r="N771">
            <v>0.18163085075066235</v>
          </cell>
          <cell r="O771">
            <v>9.5769342219646475E-2</v>
          </cell>
          <cell r="P771">
            <v>3.1038942376778272E-2</v>
          </cell>
          <cell r="Q771">
            <v>6.6216604424016084E-2</v>
          </cell>
          <cell r="R771">
            <v>2.8476438276958657E-2</v>
          </cell>
          <cell r="S771">
            <v>9.3567251461988306E-3</v>
          </cell>
          <cell r="T771">
            <v>7.5780089153046062E-3</v>
          </cell>
          <cell r="U771">
            <v>5.1515151515151517E-3</v>
          </cell>
          <cell r="V771">
            <v>4.487774682760755E-3</v>
          </cell>
          <cell r="W771">
            <v>1.469890943575154E-2</v>
          </cell>
        </row>
        <row r="772">
          <cell r="C772">
            <v>63190</v>
          </cell>
          <cell r="D772" t="str">
            <v>CIRCASIA</v>
          </cell>
          <cell r="E772">
            <v>0</v>
          </cell>
          <cell r="F772">
            <v>6.9637883008356544E-3</v>
          </cell>
          <cell r="G772">
            <v>0</v>
          </cell>
          <cell r="H772">
            <v>1.240238860817639E-2</v>
          </cell>
          <cell r="I772">
            <v>4.5909090909090906E-2</v>
          </cell>
          <cell r="J772">
            <v>4.1089772219740958E-2</v>
          </cell>
          <cell r="K772">
            <v>0.12201476335214936</v>
          </cell>
          <cell r="L772">
            <v>0.14603441040704992</v>
          </cell>
          <cell r="M772">
            <v>0.2446334548400162</v>
          </cell>
          <cell r="N772">
            <v>0.20424194815396701</v>
          </cell>
          <cell r="O772">
            <v>0.19470046082949308</v>
          </cell>
          <cell r="P772">
            <v>0.13712121212121212</v>
          </cell>
          <cell r="Q772">
            <v>0.17006033182503771</v>
          </cell>
          <cell r="R772">
            <v>0.12310606060606061</v>
          </cell>
          <cell r="S772">
            <v>9.8429720413634625E-2</v>
          </cell>
          <cell r="T772">
            <v>8.5280373831775697E-2</v>
          </cell>
          <cell r="U772">
            <v>7.882165605095541E-2</v>
          </cell>
          <cell r="V772">
            <v>7.4754901960784312E-2</v>
          </cell>
          <cell r="W772">
            <v>7.8637510513036163E-2</v>
          </cell>
        </row>
        <row r="773">
          <cell r="C773">
            <v>63212</v>
          </cell>
          <cell r="D773" t="str">
            <v>CORDOBA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8.2774049217002238E-2</v>
          </cell>
          <cell r="J773">
            <v>8.1497797356828189E-2</v>
          </cell>
          <cell r="K773">
            <v>0</v>
          </cell>
          <cell r="L773">
            <v>0.10683760683760683</v>
          </cell>
          <cell r="M773">
            <v>0.2384937238493724</v>
          </cell>
          <cell r="N773">
            <v>0.18891170431211499</v>
          </cell>
          <cell r="O773">
            <v>0.25203252032520324</v>
          </cell>
          <cell r="P773">
            <v>0.10386965376782077</v>
          </cell>
          <cell r="Q773">
            <v>0.10040983606557377</v>
          </cell>
          <cell r="R773">
            <v>0</v>
          </cell>
          <cell r="S773">
            <v>0</v>
          </cell>
          <cell r="T773">
            <v>2.1691973969631237E-3</v>
          </cell>
          <cell r="U773">
            <v>0</v>
          </cell>
          <cell r="V773">
            <v>2.2935779816513763E-3</v>
          </cell>
          <cell r="W773">
            <v>0</v>
          </cell>
        </row>
        <row r="774">
          <cell r="C774">
            <v>63272</v>
          </cell>
          <cell r="D774" t="str">
            <v>FILANDIA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3.0927835051546393E-2</v>
          </cell>
          <cell r="J774">
            <v>5.9259259259259262E-2</v>
          </cell>
          <cell r="K774">
            <v>2.7852650494159928E-2</v>
          </cell>
          <cell r="L774">
            <v>2.4305555555555556E-2</v>
          </cell>
          <cell r="M774">
            <v>2.3509655751469353E-2</v>
          </cell>
          <cell r="N774">
            <v>4.4081632653061226E-2</v>
          </cell>
          <cell r="O774">
            <v>4.5527156549520768E-2</v>
          </cell>
          <cell r="P774">
            <v>4.0220820189274448E-2</v>
          </cell>
          <cell r="Q774">
            <v>6.5934065934065936E-2</v>
          </cell>
          <cell r="R774">
            <v>1.968503937007874E-2</v>
          </cell>
          <cell r="S774">
            <v>8.7025316455696198E-3</v>
          </cell>
          <cell r="T774">
            <v>0</v>
          </cell>
          <cell r="U774">
            <v>8.1366965012205042E-4</v>
          </cell>
          <cell r="V774">
            <v>0</v>
          </cell>
          <cell r="W774">
            <v>0</v>
          </cell>
        </row>
        <row r="775">
          <cell r="C775">
            <v>63302</v>
          </cell>
          <cell r="D775" t="str">
            <v>GENOVA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3.5495716034271728E-2</v>
          </cell>
          <cell r="J775">
            <v>3.6024844720496892E-2</v>
          </cell>
          <cell r="K775">
            <v>3.6249999999999998E-2</v>
          </cell>
          <cell r="L775">
            <v>8.2294264339152115E-2</v>
          </cell>
          <cell r="M775">
            <v>0.20248447204968945</v>
          </cell>
          <cell r="N775">
            <v>9.4645080946450813E-2</v>
          </cell>
          <cell r="O775">
            <v>0</v>
          </cell>
          <cell r="P775">
            <v>7.9182630906768844E-2</v>
          </cell>
          <cell r="Q775">
            <v>0.10849673202614379</v>
          </cell>
          <cell r="R775">
            <v>5.2419354838709679E-2</v>
          </cell>
          <cell r="S775">
            <v>1.6713091922005572E-2</v>
          </cell>
          <cell r="T775">
            <v>1.741654571843251E-2</v>
          </cell>
          <cell r="U775">
            <v>1.5105740181268883E-2</v>
          </cell>
          <cell r="V775">
            <v>2.2187004754358162E-2</v>
          </cell>
          <cell r="W775">
            <v>7.4626865671641784E-2</v>
          </cell>
        </row>
        <row r="776">
          <cell r="C776">
            <v>63401</v>
          </cell>
          <cell r="D776" t="str">
            <v>LA TEBAIDA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7.3991860895301518E-3</v>
          </cell>
          <cell r="J776">
            <v>7.1556350626118068E-3</v>
          </cell>
          <cell r="K776">
            <v>8.9500860585197926E-3</v>
          </cell>
          <cell r="L776">
            <v>6.097560975609756E-2</v>
          </cell>
          <cell r="M776">
            <v>9.9306431273644385E-2</v>
          </cell>
          <cell r="N776">
            <v>6.7914277090250524E-2</v>
          </cell>
          <cell r="O776">
            <v>4.2621049579588288E-2</v>
          </cell>
          <cell r="P776">
            <v>3.3855623950755455E-2</v>
          </cell>
          <cell r="Q776">
            <v>3.8742888106204278E-2</v>
          </cell>
          <cell r="R776">
            <v>2.6308866087871613E-2</v>
          </cell>
          <cell r="S776">
            <v>7.1758072783188109E-3</v>
          </cell>
          <cell r="T776">
            <v>2.5031289111389235E-4</v>
          </cell>
          <cell r="U776">
            <v>0</v>
          </cell>
          <cell r="V776">
            <v>2.4301336573511544E-4</v>
          </cell>
          <cell r="W776">
            <v>0</v>
          </cell>
        </row>
        <row r="777">
          <cell r="C777">
            <v>63470</v>
          </cell>
          <cell r="D777" t="str">
            <v>MONTENEGRO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8.6786114221724525E-3</v>
          </cell>
          <cell r="K777">
            <v>4.680616740088106E-2</v>
          </cell>
          <cell r="L777">
            <v>7.9913606911447083E-2</v>
          </cell>
          <cell r="M777">
            <v>0.13842482100238662</v>
          </cell>
          <cell r="N777">
            <v>0.10780475071782825</v>
          </cell>
          <cell r="O777">
            <v>9.4388414791828287E-2</v>
          </cell>
          <cell r="P777">
            <v>5.7172289466907028E-2</v>
          </cell>
          <cell r="Q777">
            <v>6.3741935483870971E-2</v>
          </cell>
          <cell r="R777">
            <v>2.807382375877307E-2</v>
          </cell>
          <cell r="S777">
            <v>8.1450341565948506E-3</v>
          </cell>
          <cell r="T777">
            <v>8.0000000000000004E-4</v>
          </cell>
          <cell r="U777">
            <v>0</v>
          </cell>
          <cell r="V777">
            <v>2.2148394241417496E-3</v>
          </cell>
          <cell r="W777">
            <v>3.1152647975077882E-2</v>
          </cell>
        </row>
        <row r="778">
          <cell r="C778">
            <v>63548</v>
          </cell>
          <cell r="D778" t="str">
            <v>PIJAO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0.24338624338624337</v>
          </cell>
          <cell r="M778">
            <v>0.40103270223752152</v>
          </cell>
          <cell r="N778">
            <v>0.30664395229982966</v>
          </cell>
          <cell r="O778">
            <v>0.25976230899830222</v>
          </cell>
          <cell r="P778">
            <v>3.7542662116040959E-2</v>
          </cell>
          <cell r="Q778">
            <v>9.1537132987910191E-2</v>
          </cell>
          <cell r="R778">
            <v>1.7667844522968198E-3</v>
          </cell>
          <cell r="S778">
            <v>0</v>
          </cell>
          <cell r="T778">
            <v>1.8621973929236499E-3</v>
          </cell>
          <cell r="U778">
            <v>0</v>
          </cell>
          <cell r="V778">
            <v>0</v>
          </cell>
          <cell r="W778">
            <v>7.0833333333333331E-2</v>
          </cell>
        </row>
        <row r="779">
          <cell r="C779">
            <v>63594</v>
          </cell>
          <cell r="D779" t="str">
            <v>QUIMBAYA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1.5900449360525405E-2</v>
          </cell>
          <cell r="J779">
            <v>2.6027397260273973E-2</v>
          </cell>
          <cell r="K779">
            <v>5.6578506863073315E-2</v>
          </cell>
          <cell r="L779">
            <v>0.11498371335504887</v>
          </cell>
          <cell r="M779">
            <v>0.13550221099178775</v>
          </cell>
          <cell r="N779">
            <v>0.12808641975308643</v>
          </cell>
          <cell r="O779">
            <v>0.10813280536095035</v>
          </cell>
          <cell r="P779">
            <v>0.10834597875569044</v>
          </cell>
          <cell r="Q779">
            <v>0.15532499237107111</v>
          </cell>
          <cell r="R779">
            <v>7.1450665017012069E-2</v>
          </cell>
          <cell r="S779">
            <v>9.8391674550614955E-2</v>
          </cell>
          <cell r="T779">
            <v>9.3527508090614886E-2</v>
          </cell>
          <cell r="U779">
            <v>7.7896138482023966E-2</v>
          </cell>
          <cell r="V779">
            <v>4.2866941015089165E-2</v>
          </cell>
          <cell r="W779">
            <v>4.7669491525423727E-2</v>
          </cell>
        </row>
        <row r="780">
          <cell r="C780">
            <v>63690</v>
          </cell>
          <cell r="D780" t="str">
            <v>SALENTO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4.4642857142857144E-2</v>
          </cell>
          <cell r="J780">
            <v>4.4091710758377423E-2</v>
          </cell>
          <cell r="K780">
            <v>5.5077452667814115E-2</v>
          </cell>
          <cell r="L780">
            <v>8.7102177554438859E-2</v>
          </cell>
          <cell r="M780">
            <v>0.10731707317073171</v>
          </cell>
          <cell r="N780">
            <v>6.1708860759493674E-2</v>
          </cell>
          <cell r="O780">
            <v>0</v>
          </cell>
          <cell r="P780">
            <v>0</v>
          </cell>
          <cell r="Q780">
            <v>5.9190031152647975E-2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6.1619718309859156E-2</v>
          </cell>
        </row>
        <row r="781">
          <cell r="C781">
            <v>66001</v>
          </cell>
          <cell r="D781" t="str">
            <v>PEREIRA</v>
          </cell>
          <cell r="E781">
            <v>0.29073979591836735</v>
          </cell>
          <cell r="F781">
            <v>0.32075423685683752</v>
          </cell>
          <cell r="G781">
            <v>0.34062666768315925</v>
          </cell>
          <cell r="H781">
            <v>0.39711292082096555</v>
          </cell>
          <cell r="I781">
            <v>0.43549244437694584</v>
          </cell>
          <cell r="J781">
            <v>0.514622094488983</v>
          </cell>
          <cell r="K781">
            <v>0.54905257874262769</v>
          </cell>
          <cell r="L781">
            <v>0.61393968119340436</v>
          </cell>
          <cell r="M781">
            <v>0.69011779293242403</v>
          </cell>
          <cell r="N781">
            <v>0.66247131117198488</v>
          </cell>
          <cell r="O781">
            <v>0.7312580041375234</v>
          </cell>
          <cell r="P781">
            <v>0.7874679550384539</v>
          </cell>
          <cell r="Q781">
            <v>0.83336635134465853</v>
          </cell>
          <cell r="R781">
            <v>0.92280614155536134</v>
          </cell>
          <cell r="S781">
            <v>1.0627983934119787</v>
          </cell>
          <cell r="T781">
            <v>1.0723868154418366</v>
          </cell>
          <cell r="U781">
            <v>1.1213341000575043</v>
          </cell>
          <cell r="V781">
            <v>1.1477542950276538</v>
          </cell>
          <cell r="W781">
            <v>1.178010614433441</v>
          </cell>
        </row>
        <row r="782">
          <cell r="C782">
            <v>66045</v>
          </cell>
          <cell r="D782" t="str">
            <v>APIA</v>
          </cell>
          <cell r="E782">
            <v>0</v>
          </cell>
          <cell r="F782">
            <v>0</v>
          </cell>
          <cell r="G782">
            <v>0</v>
          </cell>
          <cell r="H782">
            <v>5.2523874488403823E-2</v>
          </cell>
          <cell r="I782">
            <v>5.1886792452830191E-2</v>
          </cell>
          <cell r="J782">
            <v>6.7333333333333328E-2</v>
          </cell>
          <cell r="K782">
            <v>7.8418664938431623E-2</v>
          </cell>
          <cell r="L782">
            <v>3.8510101010101008E-2</v>
          </cell>
          <cell r="M782">
            <v>3.5648432698217582E-2</v>
          </cell>
          <cell r="N782">
            <v>1.7522658610271902E-2</v>
          </cell>
          <cell r="O782">
            <v>6.0298507462686564E-2</v>
          </cell>
          <cell r="P782">
            <v>2.8690974297668859E-2</v>
          </cell>
          <cell r="Q782">
            <v>5.7436517533252719E-2</v>
          </cell>
          <cell r="R782">
            <v>3.5539215686274508E-2</v>
          </cell>
          <cell r="S782">
            <v>1.8057285180572851E-2</v>
          </cell>
          <cell r="T782">
            <v>1.0718789407313998E-2</v>
          </cell>
          <cell r="U782">
            <v>0</v>
          </cell>
          <cell r="V782">
            <v>1.8436109345200253E-2</v>
          </cell>
          <cell r="W782">
            <v>1.3282732447817837E-2</v>
          </cell>
        </row>
        <row r="783">
          <cell r="C783">
            <v>66075</v>
          </cell>
          <cell r="D783" t="str">
            <v>BALBOA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3.962264150943396E-2</v>
          </cell>
          <cell r="J783">
            <v>3.9473684210526314E-2</v>
          </cell>
          <cell r="K783">
            <v>0.12523364485981309</v>
          </cell>
          <cell r="L783">
            <v>8.4403669724770647E-2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5.5755395683453238E-2</v>
          </cell>
          <cell r="R783">
            <v>5.6363636363636366E-2</v>
          </cell>
          <cell r="S783">
            <v>0</v>
          </cell>
          <cell r="T783">
            <v>1.8587360594795538E-3</v>
          </cell>
          <cell r="U783">
            <v>0</v>
          </cell>
          <cell r="V783">
            <v>0</v>
          </cell>
          <cell r="W783">
            <v>0</v>
          </cell>
        </row>
        <row r="784">
          <cell r="C784">
            <v>66088</v>
          </cell>
          <cell r="D784" t="str">
            <v>BELEN DE UMBRIA</v>
          </cell>
          <cell r="E784">
            <v>0</v>
          </cell>
          <cell r="F784">
            <v>7.6923076923076927E-2</v>
          </cell>
          <cell r="G784">
            <v>5.7871307163091863E-2</v>
          </cell>
          <cell r="H784">
            <v>0.11224074827165514</v>
          </cell>
          <cell r="I784">
            <v>5.4263565891472867E-2</v>
          </cell>
          <cell r="J784">
            <v>3.1784841075794622E-2</v>
          </cell>
          <cell r="K784">
            <v>7.74219700040535E-2</v>
          </cell>
          <cell r="L784">
            <v>3.9065646395489324E-2</v>
          </cell>
          <cell r="M784">
            <v>5.4690618762475052E-2</v>
          </cell>
          <cell r="N784">
            <v>1.3105639396346307E-2</v>
          </cell>
          <cell r="O784">
            <v>1.7772511848341232E-2</v>
          </cell>
          <cell r="P784">
            <v>3.0805687203791468E-2</v>
          </cell>
          <cell r="Q784">
            <v>5.575326215895611E-2</v>
          </cell>
          <cell r="R784">
            <v>4.5274027005559971E-2</v>
          </cell>
          <cell r="S784">
            <v>4.0849018822587103E-2</v>
          </cell>
          <cell r="T784">
            <v>4.0387722132471731E-4</v>
          </cell>
          <cell r="U784">
            <v>0</v>
          </cell>
          <cell r="V784">
            <v>9.5277547638773826E-3</v>
          </cell>
          <cell r="W784">
            <v>9.2359361880772466E-3</v>
          </cell>
        </row>
        <row r="785">
          <cell r="C785">
            <v>66170</v>
          </cell>
          <cell r="D785" t="str">
            <v>DOSQUEBRADAS</v>
          </cell>
          <cell r="E785">
            <v>0</v>
          </cell>
          <cell r="F785">
            <v>3.5414127157246421E-2</v>
          </cell>
          <cell r="G785">
            <v>7.6559908128110248E-3</v>
          </cell>
          <cell r="H785">
            <v>3.1864923194109433E-2</v>
          </cell>
          <cell r="I785">
            <v>6.5729770607511978E-2</v>
          </cell>
          <cell r="J785">
            <v>9.6862720638682717E-2</v>
          </cell>
          <cell r="K785">
            <v>9.8298212201265583E-2</v>
          </cell>
          <cell r="L785">
            <v>0.11839961378311509</v>
          </cell>
          <cell r="M785">
            <v>0.13157271435338702</v>
          </cell>
          <cell r="N785">
            <v>0.13555180638780615</v>
          </cell>
          <cell r="O785">
            <v>0.14833715596330274</v>
          </cell>
          <cell r="P785">
            <v>0.13160133870327301</v>
          </cell>
          <cell r="Q785">
            <v>0.11831652487464082</v>
          </cell>
          <cell r="R785">
            <v>0.14875800831741037</v>
          </cell>
          <cell r="S785">
            <v>0.13689069008217944</v>
          </cell>
          <cell r="T785">
            <v>0.16594998302591377</v>
          </cell>
          <cell r="U785">
            <v>0.16577204202832344</v>
          </cell>
          <cell r="V785">
            <v>0.20948913546000925</v>
          </cell>
          <cell r="W785">
            <v>0.2186346322883094</v>
          </cell>
        </row>
        <row r="786">
          <cell r="C786">
            <v>66318</v>
          </cell>
          <cell r="D786" t="str">
            <v>GUATICA</v>
          </cell>
          <cell r="E786">
            <v>0</v>
          </cell>
          <cell r="F786">
            <v>0</v>
          </cell>
          <cell r="G786">
            <v>0</v>
          </cell>
          <cell r="H786">
            <v>2.4162120031176928E-2</v>
          </cell>
          <cell r="I786">
            <v>0</v>
          </cell>
          <cell r="J786">
            <v>0</v>
          </cell>
          <cell r="K786">
            <v>2.7216174183514776E-2</v>
          </cell>
          <cell r="L786">
            <v>8.8617265087853322E-2</v>
          </cell>
          <cell r="M786">
            <v>5.6137724550898202E-2</v>
          </cell>
          <cell r="N786">
            <v>0</v>
          </cell>
          <cell r="O786">
            <v>5.8780308596620132E-2</v>
          </cell>
          <cell r="P786">
            <v>5.3834808259587023E-2</v>
          </cell>
          <cell r="Q786">
            <v>1.1949215832710979E-2</v>
          </cell>
          <cell r="R786">
            <v>1.1406844106463879E-2</v>
          </cell>
          <cell r="S786">
            <v>0</v>
          </cell>
          <cell r="T786">
            <v>0</v>
          </cell>
          <cell r="U786">
            <v>0</v>
          </cell>
          <cell r="V786">
            <v>2.5167785234899327E-2</v>
          </cell>
          <cell r="W786">
            <v>0</v>
          </cell>
        </row>
        <row r="787">
          <cell r="C787">
            <v>66383</v>
          </cell>
          <cell r="D787" t="str">
            <v>LA CELIA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4.6070460704607047E-2</v>
          </cell>
          <cell r="J787">
            <v>4.6384720327421552E-2</v>
          </cell>
          <cell r="K787">
            <v>4.6070460704607047E-2</v>
          </cell>
          <cell r="L787">
            <v>0.10307898259705489</v>
          </cell>
          <cell r="M787">
            <v>0.13438735177865613</v>
          </cell>
          <cell r="N787">
            <v>9.5424836601307184E-2</v>
          </cell>
          <cell r="O787">
            <v>0.15045395590142671</v>
          </cell>
          <cell r="P787">
            <v>0.1038961038961039</v>
          </cell>
          <cell r="Q787">
            <v>3.90625E-3</v>
          </cell>
          <cell r="R787">
            <v>3.9318479685452159E-3</v>
          </cell>
          <cell r="S787">
            <v>0</v>
          </cell>
          <cell r="T787">
            <v>0</v>
          </cell>
          <cell r="U787">
            <v>0</v>
          </cell>
          <cell r="V787">
            <v>1.3831258644536654E-3</v>
          </cell>
          <cell r="W787">
            <v>0</v>
          </cell>
        </row>
        <row r="788">
          <cell r="C788">
            <v>66400</v>
          </cell>
          <cell r="D788" t="str">
            <v>LA VIRGINIA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3.0892051371051717E-2</v>
          </cell>
          <cell r="M788">
            <v>4.192439862542955E-2</v>
          </cell>
          <cell r="N788">
            <v>5.0766609880749575E-2</v>
          </cell>
          <cell r="O788">
            <v>7.6818490822569682E-2</v>
          </cell>
          <cell r="P788">
            <v>6.1349693251533742E-2</v>
          </cell>
          <cell r="Q788">
            <v>4.567307692307692E-2</v>
          </cell>
          <cell r="R788">
            <v>2.259297879735836E-2</v>
          </cell>
          <cell r="S788">
            <v>1.4825273561595482E-2</v>
          </cell>
          <cell r="T788">
            <v>1.221264367816092E-2</v>
          </cell>
          <cell r="U788">
            <v>2.2311631309436721E-2</v>
          </cell>
          <cell r="V788">
            <v>2.1276595744680851E-2</v>
          </cell>
          <cell r="W788">
            <v>2.0555767034640272E-2</v>
          </cell>
        </row>
        <row r="789">
          <cell r="C789">
            <v>66440</v>
          </cell>
          <cell r="D789" t="str">
            <v>MARSELLA</v>
          </cell>
          <cell r="E789">
            <v>0</v>
          </cell>
          <cell r="F789">
            <v>0</v>
          </cell>
          <cell r="G789">
            <v>0</v>
          </cell>
          <cell r="H789">
            <v>5.6460369163952223E-2</v>
          </cell>
          <cell r="I789">
            <v>1.7316017316017316E-2</v>
          </cell>
          <cell r="J789">
            <v>2.8969957081545063E-2</v>
          </cell>
          <cell r="K789">
            <v>5.2770448548812667E-2</v>
          </cell>
          <cell r="L789">
            <v>4.1258380608561115E-2</v>
          </cell>
          <cell r="M789">
            <v>3.4743202416918431E-2</v>
          </cell>
          <cell r="N789">
            <v>3.2988675529295915E-2</v>
          </cell>
          <cell r="O789">
            <v>0.12633107454017425</v>
          </cell>
          <cell r="P789">
            <v>6.947771921418304E-2</v>
          </cell>
          <cell r="Q789">
            <v>9.0562440419447096E-3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9.8231827111984276E-4</v>
          </cell>
          <cell r="W789">
            <v>0</v>
          </cell>
        </row>
        <row r="790">
          <cell r="C790">
            <v>66456</v>
          </cell>
          <cell r="D790" t="str">
            <v>MISTRATO</v>
          </cell>
          <cell r="E790">
            <v>0</v>
          </cell>
          <cell r="F790">
            <v>0</v>
          </cell>
          <cell r="G790">
            <v>3.4039334341906202E-2</v>
          </cell>
          <cell r="H790">
            <v>2.9816513761467892E-2</v>
          </cell>
          <cell r="I790">
            <v>5.606758832565284E-2</v>
          </cell>
          <cell r="J790">
            <v>2.5993883792048929E-2</v>
          </cell>
          <cell r="K790">
            <v>8.867362146050671E-2</v>
          </cell>
          <cell r="L790">
            <v>4.1666666666666664E-2</v>
          </cell>
          <cell r="M790">
            <v>7.9779917469050887E-2</v>
          </cell>
          <cell r="N790">
            <v>0.1037673496364838</v>
          </cell>
          <cell r="O790">
            <v>7.9436258808456117E-2</v>
          </cell>
          <cell r="P790">
            <v>0.13204005006257821</v>
          </cell>
          <cell r="Q790">
            <v>8.6609336609336604E-2</v>
          </cell>
          <cell r="R790">
            <v>6.9908814589665649E-2</v>
          </cell>
          <cell r="S790">
            <v>0.12688821752265861</v>
          </cell>
          <cell r="T790">
            <v>8.2026537997587454E-2</v>
          </cell>
          <cell r="U790">
            <v>7.3067632850241551E-2</v>
          </cell>
          <cell r="V790">
            <v>0</v>
          </cell>
          <cell r="W790">
            <v>0</v>
          </cell>
        </row>
        <row r="791">
          <cell r="C791">
            <v>66572</v>
          </cell>
          <cell r="D791" t="str">
            <v>PUEBLO RICO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0.12535344015080113</v>
          </cell>
          <cell r="L791">
            <v>0.12014453477868112</v>
          </cell>
          <cell r="M791">
            <v>2.5884383088869714E-2</v>
          </cell>
          <cell r="N791">
            <v>4.6204620462046202E-2</v>
          </cell>
          <cell r="O791">
            <v>3.1847133757961783E-2</v>
          </cell>
          <cell r="P791">
            <v>2.2463206816421378E-2</v>
          </cell>
          <cell r="Q791">
            <v>9.0978013646702046E-3</v>
          </cell>
          <cell r="R791">
            <v>1.4970059880239522E-3</v>
          </cell>
          <cell r="S791">
            <v>0</v>
          </cell>
          <cell r="T791">
            <v>7.347538574577516E-4</v>
          </cell>
          <cell r="U791">
            <v>0</v>
          </cell>
          <cell r="V791">
            <v>1.2454212454212455E-2</v>
          </cell>
          <cell r="W791">
            <v>2.4122807017543858E-2</v>
          </cell>
        </row>
        <row r="792">
          <cell r="C792">
            <v>66594</v>
          </cell>
          <cell r="D792" t="str">
            <v>QUINCHIA</v>
          </cell>
          <cell r="E792">
            <v>0</v>
          </cell>
          <cell r="F792">
            <v>0</v>
          </cell>
          <cell r="G792">
            <v>1.9580900034352457E-2</v>
          </cell>
          <cell r="H792">
            <v>1.0362694300518135E-2</v>
          </cell>
          <cell r="I792">
            <v>3.8767739702319143E-2</v>
          </cell>
          <cell r="J792">
            <v>2.003454231433506E-2</v>
          </cell>
          <cell r="K792">
            <v>2.0540910647038686E-2</v>
          </cell>
          <cell r="L792">
            <v>2.3970290344361919E-2</v>
          </cell>
          <cell r="M792">
            <v>4.9800796812749001E-2</v>
          </cell>
          <cell r="N792">
            <v>3.994760969220694E-2</v>
          </cell>
          <cell r="O792">
            <v>8.6363636363636365E-2</v>
          </cell>
          <cell r="P792">
            <v>9.3790426908150065E-2</v>
          </cell>
          <cell r="Q792">
            <v>7.3068218558034276E-2</v>
          </cell>
          <cell r="R792">
            <v>6.5302144249512667E-2</v>
          </cell>
          <cell r="S792">
            <v>5.0803015404785316E-2</v>
          </cell>
          <cell r="T792">
            <v>7.6234670202187608E-3</v>
          </cell>
          <cell r="U792">
            <v>1.1428571428571429E-2</v>
          </cell>
          <cell r="V792">
            <v>4.7797883236599522E-3</v>
          </cell>
          <cell r="W792">
            <v>3.8181187087816732E-3</v>
          </cell>
        </row>
        <row r="793">
          <cell r="C793">
            <v>66682</v>
          </cell>
          <cell r="D793" t="str">
            <v>SANTA ROSA DE CABAL</v>
          </cell>
          <cell r="E793">
            <v>0.14708785784797632</v>
          </cell>
          <cell r="F793">
            <v>0.11103789126853378</v>
          </cell>
          <cell r="G793">
            <v>7.746944169144368E-2</v>
          </cell>
          <cell r="H793">
            <v>0.15530114484818316</v>
          </cell>
          <cell r="I793">
            <v>0.13060073016926652</v>
          </cell>
          <cell r="J793">
            <v>0.13565763384005289</v>
          </cell>
          <cell r="K793">
            <v>0.15294309473340942</v>
          </cell>
          <cell r="L793">
            <v>0.15532425940752603</v>
          </cell>
          <cell r="M793">
            <v>0.17584313725490197</v>
          </cell>
          <cell r="N793">
            <v>0.23774283071230343</v>
          </cell>
          <cell r="O793">
            <v>0.28912911084043846</v>
          </cell>
          <cell r="P793">
            <v>0.26694915254237289</v>
          </cell>
          <cell r="Q793">
            <v>0.23691376701966718</v>
          </cell>
          <cell r="R793">
            <v>0.25828519306780179</v>
          </cell>
          <cell r="S793">
            <v>0.24436263230556834</v>
          </cell>
          <cell r="T793">
            <v>0.24468250271696942</v>
          </cell>
          <cell r="U793">
            <v>0.20753824317930925</v>
          </cell>
          <cell r="V793">
            <v>0.22011568123393316</v>
          </cell>
          <cell r="W793">
            <v>0.17876454202851058</v>
          </cell>
        </row>
        <row r="794">
          <cell r="C794">
            <v>66687</v>
          </cell>
          <cell r="D794" t="str">
            <v>SANTUARIO</v>
          </cell>
          <cell r="E794">
            <v>0</v>
          </cell>
          <cell r="F794">
            <v>0</v>
          </cell>
          <cell r="G794">
            <v>0</v>
          </cell>
          <cell r="H794">
            <v>4.563031709203403E-2</v>
          </cell>
          <cell r="I794">
            <v>4.8174048174048176E-2</v>
          </cell>
          <cell r="J794">
            <v>4.1181041181041184E-2</v>
          </cell>
          <cell r="K794">
            <v>8.4485407066052232E-2</v>
          </cell>
          <cell r="L794">
            <v>3.8665655799848368E-2</v>
          </cell>
          <cell r="M794">
            <v>5.5803571428571432E-2</v>
          </cell>
          <cell r="N794">
            <v>3.815113719735877E-2</v>
          </cell>
          <cell r="O794">
            <v>3.8517441860465115E-2</v>
          </cell>
          <cell r="P794">
            <v>1.300578034682081E-2</v>
          </cell>
          <cell r="Q794">
            <v>0</v>
          </cell>
          <cell r="R794">
            <v>0</v>
          </cell>
          <cell r="S794">
            <v>2.347762289068232E-2</v>
          </cell>
          <cell r="T794">
            <v>2.7366863905325445E-2</v>
          </cell>
          <cell r="U794">
            <v>2.3952095808383235E-2</v>
          </cell>
          <cell r="V794">
            <v>6.8078668683812403E-3</v>
          </cell>
          <cell r="W794">
            <v>0</v>
          </cell>
        </row>
        <row r="795">
          <cell r="C795">
            <v>68001</v>
          </cell>
          <cell r="D795" t="str">
            <v>BUCARAMANGA</v>
          </cell>
          <cell r="E795">
            <v>1.0540164248673298</v>
          </cell>
          <cell r="F795">
            <v>0.95574498595869262</v>
          </cell>
          <cell r="G795">
            <v>0.96137330601953985</v>
          </cell>
          <cell r="H795">
            <v>0.97369345458803325</v>
          </cell>
          <cell r="I795">
            <v>0.98898622792875046</v>
          </cell>
          <cell r="J795">
            <v>1.1011661807580175</v>
          </cell>
          <cell r="K795">
            <v>1.1287865367581931</v>
          </cell>
          <cell r="L795">
            <v>1.2277801158339847</v>
          </cell>
          <cell r="M795">
            <v>1.3627087388587236</v>
          </cell>
          <cell r="N795">
            <v>1.4398752720575925</v>
          </cell>
          <cell r="O795">
            <v>1.53414348150517</v>
          </cell>
          <cell r="P795">
            <v>1.6796450600584352</v>
          </cell>
          <cell r="Q795">
            <v>1.7166630172980075</v>
          </cell>
          <cell r="R795">
            <v>1.8097122143141329</v>
          </cell>
          <cell r="S795">
            <v>1.8700392401676624</v>
          </cell>
          <cell r="T795">
            <v>1.9399648838465695</v>
          </cell>
          <cell r="U795">
            <v>1.9353854560356996</v>
          </cell>
          <cell r="V795">
            <v>1.9087718488074072</v>
          </cell>
          <cell r="W795">
            <v>1.9035938123518228</v>
          </cell>
        </row>
        <row r="796">
          <cell r="C796">
            <v>68013</v>
          </cell>
          <cell r="D796" t="str">
            <v>AGUADA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4.8543689320388345E-3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</row>
        <row r="797">
          <cell r="C797">
            <v>68020</v>
          </cell>
          <cell r="D797" t="str">
            <v>ALBANIA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2.4719101123595506E-2</v>
          </cell>
          <cell r="M797">
            <v>6.6079295154185024E-3</v>
          </cell>
          <cell r="N797">
            <v>0</v>
          </cell>
          <cell r="O797">
            <v>0.24261603375527427</v>
          </cell>
          <cell r="P797">
            <v>0.13692946058091288</v>
          </cell>
          <cell r="Q797">
            <v>2.0491803278688526E-3</v>
          </cell>
          <cell r="R797">
            <v>2.0161290322580645E-3</v>
          </cell>
          <cell r="S797">
            <v>0</v>
          </cell>
          <cell r="T797">
            <v>0</v>
          </cell>
          <cell r="U797">
            <v>1.976284584980237E-3</v>
          </cell>
          <cell r="V797">
            <v>4.9504950495049507E-2</v>
          </cell>
          <cell r="W797">
            <v>0</v>
          </cell>
        </row>
        <row r="798">
          <cell r="C798">
            <v>68051</v>
          </cell>
          <cell r="D798" t="str">
            <v>ARATOCA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5.0505050505050509E-3</v>
          </cell>
          <cell r="U798">
            <v>0</v>
          </cell>
          <cell r="V798">
            <v>0</v>
          </cell>
          <cell r="W798">
            <v>0</v>
          </cell>
        </row>
        <row r="799">
          <cell r="C799">
            <v>68077</v>
          </cell>
          <cell r="D799" t="str">
            <v>BARBOSA</v>
          </cell>
          <cell r="E799">
            <v>0</v>
          </cell>
          <cell r="F799">
            <v>0</v>
          </cell>
          <cell r="G799">
            <v>1.3043478260869565E-2</v>
          </cell>
          <cell r="H799">
            <v>3.3536585365853661E-2</v>
          </cell>
          <cell r="I799">
            <v>1.7067833698030634E-2</v>
          </cell>
          <cell r="J799">
            <v>3.1961471103327498E-2</v>
          </cell>
          <cell r="K799">
            <v>9.0793381417055577E-2</v>
          </cell>
          <cell r="L799">
            <v>6.6091954022988508E-2</v>
          </cell>
          <cell r="M799">
            <v>0.12151394422310757</v>
          </cell>
          <cell r="N799">
            <v>0.18635477582846005</v>
          </cell>
          <cell r="O799">
            <v>0.23210161662817552</v>
          </cell>
          <cell r="P799">
            <v>0.17816091954022989</v>
          </cell>
          <cell r="Q799">
            <v>0.11744320369657296</v>
          </cell>
          <cell r="R799">
            <v>0.13664596273291926</v>
          </cell>
          <cell r="S799">
            <v>0.1007081038552321</v>
          </cell>
          <cell r="T799">
            <v>7.3881789137380194E-2</v>
          </cell>
          <cell r="U799">
            <v>2.6433509556730378E-2</v>
          </cell>
          <cell r="V799">
            <v>4.1459369817578774E-4</v>
          </cell>
          <cell r="W799">
            <v>0</v>
          </cell>
        </row>
        <row r="800">
          <cell r="C800">
            <v>68079</v>
          </cell>
          <cell r="D800" t="str">
            <v>BARICHARA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4.507042253521127E-2</v>
          </cell>
          <cell r="N800">
            <v>4.4382801664355064E-2</v>
          </cell>
          <cell r="O800">
            <v>4.4016506189821183E-2</v>
          </cell>
          <cell r="P800">
            <v>0.1715076071922545</v>
          </cell>
          <cell r="Q800">
            <v>0.11079943899018233</v>
          </cell>
          <cell r="R800">
            <v>6.4285714285714279E-2</v>
          </cell>
          <cell r="S800">
            <v>0</v>
          </cell>
          <cell r="T800">
            <v>2.3952095808383235E-2</v>
          </cell>
          <cell r="U800">
            <v>0</v>
          </cell>
          <cell r="V800">
            <v>0</v>
          </cell>
          <cell r="W800">
            <v>0</v>
          </cell>
        </row>
        <row r="801">
          <cell r="C801">
            <v>68081</v>
          </cell>
          <cell r="D801" t="str">
            <v>BARRANCABERMEJA</v>
          </cell>
          <cell r="E801">
            <v>0.1570130607609313</v>
          </cell>
          <cell r="F801">
            <v>0.23002544529262087</v>
          </cell>
          <cell r="G801">
            <v>0.1893220338983051</v>
          </cell>
          <cell r="H801">
            <v>0.20160651657427311</v>
          </cell>
          <cell r="I801">
            <v>0.20173400578001927</v>
          </cell>
          <cell r="J801">
            <v>0.18223247440081017</v>
          </cell>
          <cell r="K801">
            <v>0.20882336390748973</v>
          </cell>
          <cell r="L801">
            <v>0.27056012447210492</v>
          </cell>
          <cell r="M801">
            <v>0.28691128148959472</v>
          </cell>
          <cell r="N801">
            <v>0.20506987325316867</v>
          </cell>
          <cell r="O801">
            <v>0.21748745887048923</v>
          </cell>
          <cell r="P801">
            <v>0.46195417207090361</v>
          </cell>
          <cell r="Q801">
            <v>0.4586801588596921</v>
          </cell>
          <cell r="R801">
            <v>0.58626382697705137</v>
          </cell>
          <cell r="S801">
            <v>0.57194023168616037</v>
          </cell>
          <cell r="T801">
            <v>0.61975619527270642</v>
          </cell>
          <cell r="U801">
            <v>0.64358356357650937</v>
          </cell>
          <cell r="V801">
            <v>0.64828171404327539</v>
          </cell>
          <cell r="W801">
            <v>0.65704265046658739</v>
          </cell>
        </row>
        <row r="802">
          <cell r="C802">
            <v>68092</v>
          </cell>
          <cell r="D802" t="str">
            <v>BETULIA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2.05761316872428E-3</v>
          </cell>
          <cell r="R802">
            <v>2.0790020790020791E-3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</row>
        <row r="803">
          <cell r="C803">
            <v>68101</v>
          </cell>
          <cell r="D803" t="str">
            <v>BOLIVAR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3.5830618892508145E-2</v>
          </cell>
          <cell r="M803">
            <v>9.0688259109311747E-2</v>
          </cell>
          <cell r="N803">
            <v>9.0541632983023437E-2</v>
          </cell>
          <cell r="O803">
            <v>2.5162337662337664E-2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1.7714791851195749E-3</v>
          </cell>
          <cell r="U803">
            <v>0</v>
          </cell>
          <cell r="V803">
            <v>0</v>
          </cell>
          <cell r="W803">
            <v>0</v>
          </cell>
        </row>
        <row r="804">
          <cell r="C804">
            <v>68121</v>
          </cell>
          <cell r="D804" t="str">
            <v>CABRERA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4.6511627906976744E-3</v>
          </cell>
          <cell r="U804">
            <v>0</v>
          </cell>
          <cell r="V804">
            <v>0</v>
          </cell>
          <cell r="W804">
            <v>0</v>
          </cell>
        </row>
        <row r="805">
          <cell r="C805">
            <v>68147</v>
          </cell>
          <cell r="D805" t="str">
            <v>CAPITANEJO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0.10247349823321555</v>
          </cell>
          <cell r="O805">
            <v>0.10460992907801418</v>
          </cell>
          <cell r="P805">
            <v>0.11131059245960502</v>
          </cell>
          <cell r="Q805">
            <v>0.10477941176470588</v>
          </cell>
          <cell r="R805">
            <v>7.8095238095238093E-2</v>
          </cell>
          <cell r="S805">
            <v>2.9702970297029702E-2</v>
          </cell>
          <cell r="T805">
            <v>2.0618556701030928E-3</v>
          </cell>
          <cell r="U805">
            <v>0</v>
          </cell>
          <cell r="V805">
            <v>0</v>
          </cell>
          <cell r="W805">
            <v>0</v>
          </cell>
        </row>
        <row r="806">
          <cell r="C806">
            <v>68152</v>
          </cell>
          <cell r="D806" t="str">
            <v>CARCASI</v>
          </cell>
          <cell r="E806">
            <v>0</v>
          </cell>
          <cell r="F806">
            <v>0</v>
          </cell>
          <cell r="G806">
            <v>0</v>
          </cell>
          <cell r="H806">
            <v>7.2769953051643188E-2</v>
          </cell>
          <cell r="I806">
            <v>7.1925754060324823E-2</v>
          </cell>
          <cell r="J806">
            <v>7.1264367816091953E-2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5.8350100603621731E-2</v>
          </cell>
          <cell r="Q806">
            <v>4.5548654244306416E-2</v>
          </cell>
          <cell r="R806">
            <v>2.3255813953488372E-2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</row>
        <row r="807">
          <cell r="C807">
            <v>68162</v>
          </cell>
          <cell r="D807" t="str">
            <v>CERRITO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4.8903878583473864E-2</v>
          </cell>
          <cell r="N807">
            <v>4.8821548821548821E-2</v>
          </cell>
          <cell r="O807">
            <v>5.2013422818791948E-2</v>
          </cell>
          <cell r="P807">
            <v>0.15619694397283532</v>
          </cell>
          <cell r="Q807">
            <v>9.6219931271477668E-2</v>
          </cell>
          <cell r="R807">
            <v>9.0121317157712308E-2</v>
          </cell>
          <cell r="S807">
            <v>0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</row>
        <row r="808">
          <cell r="C808">
            <v>68167</v>
          </cell>
          <cell r="D808" t="str">
            <v>CHARALA</v>
          </cell>
          <cell r="E808">
            <v>0</v>
          </cell>
          <cell r="F808">
            <v>1.6323024054982819E-2</v>
          </cell>
          <cell r="G808">
            <v>1.6903914590747332E-2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1.4354066985645933E-2</v>
          </cell>
          <cell r="M808">
            <v>0</v>
          </cell>
          <cell r="N808">
            <v>0.10150375939849623</v>
          </cell>
          <cell r="O808">
            <v>6.4910630291627469E-2</v>
          </cell>
          <cell r="P808">
            <v>7.927411652340019E-2</v>
          </cell>
          <cell r="Q808">
            <v>6.1343719571567673E-2</v>
          </cell>
          <cell r="R808">
            <v>3.7924151696606789E-2</v>
          </cell>
          <cell r="S808">
            <v>0</v>
          </cell>
          <cell r="T808">
            <v>9.5238095238095247E-3</v>
          </cell>
          <cell r="U808">
            <v>0</v>
          </cell>
          <cell r="V808">
            <v>0</v>
          </cell>
          <cell r="W808">
            <v>0</v>
          </cell>
        </row>
        <row r="809">
          <cell r="C809">
            <v>68176</v>
          </cell>
          <cell r="D809" t="str">
            <v>CHIMA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0.10264900662251655</v>
          </cell>
          <cell r="R809">
            <v>7.1186440677966104E-2</v>
          </cell>
          <cell r="S809">
            <v>5.944055944055944E-2</v>
          </cell>
          <cell r="T809">
            <v>7.6923076923076927E-2</v>
          </cell>
          <cell r="U809">
            <v>0</v>
          </cell>
          <cell r="V809">
            <v>0</v>
          </cell>
          <cell r="W809">
            <v>0</v>
          </cell>
        </row>
        <row r="810">
          <cell r="C810">
            <v>68179</v>
          </cell>
          <cell r="D810" t="str">
            <v>CHIPATA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8.5416666666666669E-2</v>
          </cell>
          <cell r="Q810">
            <v>8.5774058577405859E-2</v>
          </cell>
          <cell r="R810">
            <v>6.2231759656652362E-2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</row>
        <row r="811">
          <cell r="C811">
            <v>68190</v>
          </cell>
          <cell r="D811" t="str">
            <v>CIMITARRA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  <cell r="J811">
            <v>1.6861219195849545E-2</v>
          </cell>
          <cell r="K811">
            <v>9.4043887147335428E-3</v>
          </cell>
          <cell r="L811">
            <v>1.2631578947368421E-2</v>
          </cell>
          <cell r="M811">
            <v>4.177470469605301E-2</v>
          </cell>
          <cell r="N811">
            <v>5.9099696216514772E-2</v>
          </cell>
          <cell r="O811">
            <v>8.0585106382978722E-2</v>
          </cell>
          <cell r="P811">
            <v>4.0669240669240672E-2</v>
          </cell>
          <cell r="Q811">
            <v>1.947565543071161E-2</v>
          </cell>
          <cell r="R811">
            <v>6.8109948917538313E-3</v>
          </cell>
          <cell r="S811">
            <v>5.4657794676806083E-3</v>
          </cell>
          <cell r="T811">
            <v>3.0317164179104478E-3</v>
          </cell>
          <cell r="U811">
            <v>0</v>
          </cell>
          <cell r="V811">
            <v>0</v>
          </cell>
          <cell r="W811">
            <v>0</v>
          </cell>
        </row>
        <row r="812">
          <cell r="C812">
            <v>68207</v>
          </cell>
          <cell r="D812" t="str">
            <v>CONCEPCION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  <cell r="J812">
            <v>8.3333333333333329E-2</v>
          </cell>
          <cell r="K812">
            <v>8.5539714867617106E-2</v>
          </cell>
          <cell r="L812">
            <v>0</v>
          </cell>
          <cell r="M812">
            <v>7.5789473684210532E-2</v>
          </cell>
          <cell r="N812">
            <v>7.6923076923076927E-2</v>
          </cell>
          <cell r="O812">
            <v>7.7586206896551727E-2</v>
          </cell>
          <cell r="P812">
            <v>7.8947368421052627E-2</v>
          </cell>
          <cell r="Q812">
            <v>7.3333333333333334E-2</v>
          </cell>
          <cell r="R812">
            <v>5.3932584269662923E-2</v>
          </cell>
          <cell r="S812">
            <v>3.1963470319634701E-2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</row>
        <row r="813">
          <cell r="C813">
            <v>68209</v>
          </cell>
          <cell r="D813" t="str">
            <v>CONFINES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0.13157894736842105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</row>
        <row r="814">
          <cell r="C814">
            <v>68211</v>
          </cell>
          <cell r="D814" t="str">
            <v>CONTRATACION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5.4054054054054057E-3</v>
          </cell>
          <cell r="U814">
            <v>0</v>
          </cell>
          <cell r="V814">
            <v>2.8490028490028491E-3</v>
          </cell>
          <cell r="W814">
            <v>0</v>
          </cell>
        </row>
        <row r="815">
          <cell r="C815">
            <v>68229</v>
          </cell>
          <cell r="D815" t="str">
            <v>CURITI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6.3314711359404099E-2</v>
          </cell>
          <cell r="Q815">
            <v>8.7406015037593987E-2</v>
          </cell>
          <cell r="R815">
            <v>8.2061068702290074E-2</v>
          </cell>
          <cell r="S815">
            <v>1.8357487922705314E-2</v>
          </cell>
          <cell r="T815">
            <v>1.9569471624266144E-2</v>
          </cell>
          <cell r="U815">
            <v>0</v>
          </cell>
          <cell r="V815">
            <v>0</v>
          </cell>
          <cell r="W815">
            <v>0</v>
          </cell>
        </row>
        <row r="816">
          <cell r="C816">
            <v>68235</v>
          </cell>
          <cell r="D816" t="str">
            <v>EL CARMEN DE CHUCURI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5.2693208430913347E-3</v>
          </cell>
          <cell r="M816">
            <v>4.350250976017847E-2</v>
          </cell>
          <cell r="N816">
            <v>4.1711229946524063E-2</v>
          </cell>
          <cell r="O816">
            <v>1.7125064867669952E-2</v>
          </cell>
          <cell r="P816">
            <v>2.540650406504065E-2</v>
          </cell>
          <cell r="Q816">
            <v>2.1052631578947368E-2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</row>
        <row r="817">
          <cell r="C817">
            <v>68245</v>
          </cell>
          <cell r="D817" t="str">
            <v>EL GUACAMAYO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0.12745098039215685</v>
          </cell>
          <cell r="Q817">
            <v>0.1326530612244898</v>
          </cell>
          <cell r="R817">
            <v>0.10582010582010581</v>
          </cell>
          <cell r="S817">
            <v>0</v>
          </cell>
          <cell r="T817">
            <v>5.5865921787709499E-3</v>
          </cell>
          <cell r="U817">
            <v>0</v>
          </cell>
          <cell r="V817">
            <v>0</v>
          </cell>
          <cell r="W817">
            <v>0</v>
          </cell>
        </row>
        <row r="818">
          <cell r="C818">
            <v>68250</v>
          </cell>
          <cell r="D818" t="str">
            <v>EL PEÑON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6.688963210702341E-3</v>
          </cell>
          <cell r="U818">
            <v>0</v>
          </cell>
          <cell r="V818">
            <v>0</v>
          </cell>
          <cell r="W818">
            <v>0</v>
          </cell>
        </row>
        <row r="819">
          <cell r="C819">
            <v>68255</v>
          </cell>
          <cell r="D819" t="str">
            <v>EL PLAYON</v>
          </cell>
          <cell r="E819">
            <v>0</v>
          </cell>
          <cell r="F819">
            <v>0</v>
          </cell>
          <cell r="G819">
            <v>0</v>
          </cell>
          <cell r="H819">
            <v>3.9087947882736153E-2</v>
          </cell>
          <cell r="I819">
            <v>2.0798668885191347E-2</v>
          </cell>
          <cell r="J819">
            <v>7.620660457239628E-2</v>
          </cell>
          <cell r="K819">
            <v>6.0050041701417846E-2</v>
          </cell>
          <cell r="L819">
            <v>5.8823529411764705E-2</v>
          </cell>
          <cell r="M819">
            <v>5.3945249597423507E-2</v>
          </cell>
          <cell r="N819">
            <v>5.8213716108452954E-2</v>
          </cell>
          <cell r="O819">
            <v>0.14354066985645933</v>
          </cell>
          <cell r="P819">
            <v>0.17585089141004862</v>
          </cell>
          <cell r="Q819">
            <v>0.23485477178423236</v>
          </cell>
          <cell r="R819">
            <v>0.22886421861656703</v>
          </cell>
          <cell r="S819">
            <v>0.16371681415929204</v>
          </cell>
          <cell r="T819">
            <v>9.3836246550137989E-2</v>
          </cell>
          <cell r="U819">
            <v>0.12153110047846891</v>
          </cell>
          <cell r="V819">
            <v>0.1888111888111888</v>
          </cell>
          <cell r="W819">
            <v>0.20686070686070687</v>
          </cell>
        </row>
        <row r="820">
          <cell r="C820">
            <v>68264</v>
          </cell>
          <cell r="D820" t="str">
            <v>ENCINO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9.5693779904306216E-3</v>
          </cell>
          <cell r="U820">
            <v>0</v>
          </cell>
          <cell r="V820">
            <v>0</v>
          </cell>
          <cell r="W820">
            <v>0</v>
          </cell>
        </row>
        <row r="821">
          <cell r="C821">
            <v>68266</v>
          </cell>
          <cell r="D821" t="str">
            <v>ENCISO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0.13823529411764707</v>
          </cell>
          <cell r="P821">
            <v>0.10365853658536585</v>
          </cell>
          <cell r="Q821">
            <v>0.13395638629283488</v>
          </cell>
          <cell r="R821">
            <v>0.11254019292604502</v>
          </cell>
          <cell r="S821">
            <v>9.5709570957095716E-2</v>
          </cell>
          <cell r="T821">
            <v>4.1811846689895474E-2</v>
          </cell>
          <cell r="U821">
            <v>0</v>
          </cell>
          <cell r="V821">
            <v>0</v>
          </cell>
          <cell r="W821">
            <v>0</v>
          </cell>
        </row>
        <row r="822">
          <cell r="C822">
            <v>68271</v>
          </cell>
          <cell r="D822" t="str">
            <v>FLORIAN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6.4039408866995079E-2</v>
          </cell>
          <cell r="L822">
            <v>6.3106796116504854E-2</v>
          </cell>
          <cell r="M822">
            <v>6.2700964630225078E-2</v>
          </cell>
          <cell r="N822">
            <v>6.2101910828025478E-2</v>
          </cell>
          <cell r="O822">
            <v>0.11746031746031746</v>
          </cell>
          <cell r="P822">
            <v>9.4786729857819899E-2</v>
          </cell>
          <cell r="Q822">
            <v>5.8637083993660855E-2</v>
          </cell>
          <cell r="R822">
            <v>3.4700315457413249E-2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</row>
        <row r="823">
          <cell r="C823">
            <v>68276</v>
          </cell>
          <cell r="D823" t="str">
            <v>FLORIDABLANCA</v>
          </cell>
          <cell r="E823">
            <v>0</v>
          </cell>
          <cell r="F823">
            <v>0</v>
          </cell>
          <cell r="G823">
            <v>0</v>
          </cell>
          <cell r="H823">
            <v>4.6744300475643763E-3</v>
          </cell>
          <cell r="I823">
            <v>7.534584980237154E-3</v>
          </cell>
          <cell r="J823">
            <v>2.3451071221771858E-2</v>
          </cell>
          <cell r="K823">
            <v>1.3487636333361086E-2</v>
          </cell>
          <cell r="L823">
            <v>2.3598943706249736E-2</v>
          </cell>
          <cell r="M823">
            <v>3.2117835739005653E-2</v>
          </cell>
          <cell r="N823">
            <v>3.3363083853967447E-2</v>
          </cell>
          <cell r="O823">
            <v>5.1690201112537443E-2</v>
          </cell>
          <cell r="P823">
            <v>5.8283794262083223E-2</v>
          </cell>
          <cell r="Q823">
            <v>6.8862275449101798E-2</v>
          </cell>
          <cell r="R823">
            <v>7.8013563771603595E-2</v>
          </cell>
          <cell r="S823">
            <v>9.0848806366047752E-2</v>
          </cell>
          <cell r="T823">
            <v>9.0530184197553001E-2</v>
          </cell>
          <cell r="U823">
            <v>8.7218319496396315E-2</v>
          </cell>
          <cell r="V823">
            <v>0.10393363161819538</v>
          </cell>
          <cell r="W823">
            <v>0.10862604540023894</v>
          </cell>
        </row>
        <row r="824">
          <cell r="C824">
            <v>68296</v>
          </cell>
          <cell r="D824" t="str">
            <v>GALAN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3.8314176245210726E-3</v>
          </cell>
          <cell r="O824">
            <v>0</v>
          </cell>
          <cell r="P824">
            <v>0.11507936507936507</v>
          </cell>
          <cell r="Q824">
            <v>0.12552301255230125</v>
          </cell>
          <cell r="R824">
            <v>7.9295154185022032E-2</v>
          </cell>
          <cell r="S824">
            <v>0</v>
          </cell>
          <cell r="T824">
            <v>2.0100502512562814E-2</v>
          </cell>
          <cell r="U824">
            <v>0</v>
          </cell>
          <cell r="V824">
            <v>6.024096385542169E-3</v>
          </cell>
          <cell r="W824">
            <v>0</v>
          </cell>
        </row>
        <row r="825">
          <cell r="C825">
            <v>68307</v>
          </cell>
          <cell r="D825" t="str">
            <v>GIRON</v>
          </cell>
          <cell r="E825">
            <v>0</v>
          </cell>
          <cell r="F825">
            <v>3.4305317324185248E-3</v>
          </cell>
          <cell r="G825">
            <v>3.3568311513930849E-3</v>
          </cell>
          <cell r="H825">
            <v>3.2982398420792897E-2</v>
          </cell>
          <cell r="I825">
            <v>3.3357505438723713E-2</v>
          </cell>
          <cell r="J825">
            <v>6.2755905511811025E-2</v>
          </cell>
          <cell r="K825">
            <v>5.3171927673919706E-2</v>
          </cell>
          <cell r="L825">
            <v>0.12032085561497326</v>
          </cell>
          <cell r="M825">
            <v>0.12654498419085944</v>
          </cell>
          <cell r="N825">
            <v>0.10586353203032621</v>
          </cell>
          <cell r="O825">
            <v>0.11836955054663248</v>
          </cell>
          <cell r="P825">
            <v>0.14022988505747128</v>
          </cell>
          <cell r="Q825">
            <v>0.13602257423202718</v>
          </cell>
          <cell r="R825">
            <v>0.16207720357097952</v>
          </cell>
          <cell r="S825">
            <v>0.17458256029684602</v>
          </cell>
          <cell r="T825">
            <v>0.1805402762498472</v>
          </cell>
          <cell r="U825">
            <v>0.17869707630716972</v>
          </cell>
          <cell r="V825">
            <v>0.21493294671982602</v>
          </cell>
          <cell r="W825">
            <v>0.16979085046109335</v>
          </cell>
        </row>
        <row r="826">
          <cell r="C826">
            <v>68318</v>
          </cell>
          <cell r="D826" t="str">
            <v>GUACA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8.291873963515755E-3</v>
          </cell>
          <cell r="P826">
            <v>0</v>
          </cell>
          <cell r="Q826">
            <v>0.1013745704467354</v>
          </cell>
          <cell r="R826">
            <v>7.1803852889667244E-2</v>
          </cell>
          <cell r="S826">
            <v>5.5855855855855854E-2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</row>
        <row r="827">
          <cell r="C827">
            <v>68320</v>
          </cell>
          <cell r="D827" t="str">
            <v>GUADALUPE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8.2304526748971193E-2</v>
          </cell>
          <cell r="Q827">
            <v>0.13125000000000001</v>
          </cell>
          <cell r="R827">
            <v>0.11578947368421053</v>
          </cell>
          <cell r="S827">
            <v>3.2467532467532464E-2</v>
          </cell>
          <cell r="T827">
            <v>2.2371364653243847E-3</v>
          </cell>
          <cell r="U827">
            <v>0</v>
          </cell>
          <cell r="V827">
            <v>0</v>
          </cell>
          <cell r="W827">
            <v>0</v>
          </cell>
        </row>
        <row r="828">
          <cell r="C828">
            <v>68322</v>
          </cell>
          <cell r="D828" t="str">
            <v>GUAPOTA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4.5662100456621002E-3</v>
          </cell>
          <cell r="O828">
            <v>0.14666666666666667</v>
          </cell>
          <cell r="P828">
            <v>9.2511013215859028E-2</v>
          </cell>
          <cell r="Q828">
            <v>7.5555555555555556E-2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</row>
        <row r="829">
          <cell r="C829">
            <v>68327</v>
          </cell>
          <cell r="D829" t="str">
            <v>GUEPSA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5.8139534883720929E-3</v>
          </cell>
          <cell r="U829">
            <v>0</v>
          </cell>
          <cell r="V829">
            <v>0</v>
          </cell>
          <cell r="W829">
            <v>0</v>
          </cell>
        </row>
        <row r="830">
          <cell r="C830">
            <v>68344</v>
          </cell>
          <cell r="D830" t="str">
            <v>HATO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0.13478260869565217</v>
          </cell>
          <cell r="P830">
            <v>0.13596491228070176</v>
          </cell>
          <cell r="Q830">
            <v>0.14479638009049775</v>
          </cell>
          <cell r="R830">
            <v>0.14883720930232558</v>
          </cell>
          <cell r="S830">
            <v>0</v>
          </cell>
          <cell r="T830">
            <v>9.9009900990099011E-3</v>
          </cell>
          <cell r="U830">
            <v>0</v>
          </cell>
          <cell r="V830">
            <v>0</v>
          </cell>
          <cell r="W830">
            <v>0</v>
          </cell>
        </row>
        <row r="831">
          <cell r="C831">
            <v>68368</v>
          </cell>
          <cell r="D831" t="str">
            <v>JESUS MARIA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9.7484276729559755E-2</v>
          </cell>
          <cell r="N831">
            <v>9.7791798107255523E-2</v>
          </cell>
          <cell r="O831">
            <v>9.7484276729559755E-2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3.3898305084745762E-3</v>
          </cell>
          <cell r="U831">
            <v>0</v>
          </cell>
          <cell r="V831">
            <v>0</v>
          </cell>
          <cell r="W831">
            <v>0</v>
          </cell>
        </row>
        <row r="832">
          <cell r="C832">
            <v>68377</v>
          </cell>
          <cell r="D832" t="str">
            <v>LA BELLEZA</v>
          </cell>
          <cell r="E832">
            <v>0</v>
          </cell>
          <cell r="F832">
            <v>0</v>
          </cell>
          <cell r="G832">
            <v>0</v>
          </cell>
          <cell r="H832">
            <v>5.533596837944664E-2</v>
          </cell>
          <cell r="I832">
            <v>5.533596837944664E-2</v>
          </cell>
          <cell r="J832">
            <v>5.4901960784313725E-2</v>
          </cell>
          <cell r="K832">
            <v>7.3548387096774193E-2</v>
          </cell>
          <cell r="L832">
            <v>1.893939393939394E-2</v>
          </cell>
          <cell r="M832">
            <v>2.4844720496894408E-2</v>
          </cell>
          <cell r="N832">
            <v>2.4479804161566709E-2</v>
          </cell>
          <cell r="O832">
            <v>0</v>
          </cell>
          <cell r="P832">
            <v>0</v>
          </cell>
          <cell r="Q832">
            <v>3.6452004860267312E-2</v>
          </cell>
          <cell r="R832">
            <v>2.0656136087484813E-2</v>
          </cell>
          <cell r="S832">
            <v>1.8359853121175031E-2</v>
          </cell>
          <cell r="T832">
            <v>1.2345679012345679E-3</v>
          </cell>
          <cell r="U832">
            <v>0</v>
          </cell>
          <cell r="V832">
            <v>0</v>
          </cell>
          <cell r="W832">
            <v>0</v>
          </cell>
        </row>
        <row r="833">
          <cell r="C833">
            <v>68385</v>
          </cell>
          <cell r="D833" t="str">
            <v>LANDAZURI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3.0196629213483147E-2</v>
          </cell>
          <cell r="O833">
            <v>6.3667820069204156E-2</v>
          </cell>
          <cell r="P833">
            <v>8.060109289617487E-2</v>
          </cell>
          <cell r="Q833">
            <v>6.7164179104477612E-2</v>
          </cell>
          <cell r="R833">
            <v>5.6603773584905662E-2</v>
          </cell>
          <cell r="S833">
            <v>3.7212449255751012E-2</v>
          </cell>
          <cell r="T833">
            <v>2.7303754266211604E-3</v>
          </cell>
          <cell r="U833">
            <v>0</v>
          </cell>
          <cell r="V833">
            <v>0</v>
          </cell>
          <cell r="W833">
            <v>0</v>
          </cell>
        </row>
        <row r="834">
          <cell r="C834">
            <v>68397</v>
          </cell>
          <cell r="D834" t="str">
            <v>LA PAZ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7.407407407407407E-2</v>
          </cell>
          <cell r="O834">
            <v>0.22027290448343079</v>
          </cell>
          <cell r="P834">
            <v>3.5502958579881658E-2</v>
          </cell>
          <cell r="Q834">
            <v>0</v>
          </cell>
          <cell r="R834">
            <v>0</v>
          </cell>
          <cell r="S834">
            <v>0</v>
          </cell>
          <cell r="T834">
            <v>4.3668122270742356E-3</v>
          </cell>
          <cell r="U834">
            <v>0</v>
          </cell>
          <cell r="V834">
            <v>0</v>
          </cell>
          <cell r="W834">
            <v>0</v>
          </cell>
        </row>
        <row r="835">
          <cell r="C835">
            <v>68406</v>
          </cell>
          <cell r="D835" t="str">
            <v>LEBRIJA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9.1743119266055051E-3</v>
          </cell>
          <cell r="O835">
            <v>1.0104102878138396E-2</v>
          </cell>
          <cell r="P835">
            <v>1.9654556283502083E-2</v>
          </cell>
          <cell r="Q835">
            <v>9.5958127362605408E-3</v>
          </cell>
          <cell r="R835">
            <v>9.1168091168091162E-3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</row>
        <row r="836">
          <cell r="C836">
            <v>68425</v>
          </cell>
          <cell r="D836" t="str">
            <v>MACARAVITA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0.11290322580645161</v>
          </cell>
          <cell r="R836">
            <v>7.6271186440677971E-2</v>
          </cell>
          <cell r="S836">
            <v>7.0796460176991149E-2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</row>
        <row r="837">
          <cell r="C837">
            <v>68432</v>
          </cell>
          <cell r="D837" t="str">
            <v>MALAGA</v>
          </cell>
          <cell r="E837">
            <v>0</v>
          </cell>
          <cell r="F837">
            <v>0.16772334293948127</v>
          </cell>
          <cell r="G837">
            <v>0.14908662345315263</v>
          </cell>
          <cell r="H837">
            <v>0.20217260108630053</v>
          </cell>
          <cell r="I837">
            <v>0.18815545959284391</v>
          </cell>
          <cell r="J837">
            <v>0.15031446540880503</v>
          </cell>
          <cell r="K837">
            <v>0.25856885147324116</v>
          </cell>
          <cell r="L837">
            <v>0.44726224783861673</v>
          </cell>
          <cell r="M837">
            <v>0.56858407079646023</v>
          </cell>
          <cell r="N837">
            <v>0.5708915145005371</v>
          </cell>
          <cell r="O837">
            <v>0.63809523809523805</v>
          </cell>
          <cell r="P837">
            <v>0.64470216130732738</v>
          </cell>
          <cell r="Q837">
            <v>0.56914893617021278</v>
          </cell>
          <cell r="R837">
            <v>0.75054112554112551</v>
          </cell>
          <cell r="S837">
            <v>0.94786466999445373</v>
          </cell>
          <cell r="T837">
            <v>1.0342661336379211</v>
          </cell>
          <cell r="U837">
            <v>1.1161137440758293</v>
          </cell>
          <cell r="V837">
            <v>1.2093885114268066</v>
          </cell>
          <cell r="W837">
            <v>1.2224383916990922</v>
          </cell>
        </row>
        <row r="838">
          <cell r="C838">
            <v>68444</v>
          </cell>
          <cell r="D838" t="str">
            <v>MATANZA</v>
          </cell>
          <cell r="E838">
            <v>0</v>
          </cell>
          <cell r="F838">
            <v>0</v>
          </cell>
          <cell r="G838">
            <v>0</v>
          </cell>
          <cell r="H838">
            <v>0.12966601178781925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1.8656716417910447E-3</v>
          </cell>
          <cell r="O838">
            <v>1.8726591760299626E-3</v>
          </cell>
          <cell r="P838">
            <v>0</v>
          </cell>
          <cell r="Q838">
            <v>1.9230769230769232E-3</v>
          </cell>
          <cell r="R838">
            <v>1.9723865877712033E-3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</row>
        <row r="839">
          <cell r="C839">
            <v>68464</v>
          </cell>
          <cell r="D839" t="str">
            <v>MOGOTES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1.4018691588785047E-2</v>
          </cell>
          <cell r="M839">
            <v>7.3807380738073802E-2</v>
          </cell>
          <cell r="N839">
            <v>6.7543859649122809E-2</v>
          </cell>
          <cell r="O839">
            <v>6.2554300608166816E-2</v>
          </cell>
          <cell r="P839">
            <v>9.0192644483362519E-2</v>
          </cell>
          <cell r="Q839">
            <v>5.0847457627118647E-2</v>
          </cell>
          <cell r="R839">
            <v>2.0128087831655993E-2</v>
          </cell>
          <cell r="S839">
            <v>0</v>
          </cell>
          <cell r="T839">
            <v>5.9347181008902079E-3</v>
          </cell>
          <cell r="U839">
            <v>0</v>
          </cell>
          <cell r="V839">
            <v>0</v>
          </cell>
          <cell r="W839">
            <v>0</v>
          </cell>
        </row>
        <row r="840">
          <cell r="C840">
            <v>68468</v>
          </cell>
          <cell r="D840" t="str">
            <v>MOLAGAVITA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3.7243947858473E-2</v>
          </cell>
          <cell r="S840">
            <v>3.5447761194029849E-2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</row>
        <row r="841">
          <cell r="C841">
            <v>68498</v>
          </cell>
          <cell r="D841" t="str">
            <v>OCAMONTE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1.1764705882352941E-2</v>
          </cell>
          <cell r="U841">
            <v>0</v>
          </cell>
          <cell r="V841">
            <v>0</v>
          </cell>
          <cell r="W841">
            <v>0</v>
          </cell>
        </row>
        <row r="842">
          <cell r="C842">
            <v>68500</v>
          </cell>
          <cell r="D842" t="str">
            <v>OIBA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9.7465886939571145E-4</v>
          </cell>
          <cell r="M842">
            <v>9.3283582089552237E-4</v>
          </cell>
          <cell r="N842">
            <v>0</v>
          </cell>
          <cell r="O842">
            <v>7.2566371681415928E-2</v>
          </cell>
          <cell r="P842">
            <v>9.498680738786279E-2</v>
          </cell>
          <cell r="Q842">
            <v>9.5322153574580765E-2</v>
          </cell>
          <cell r="R842">
            <v>7.7471059661620656E-2</v>
          </cell>
          <cell r="S842">
            <v>8.2502266545784228E-2</v>
          </cell>
          <cell r="T842">
            <v>5.5762081784386616E-2</v>
          </cell>
          <cell r="U842">
            <v>5.1477597712106769E-2</v>
          </cell>
          <cell r="V842">
            <v>3.9331366764995081E-2</v>
          </cell>
          <cell r="W842">
            <v>6.5326633165829151E-2</v>
          </cell>
        </row>
        <row r="843">
          <cell r="C843">
            <v>68502</v>
          </cell>
          <cell r="D843" t="str">
            <v>ONZAGA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4.9450549450549448E-2</v>
          </cell>
          <cell r="O843">
            <v>5.6466302367941715E-2</v>
          </cell>
          <cell r="P843">
            <v>3.8532110091743121E-2</v>
          </cell>
          <cell r="Q843">
            <v>0</v>
          </cell>
          <cell r="R843">
            <v>0</v>
          </cell>
          <cell r="S843">
            <v>0</v>
          </cell>
          <cell r="T843">
            <v>8.2644628099173556E-3</v>
          </cell>
          <cell r="U843">
            <v>0</v>
          </cell>
          <cell r="V843">
            <v>0</v>
          </cell>
          <cell r="W843">
            <v>0</v>
          </cell>
        </row>
        <row r="844">
          <cell r="C844">
            <v>68522</v>
          </cell>
          <cell r="D844" t="str">
            <v>PALMAR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6.2706270627062702E-2</v>
          </cell>
          <cell r="Q844">
            <v>6.1889250814332247E-2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</row>
        <row r="845">
          <cell r="C845">
            <v>68524</v>
          </cell>
          <cell r="D845" t="str">
            <v>PALMAS DEL SOCORRO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7.8703703703703706E-2</v>
          </cell>
          <cell r="M845">
            <v>5.8823529411764705E-2</v>
          </cell>
          <cell r="N845">
            <v>0.17777777777777778</v>
          </cell>
          <cell r="O845">
            <v>0.16964285714285715</v>
          </cell>
          <cell r="P845">
            <v>4.4444444444444444E-3</v>
          </cell>
          <cell r="Q845">
            <v>0</v>
          </cell>
          <cell r="R845">
            <v>0</v>
          </cell>
          <cell r="S845">
            <v>0</v>
          </cell>
          <cell r="T845">
            <v>9.9009900990099011E-3</v>
          </cell>
          <cell r="U845">
            <v>0</v>
          </cell>
          <cell r="V845">
            <v>0</v>
          </cell>
          <cell r="W845">
            <v>0</v>
          </cell>
        </row>
        <row r="846">
          <cell r="C846">
            <v>68533</v>
          </cell>
          <cell r="D846" t="str">
            <v>PARAMO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0.18421052631578946</v>
          </cell>
          <cell r="P846">
            <v>0.20461095100864554</v>
          </cell>
          <cell r="Q846">
            <v>0.19658119658119658</v>
          </cell>
          <cell r="R846">
            <v>0.14285714285714285</v>
          </cell>
          <cell r="S846">
            <v>4.5714285714285714E-2</v>
          </cell>
          <cell r="T846">
            <v>6.2322946175637391E-2</v>
          </cell>
          <cell r="U846">
            <v>0</v>
          </cell>
          <cell r="V846">
            <v>0</v>
          </cell>
          <cell r="W846">
            <v>0</v>
          </cell>
        </row>
        <row r="847">
          <cell r="C847">
            <v>68547</v>
          </cell>
          <cell r="D847" t="str">
            <v>PIEDECUESTA</v>
          </cell>
          <cell r="E847">
            <v>0</v>
          </cell>
          <cell r="F847">
            <v>8.9302679080372413E-3</v>
          </cell>
          <cell r="G847">
            <v>8.7466269656648367E-3</v>
          </cell>
          <cell r="H847">
            <v>2.4913305347691185E-2</v>
          </cell>
          <cell r="I847">
            <v>1.6735278324682298E-2</v>
          </cell>
          <cell r="J847">
            <v>3.3578818165877607E-2</v>
          </cell>
          <cell r="K847">
            <v>1.9013360739979446E-2</v>
          </cell>
          <cell r="L847">
            <v>3.5552952986448054E-2</v>
          </cell>
          <cell r="M847">
            <v>0.18244237371260422</v>
          </cell>
          <cell r="N847">
            <v>6.3090472377902315E-2</v>
          </cell>
          <cell r="O847">
            <v>8.9586282837816583E-2</v>
          </cell>
          <cell r="P847">
            <v>9.2698806386606727E-2</v>
          </cell>
          <cell r="Q847">
            <v>9.0923018000765993E-2</v>
          </cell>
          <cell r="R847">
            <v>0.13044798785117692</v>
          </cell>
          <cell r="S847">
            <v>0.15755699833912123</v>
          </cell>
          <cell r="T847">
            <v>0.12845418266696784</v>
          </cell>
          <cell r="U847">
            <v>0.12563117039716631</v>
          </cell>
          <cell r="V847">
            <v>0.12820512820512819</v>
          </cell>
          <cell r="W847">
            <v>8.8633597078514911E-2</v>
          </cell>
        </row>
        <row r="848">
          <cell r="C848">
            <v>68549</v>
          </cell>
          <cell r="D848" t="str">
            <v>PINCHOTE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4.3383947939262474E-3</v>
          </cell>
          <cell r="U848">
            <v>0</v>
          </cell>
          <cell r="V848">
            <v>0</v>
          </cell>
          <cell r="W848">
            <v>0</v>
          </cell>
        </row>
        <row r="849">
          <cell r="C849">
            <v>68572</v>
          </cell>
          <cell r="D849" t="str">
            <v>PUENTE NACIONAL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4.3478260869565216E-2</v>
          </cell>
          <cell r="L849">
            <v>4.2448979591836737E-2</v>
          </cell>
          <cell r="M849">
            <v>4.6399999999999997E-2</v>
          </cell>
          <cell r="N849">
            <v>4.6825396825396826E-2</v>
          </cell>
          <cell r="O849">
            <v>6.3301282051282048E-2</v>
          </cell>
          <cell r="P849">
            <v>1.638001638001638E-2</v>
          </cell>
          <cell r="Q849">
            <v>0</v>
          </cell>
          <cell r="R849">
            <v>8.8417329796640137E-4</v>
          </cell>
          <cell r="S849">
            <v>0</v>
          </cell>
          <cell r="T849">
            <v>6.8627450980392156E-3</v>
          </cell>
          <cell r="U849">
            <v>0</v>
          </cell>
          <cell r="V849">
            <v>0</v>
          </cell>
          <cell r="W849">
            <v>0</v>
          </cell>
        </row>
        <row r="850">
          <cell r="C850">
            <v>68575</v>
          </cell>
          <cell r="D850" t="str">
            <v>PUERTO WILCHES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2.0689655172413793E-2</v>
          </cell>
          <cell r="M850">
            <v>2.0108522183210981E-2</v>
          </cell>
          <cell r="N850">
            <v>3.1240237425804435E-4</v>
          </cell>
          <cell r="O850">
            <v>1.6682113067655237E-2</v>
          </cell>
          <cell r="P850">
            <v>2.4022174314752079E-2</v>
          </cell>
          <cell r="Q850">
            <v>2.0717377860235003E-2</v>
          </cell>
          <cell r="R850">
            <v>1.9375E-2</v>
          </cell>
          <cell r="S850">
            <v>1.0803940260565617E-2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</row>
        <row r="851">
          <cell r="C851">
            <v>68615</v>
          </cell>
          <cell r="D851" t="str">
            <v>RIONEGRO</v>
          </cell>
          <cell r="E851">
            <v>0</v>
          </cell>
          <cell r="F851">
            <v>0</v>
          </cell>
          <cell r="G851">
            <v>0</v>
          </cell>
          <cell r="H851">
            <v>3.3408408408408412E-2</v>
          </cell>
          <cell r="I851">
            <v>1.2795657231485071E-2</v>
          </cell>
          <cell r="J851">
            <v>1.3147410358565738E-2</v>
          </cell>
          <cell r="K851">
            <v>0</v>
          </cell>
          <cell r="L851">
            <v>0</v>
          </cell>
          <cell r="M851">
            <v>0</v>
          </cell>
          <cell r="N851">
            <v>1.084206722081677E-2</v>
          </cell>
          <cell r="O851">
            <v>2.993585174625802E-2</v>
          </cell>
          <cell r="P851">
            <v>2.2356281050390347E-2</v>
          </cell>
          <cell r="Q851">
            <v>1.1400071250445315E-2</v>
          </cell>
          <cell r="R851">
            <v>0</v>
          </cell>
          <cell r="S851">
            <v>0</v>
          </cell>
          <cell r="T851">
            <v>3.7664783427495291E-4</v>
          </cell>
          <cell r="U851">
            <v>3.8986354775828459E-4</v>
          </cell>
          <cell r="V851">
            <v>0</v>
          </cell>
          <cell r="W851">
            <v>0</v>
          </cell>
        </row>
        <row r="852">
          <cell r="C852">
            <v>68655</v>
          </cell>
          <cell r="D852" t="str">
            <v>SABANA DE TORRES</v>
          </cell>
          <cell r="E852">
            <v>0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2.7503892060197196E-2</v>
          </cell>
          <cell r="M852">
            <v>4.9104859335038366E-2</v>
          </cell>
          <cell r="N852">
            <v>3.204476093591048E-2</v>
          </cell>
          <cell r="O852">
            <v>4.3899948953547728E-2</v>
          </cell>
          <cell r="P852">
            <v>3.5567010309278349E-2</v>
          </cell>
          <cell r="Q852">
            <v>7.2555205047318619E-2</v>
          </cell>
          <cell r="R852">
            <v>5.4897739504843918E-2</v>
          </cell>
          <cell r="S852">
            <v>2.77623542476402E-2</v>
          </cell>
          <cell r="T852">
            <v>1.1474469305794606E-3</v>
          </cell>
          <cell r="U852">
            <v>0</v>
          </cell>
          <cell r="V852">
            <v>0</v>
          </cell>
          <cell r="W852">
            <v>0</v>
          </cell>
        </row>
        <row r="853">
          <cell r="C853">
            <v>68669</v>
          </cell>
          <cell r="D853" t="str">
            <v>SAN ANDRES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1.9906323185011711E-2</v>
          </cell>
          <cell r="J853">
            <v>2.028639618138425E-2</v>
          </cell>
          <cell r="K853">
            <v>5.2204176334106726E-2</v>
          </cell>
          <cell r="L853">
            <v>6.5462753950338598E-2</v>
          </cell>
          <cell r="M853">
            <v>6.4017660044150104E-2</v>
          </cell>
          <cell r="N853">
            <v>6.3387978142076501E-2</v>
          </cell>
          <cell r="O853">
            <v>5.7205720572057209E-2</v>
          </cell>
          <cell r="P853">
            <v>4.8260381593714929E-2</v>
          </cell>
          <cell r="Q853">
            <v>8.1206496519721574E-2</v>
          </cell>
          <cell r="R853">
            <v>5.434782608695652E-2</v>
          </cell>
          <cell r="S853">
            <v>2.2900763358778626E-2</v>
          </cell>
          <cell r="T853">
            <v>1.3458950201884253E-3</v>
          </cell>
          <cell r="U853">
            <v>0</v>
          </cell>
          <cell r="V853">
            <v>0</v>
          </cell>
          <cell r="W853">
            <v>0</v>
          </cell>
        </row>
        <row r="854">
          <cell r="C854">
            <v>68673</v>
          </cell>
          <cell r="D854" t="str">
            <v>SAN BENITO</v>
          </cell>
          <cell r="E854">
            <v>0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7.7586206896551727E-2</v>
          </cell>
          <cell r="M854">
            <v>7.1808510638297879E-2</v>
          </cell>
          <cell r="N854">
            <v>6.7669172932330823E-2</v>
          </cell>
          <cell r="O854">
            <v>4.8309178743961352E-2</v>
          </cell>
          <cell r="P854">
            <v>4.7058823529411764E-2</v>
          </cell>
          <cell r="Q854">
            <v>0</v>
          </cell>
          <cell r="R854">
            <v>0</v>
          </cell>
          <cell r="S854">
            <v>0</v>
          </cell>
          <cell r="T854">
            <v>2.4875621890547263E-3</v>
          </cell>
          <cell r="U854">
            <v>0</v>
          </cell>
          <cell r="V854">
            <v>0</v>
          </cell>
          <cell r="W854">
            <v>0</v>
          </cell>
        </row>
        <row r="855">
          <cell r="C855">
            <v>68679</v>
          </cell>
          <cell r="D855" t="str">
            <v>SAN GIL</v>
          </cell>
          <cell r="E855">
            <v>0.62045940170940173</v>
          </cell>
          <cell r="F855">
            <v>0.48733671021061048</v>
          </cell>
          <cell r="G855">
            <v>0.41020844468198825</v>
          </cell>
          <cell r="H855">
            <v>0.3370907139023081</v>
          </cell>
          <cell r="I855">
            <v>0.27434583220933367</v>
          </cell>
          <cell r="J855">
            <v>0.36988897914974278</v>
          </cell>
          <cell r="K855">
            <v>0.39269648055041018</v>
          </cell>
          <cell r="L855">
            <v>0.46613443214009787</v>
          </cell>
          <cell r="M855">
            <v>0.63977955911823647</v>
          </cell>
          <cell r="N855">
            <v>0.79351032448377579</v>
          </cell>
          <cell r="O855">
            <v>0.83638583638583641</v>
          </cell>
          <cell r="P855">
            <v>0.95735294117647063</v>
          </cell>
          <cell r="Q855">
            <v>0.9598214285714286</v>
          </cell>
          <cell r="R855">
            <v>1.2713924050632912</v>
          </cell>
          <cell r="S855">
            <v>1.3362808842652796</v>
          </cell>
          <cell r="T855">
            <v>1.628763440860215</v>
          </cell>
          <cell r="U855">
            <v>1.8117844177604021</v>
          </cell>
          <cell r="V855">
            <v>2.1338766006984864</v>
          </cell>
          <cell r="W855">
            <v>2.1210094253572516</v>
          </cell>
        </row>
        <row r="856">
          <cell r="C856">
            <v>68682</v>
          </cell>
          <cell r="D856" t="str">
            <v>SAN JOAQUIN</v>
          </cell>
          <cell r="E856">
            <v>0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8.8888888888888889E-3</v>
          </cell>
          <cell r="U856">
            <v>9.3457943925233638E-3</v>
          </cell>
          <cell r="V856">
            <v>0</v>
          </cell>
          <cell r="W856">
            <v>0</v>
          </cell>
        </row>
        <row r="857">
          <cell r="C857">
            <v>68684</v>
          </cell>
          <cell r="D857" t="str">
            <v>SAN JOSE DE MIRANDA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2.6726057906458798E-2</v>
          </cell>
          <cell r="M857">
            <v>2.5974025974025976E-2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5.057471264367816E-2</v>
          </cell>
          <cell r="S857">
            <v>2.1377672209026127E-2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</row>
        <row r="858">
          <cell r="C858">
            <v>68686</v>
          </cell>
          <cell r="D858" t="str">
            <v>SAN MIGUEL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0.14056224899598393</v>
          </cell>
          <cell r="R858">
            <v>0.1115702479338843</v>
          </cell>
          <cell r="S858">
            <v>0.10169491525423729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</row>
        <row r="859">
          <cell r="C859">
            <v>68689</v>
          </cell>
          <cell r="D859" t="str">
            <v>SAN VICENTE DE CHUCURI</v>
          </cell>
          <cell r="E859">
            <v>0</v>
          </cell>
          <cell r="F859">
            <v>1.1356262167423751E-2</v>
          </cell>
          <cell r="G859">
            <v>1.1389521640091117E-2</v>
          </cell>
          <cell r="H859">
            <v>1.144538914323087E-2</v>
          </cell>
          <cell r="I859">
            <v>0</v>
          </cell>
          <cell r="J859">
            <v>2.7338603425559948E-2</v>
          </cell>
          <cell r="K859">
            <v>2.31809401159047E-2</v>
          </cell>
          <cell r="L859">
            <v>8.4899749373433586E-2</v>
          </cell>
          <cell r="M859">
            <v>9.5630919645585094E-2</v>
          </cell>
          <cell r="N859">
            <v>1.8579562481270601E-2</v>
          </cell>
          <cell r="O859">
            <v>0</v>
          </cell>
          <cell r="P859">
            <v>4.8339264531435347E-2</v>
          </cell>
          <cell r="Q859">
            <v>1.9087384431852074E-2</v>
          </cell>
          <cell r="R859">
            <v>1.6887816646562123E-2</v>
          </cell>
          <cell r="S859">
            <v>1.3178057002758198E-2</v>
          </cell>
          <cell r="T859">
            <v>3.1318509238960227E-4</v>
          </cell>
          <cell r="U859">
            <v>3.2071840923669016E-4</v>
          </cell>
          <cell r="V859">
            <v>0</v>
          </cell>
          <cell r="W859">
            <v>0</v>
          </cell>
        </row>
        <row r="860">
          <cell r="C860">
            <v>68720</v>
          </cell>
          <cell r="D860" t="str">
            <v>SANTA HELENA DEL OPON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2.304147465437788E-3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2.1929824561403508E-3</v>
          </cell>
          <cell r="U860">
            <v>0</v>
          </cell>
          <cell r="V860">
            <v>0</v>
          </cell>
          <cell r="W860">
            <v>0</v>
          </cell>
        </row>
        <row r="861">
          <cell r="C861">
            <v>68745</v>
          </cell>
          <cell r="D861" t="str">
            <v>SIMACOTA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5.3763440860215055E-2</v>
          </cell>
          <cell r="P861">
            <v>2.5179856115107913E-2</v>
          </cell>
          <cell r="Q861">
            <v>2.5578562728380026E-2</v>
          </cell>
          <cell r="R861">
            <v>2.4906600249066001E-2</v>
          </cell>
          <cell r="S861">
            <v>0</v>
          </cell>
          <cell r="T861">
            <v>9.247027741083224E-3</v>
          </cell>
          <cell r="U861">
            <v>0</v>
          </cell>
          <cell r="V861">
            <v>0</v>
          </cell>
          <cell r="W861">
            <v>0</v>
          </cell>
        </row>
        <row r="862">
          <cell r="C862">
            <v>68755</v>
          </cell>
          <cell r="D862" t="str">
            <v>SOCORRO</v>
          </cell>
          <cell r="E862">
            <v>0.16801976703141547</v>
          </cell>
          <cell r="F862">
            <v>0.27720739219712526</v>
          </cell>
          <cell r="G862">
            <v>0.25283144570286475</v>
          </cell>
          <cell r="H862">
            <v>0.23552374756018218</v>
          </cell>
          <cell r="I862">
            <v>0.21171601400827761</v>
          </cell>
          <cell r="J862">
            <v>0.33948108783994996</v>
          </cell>
          <cell r="K862">
            <v>0.24281249999999999</v>
          </cell>
          <cell r="L862">
            <v>4.4961240310077519E-2</v>
          </cell>
          <cell r="M862">
            <v>0.31714812538414261</v>
          </cell>
          <cell r="N862">
            <v>0.44339622641509435</v>
          </cell>
          <cell r="O862">
            <v>0.48669086509376891</v>
          </cell>
          <cell r="P862">
            <v>0.46461909063535078</v>
          </cell>
          <cell r="Q862">
            <v>0.49729241877256319</v>
          </cell>
          <cell r="R862">
            <v>0.46807228915662652</v>
          </cell>
          <cell r="S862">
            <v>0.42118003025718609</v>
          </cell>
          <cell r="T862">
            <v>0.42682926829268292</v>
          </cell>
          <cell r="U862">
            <v>0.43474236346806538</v>
          </cell>
          <cell r="V862">
            <v>0.44973379267146885</v>
          </cell>
          <cell r="W862">
            <v>0.49633407714376793</v>
          </cell>
        </row>
        <row r="863">
          <cell r="C863">
            <v>68770</v>
          </cell>
          <cell r="D863" t="str">
            <v>SUAITA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1.5102481121898598E-2</v>
          </cell>
          <cell r="J863">
            <v>0</v>
          </cell>
          <cell r="K863">
            <v>0</v>
          </cell>
          <cell r="L863">
            <v>2.4870466321243522E-2</v>
          </cell>
          <cell r="M863">
            <v>4.7764227642276426E-2</v>
          </cell>
          <cell r="N863">
            <v>7.0000000000000007E-2</v>
          </cell>
          <cell r="O863">
            <v>5.7114228456913829E-2</v>
          </cell>
          <cell r="P863">
            <v>2.8282828282828285E-2</v>
          </cell>
          <cell r="Q863">
            <v>4.1067761806981518E-2</v>
          </cell>
          <cell r="R863">
            <v>7.1654373024236037E-2</v>
          </cell>
          <cell r="S863">
            <v>4.4516829533116177E-2</v>
          </cell>
          <cell r="T863">
            <v>1.1235955056179776E-3</v>
          </cell>
          <cell r="U863">
            <v>0</v>
          </cell>
          <cell r="V863">
            <v>0</v>
          </cell>
          <cell r="W863">
            <v>0</v>
          </cell>
        </row>
        <row r="864">
          <cell r="C864">
            <v>68773</v>
          </cell>
          <cell r="D864" t="str">
            <v>SUCRE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3.4762456546929318E-2</v>
          </cell>
          <cell r="O864">
            <v>3.5046728971962614E-2</v>
          </cell>
          <cell r="P864">
            <v>2.2405660377358489E-2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</row>
        <row r="865">
          <cell r="C865">
            <v>68780</v>
          </cell>
          <cell r="D865" t="str">
            <v>SURATA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4.4585987261146494E-2</v>
          </cell>
          <cell r="Q865">
            <v>0</v>
          </cell>
          <cell r="R865">
            <v>0.30744336569579289</v>
          </cell>
          <cell r="S865">
            <v>0.78217821782178221</v>
          </cell>
          <cell r="T865">
            <v>0.2</v>
          </cell>
          <cell r="U865">
            <v>5.3763440860215055E-2</v>
          </cell>
          <cell r="V865">
            <v>0</v>
          </cell>
          <cell r="W865">
            <v>0</v>
          </cell>
        </row>
        <row r="866">
          <cell r="C866">
            <v>68820</v>
          </cell>
          <cell r="D866" t="str">
            <v>TONA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3.2312925170068028E-2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</row>
        <row r="867">
          <cell r="C867">
            <v>68855</v>
          </cell>
          <cell r="D867" t="str">
            <v>VALLE DE SAN JOSE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5.7522123893805309E-2</v>
          </cell>
          <cell r="Q867">
            <v>7.2368421052631582E-2</v>
          </cell>
          <cell r="R867">
            <v>4.3668122270742356E-2</v>
          </cell>
          <cell r="S867">
            <v>1.7543859649122806E-2</v>
          </cell>
          <cell r="T867">
            <v>6.6225165562913907E-3</v>
          </cell>
          <cell r="U867">
            <v>0</v>
          </cell>
          <cell r="V867">
            <v>0</v>
          </cell>
          <cell r="W867">
            <v>0</v>
          </cell>
        </row>
        <row r="868">
          <cell r="C868">
            <v>68861</v>
          </cell>
          <cell r="D868" t="str">
            <v>VELEZ</v>
          </cell>
          <cell r="E868">
            <v>0</v>
          </cell>
          <cell r="F868">
            <v>0.20401691331923891</v>
          </cell>
          <cell r="G868">
            <v>6.5893516078017925E-2</v>
          </cell>
          <cell r="H868">
            <v>9.1338582677165353E-2</v>
          </cell>
          <cell r="I868">
            <v>4.3274244004171014E-2</v>
          </cell>
          <cell r="J868">
            <v>6.5734989648033121E-2</v>
          </cell>
          <cell r="K868">
            <v>0.1657172449508027</v>
          </cell>
          <cell r="L868">
            <v>0.25089789635710619</v>
          </cell>
          <cell r="M868">
            <v>0.58071065989847714</v>
          </cell>
          <cell r="N868">
            <v>0.75238095238095237</v>
          </cell>
          <cell r="O868">
            <v>0.66317887394120578</v>
          </cell>
          <cell r="P868">
            <v>0.60059612518628913</v>
          </cell>
          <cell r="Q868">
            <v>0.48310139165009941</v>
          </cell>
          <cell r="R868">
            <v>0.76919242273180455</v>
          </cell>
          <cell r="S868">
            <v>1.168421052631579</v>
          </cell>
          <cell r="T868">
            <v>1.1562974203338392</v>
          </cell>
          <cell r="U868">
            <v>1.334871794871795</v>
          </cell>
          <cell r="V868">
            <v>1.451225873761085</v>
          </cell>
          <cell r="W868">
            <v>1.7624867162592985</v>
          </cell>
        </row>
        <row r="869">
          <cell r="C869">
            <v>68867</v>
          </cell>
          <cell r="D869" t="str">
            <v>VETAS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0.17199999999999999</v>
          </cell>
          <cell r="R869">
            <v>0.11836734693877551</v>
          </cell>
          <cell r="S869">
            <v>0.11788617886178862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</row>
        <row r="870">
          <cell r="C870">
            <v>68872</v>
          </cell>
          <cell r="D870" t="str">
            <v>VILLANUEVA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6.1837455830388695E-2</v>
          </cell>
          <cell r="N870">
            <v>0.16457960644007155</v>
          </cell>
          <cell r="O870">
            <v>0.18098720292504569</v>
          </cell>
          <cell r="P870">
            <v>0.18574108818011256</v>
          </cell>
          <cell r="Q870">
            <v>9.1439688715953302E-2</v>
          </cell>
          <cell r="R870">
            <v>8.4168336673346694E-2</v>
          </cell>
          <cell r="S870">
            <v>2.7139874739039668E-2</v>
          </cell>
          <cell r="T870">
            <v>5.2516411378555797E-2</v>
          </cell>
          <cell r="U870">
            <v>0</v>
          </cell>
          <cell r="V870">
            <v>0</v>
          </cell>
          <cell r="W870">
            <v>0</v>
          </cell>
        </row>
        <row r="871">
          <cell r="C871">
            <v>68895</v>
          </cell>
          <cell r="D871" t="str">
            <v>ZAPATOCA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8.1290322580645155E-2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5.5679287305122498E-2</v>
          </cell>
          <cell r="P871">
            <v>4.7937569676700112E-2</v>
          </cell>
          <cell r="Q871">
            <v>2.2547914317925591E-3</v>
          </cell>
          <cell r="R871">
            <v>2.3094688221709007E-3</v>
          </cell>
          <cell r="S871">
            <v>0</v>
          </cell>
          <cell r="T871">
            <v>0</v>
          </cell>
          <cell r="U871">
            <v>0</v>
          </cell>
          <cell r="V871">
            <v>0</v>
          </cell>
          <cell r="W871">
            <v>0</v>
          </cell>
        </row>
        <row r="872">
          <cell r="C872">
            <v>70001</v>
          </cell>
          <cell r="D872" t="str">
            <v>SINCELEJO</v>
          </cell>
          <cell r="E872">
            <v>0.27661773826752117</v>
          </cell>
          <cell r="F872">
            <v>0.33313158823826095</v>
          </cell>
          <cell r="G872">
            <v>0.33819927500734792</v>
          </cell>
          <cell r="H872">
            <v>0.36041883824504878</v>
          </cell>
          <cell r="I872">
            <v>0.30934493815849751</v>
          </cell>
          <cell r="J872">
            <v>0.36896475282642427</v>
          </cell>
          <cell r="K872">
            <v>0.37563144941928239</v>
          </cell>
          <cell r="L872">
            <v>0.39855927205324798</v>
          </cell>
          <cell r="M872">
            <v>0.45197460631544234</v>
          </cell>
          <cell r="N872">
            <v>0.45847471320084021</v>
          </cell>
          <cell r="O872">
            <v>0.47778615952673997</v>
          </cell>
          <cell r="P872">
            <v>0.57697425060655871</v>
          </cell>
          <cell r="Q872">
            <v>0.53819054624288643</v>
          </cell>
          <cell r="R872">
            <v>0.61135656383264825</v>
          </cell>
          <cell r="S872">
            <v>0.68605184675384268</v>
          </cell>
          <cell r="T872">
            <v>0.70091855013911653</v>
          </cell>
          <cell r="U872">
            <v>0.77566785904558944</v>
          </cell>
          <cell r="V872">
            <v>0.88095599969602556</v>
          </cell>
          <cell r="W872">
            <v>0.82278144689896004</v>
          </cell>
        </row>
        <row r="873">
          <cell r="C873">
            <v>70124</v>
          </cell>
          <cell r="D873" t="str">
            <v>CAIMITO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1.6273393002441008E-3</v>
          </cell>
          <cell r="U873">
            <v>8.1699346405228761E-4</v>
          </cell>
          <cell r="V873">
            <v>8.2508250825082509E-4</v>
          </cell>
          <cell r="W873">
            <v>0</v>
          </cell>
        </row>
        <row r="874">
          <cell r="C874">
            <v>70204</v>
          </cell>
          <cell r="D874" t="str">
            <v>COLOSO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3.5273368606701938E-3</v>
          </cell>
          <cell r="U874">
            <v>1.8050541516245488E-3</v>
          </cell>
          <cell r="V874">
            <v>3.6764705882352941E-3</v>
          </cell>
          <cell r="W874">
            <v>0</v>
          </cell>
        </row>
        <row r="875">
          <cell r="C875">
            <v>70215</v>
          </cell>
          <cell r="D875" t="str">
            <v>COROZAL</v>
          </cell>
          <cell r="E875">
            <v>0</v>
          </cell>
          <cell r="F875">
            <v>0</v>
          </cell>
          <cell r="G875">
            <v>0</v>
          </cell>
          <cell r="H875">
            <v>4.5118209709438728E-3</v>
          </cell>
          <cell r="I875">
            <v>2.4246622791825423E-3</v>
          </cell>
          <cell r="J875">
            <v>0</v>
          </cell>
          <cell r="K875">
            <v>8.5554458703520891E-3</v>
          </cell>
          <cell r="L875">
            <v>0.16901865369018654</v>
          </cell>
          <cell r="M875">
            <v>0.24688199552286536</v>
          </cell>
          <cell r="N875">
            <v>0.16403536469845278</v>
          </cell>
          <cell r="O875">
            <v>0.16403440187646598</v>
          </cell>
          <cell r="P875">
            <v>0.1672360248447205</v>
          </cell>
          <cell r="Q875">
            <v>0.16849760173294137</v>
          </cell>
          <cell r="R875">
            <v>0.21866295264623956</v>
          </cell>
          <cell r="S875">
            <v>0.24968982630272954</v>
          </cell>
          <cell r="T875">
            <v>0.20370658775891606</v>
          </cell>
          <cell r="U875">
            <v>0.21359223300970873</v>
          </cell>
          <cell r="V875">
            <v>0.21079974811083124</v>
          </cell>
          <cell r="W875">
            <v>0.18314091412304287</v>
          </cell>
        </row>
        <row r="876">
          <cell r="C876">
            <v>70221</v>
          </cell>
          <cell r="D876" t="str">
            <v>COVEÑAS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0.28772258669165884</v>
          </cell>
          <cell r="M876">
            <v>0.35362578334825423</v>
          </cell>
          <cell r="N876">
            <v>0.12853470437017994</v>
          </cell>
          <cell r="O876">
            <v>0.3369028006589786</v>
          </cell>
          <cell r="P876">
            <v>0.51751592356687903</v>
          </cell>
          <cell r="Q876">
            <v>0.1890007745933385</v>
          </cell>
          <cell r="R876">
            <v>0.15518546555639667</v>
          </cell>
          <cell r="S876">
            <v>4.0208488458674606E-2</v>
          </cell>
          <cell r="T876">
            <v>9.6323529411764711E-2</v>
          </cell>
          <cell r="U876">
            <v>0.12718023255813954</v>
          </cell>
          <cell r="V876">
            <v>0.22110552763819097</v>
          </cell>
          <cell r="W876">
            <v>0.26065340909090912</v>
          </cell>
        </row>
        <row r="877">
          <cell r="C877">
            <v>70235</v>
          </cell>
          <cell r="D877" t="str">
            <v>GALERAS</v>
          </cell>
          <cell r="E877">
            <v>0</v>
          </cell>
          <cell r="F877">
            <v>0.10286103542234333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8.8278567925453647E-3</v>
          </cell>
          <cell r="Q877">
            <v>8.7040618955512572E-3</v>
          </cell>
          <cell r="R877">
            <v>0</v>
          </cell>
          <cell r="S877">
            <v>0</v>
          </cell>
          <cell r="T877">
            <v>1.4534883720930232E-3</v>
          </cell>
          <cell r="U877">
            <v>0</v>
          </cell>
          <cell r="V877">
            <v>4.8923679060665359E-3</v>
          </cell>
          <cell r="W877">
            <v>0</v>
          </cell>
        </row>
        <row r="878">
          <cell r="C878">
            <v>70265</v>
          </cell>
          <cell r="D878" t="str">
            <v>GUARANDA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3.3293697978596909E-2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5.1867219917012448E-4</v>
          </cell>
          <cell r="U878">
            <v>0</v>
          </cell>
          <cell r="V878">
            <v>0</v>
          </cell>
          <cell r="W878">
            <v>0</v>
          </cell>
        </row>
        <row r="879">
          <cell r="C879">
            <v>70400</v>
          </cell>
          <cell r="D879" t="str">
            <v>LA UNION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1.415929203539823E-2</v>
          </cell>
          <cell r="P879">
            <v>9.5652173913043474E-3</v>
          </cell>
          <cell r="Q879">
            <v>1.9878997407087293E-2</v>
          </cell>
          <cell r="R879">
            <v>1.3900955690703735E-2</v>
          </cell>
          <cell r="S879">
            <v>4.7661076787290382E-2</v>
          </cell>
          <cell r="T879">
            <v>3.5166816952209197E-2</v>
          </cell>
          <cell r="U879">
            <v>5.3703703703703705E-2</v>
          </cell>
          <cell r="V879">
            <v>5.3080568720379147E-2</v>
          </cell>
          <cell r="W879">
            <v>4.9370764762826716E-2</v>
          </cell>
        </row>
        <row r="880">
          <cell r="C880">
            <v>70418</v>
          </cell>
          <cell r="D880" t="str">
            <v>LOS PALMITOS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9.5717884130982374E-3</v>
          </cell>
          <cell r="R880">
            <v>5.1387461459403907E-4</v>
          </cell>
          <cell r="S880">
            <v>0</v>
          </cell>
          <cell r="T880">
            <v>5.975013579576317E-3</v>
          </cell>
          <cell r="U880">
            <v>0</v>
          </cell>
          <cell r="V880">
            <v>0</v>
          </cell>
          <cell r="W880">
            <v>0</v>
          </cell>
        </row>
        <row r="881">
          <cell r="C881">
            <v>70429</v>
          </cell>
          <cell r="D881" t="str">
            <v>MAJAGUAL</v>
          </cell>
          <cell r="E881">
            <v>0</v>
          </cell>
          <cell r="F881">
            <v>4.0580666446717255E-2</v>
          </cell>
          <cell r="G881">
            <v>0</v>
          </cell>
          <cell r="H881">
            <v>1.60481444332999E-2</v>
          </cell>
          <cell r="I881">
            <v>0</v>
          </cell>
          <cell r="J881">
            <v>0</v>
          </cell>
          <cell r="K881">
            <v>4.4718081659105638E-2</v>
          </cell>
          <cell r="L881">
            <v>2.5511811023622048E-2</v>
          </cell>
          <cell r="M881">
            <v>2.3048555623847573E-2</v>
          </cell>
          <cell r="N881">
            <v>6.8414707655213985E-2</v>
          </cell>
          <cell r="O881">
            <v>2.9761904761904765E-4</v>
          </cell>
          <cell r="P881">
            <v>0</v>
          </cell>
          <cell r="Q881">
            <v>5.9014458542342872E-4</v>
          </cell>
          <cell r="R881">
            <v>5.9329575793533079E-4</v>
          </cell>
          <cell r="S881">
            <v>0</v>
          </cell>
          <cell r="T881">
            <v>0</v>
          </cell>
          <cell r="U881">
            <v>0</v>
          </cell>
          <cell r="V881">
            <v>6.1690314620604567E-4</v>
          </cell>
          <cell r="W881">
            <v>1.2748756218905472E-2</v>
          </cell>
        </row>
        <row r="882">
          <cell r="C882">
            <v>70473</v>
          </cell>
          <cell r="D882" t="str">
            <v>MORROA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7.173601147776184E-4</v>
          </cell>
          <cell r="P882">
            <v>0</v>
          </cell>
          <cell r="Q882">
            <v>7.0721357850070724E-4</v>
          </cell>
          <cell r="R882">
            <v>0</v>
          </cell>
          <cell r="S882">
            <v>0</v>
          </cell>
          <cell r="T882">
            <v>4.2402826855123671E-3</v>
          </cell>
          <cell r="U882">
            <v>0</v>
          </cell>
          <cell r="V882">
            <v>0</v>
          </cell>
          <cell r="W882">
            <v>0</v>
          </cell>
        </row>
        <row r="883">
          <cell r="C883">
            <v>70508</v>
          </cell>
          <cell r="D883" t="str">
            <v>OVEJAS</v>
          </cell>
          <cell r="E883">
            <v>0</v>
          </cell>
          <cell r="F883">
            <v>0</v>
          </cell>
          <cell r="G883">
            <v>0</v>
          </cell>
          <cell r="H883">
            <v>3.9010466222645097E-2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2.8887818969667791E-3</v>
          </cell>
          <cell r="U883">
            <v>0</v>
          </cell>
          <cell r="V883">
            <v>9.0588827377956725E-3</v>
          </cell>
          <cell r="W883">
            <v>1.5345268542199489E-3</v>
          </cell>
        </row>
        <row r="884">
          <cell r="C884">
            <v>70523</v>
          </cell>
          <cell r="D884" t="str">
            <v>PALMITO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2.3408924652523776E-2</v>
          </cell>
          <cell r="P884">
            <v>2.8975265017667843E-2</v>
          </cell>
          <cell r="Q884">
            <v>3.0927835051546393E-2</v>
          </cell>
          <cell r="R884">
            <v>8.0971659919028341E-3</v>
          </cell>
          <cell r="S884">
            <v>1.2032085561497326E-2</v>
          </cell>
          <cell r="T884">
            <v>2.6666666666666666E-3</v>
          </cell>
          <cell r="U884">
            <v>0</v>
          </cell>
          <cell r="V884">
            <v>0</v>
          </cell>
          <cell r="W884">
            <v>0</v>
          </cell>
        </row>
        <row r="885">
          <cell r="C885">
            <v>70670</v>
          </cell>
          <cell r="D885" t="str">
            <v>SAMPUES</v>
          </cell>
          <cell r="E885">
            <v>0</v>
          </cell>
          <cell r="F885">
            <v>0</v>
          </cell>
          <cell r="G885">
            <v>0</v>
          </cell>
          <cell r="H885">
            <v>1.3941330235259947E-2</v>
          </cell>
          <cell r="I885">
            <v>0</v>
          </cell>
          <cell r="J885">
            <v>0</v>
          </cell>
          <cell r="K885">
            <v>1.9420131291028448E-2</v>
          </cell>
          <cell r="L885">
            <v>4.4688252609044687E-2</v>
          </cell>
          <cell r="M885">
            <v>2.9088050314465409E-2</v>
          </cell>
          <cell r="N885">
            <v>4.4891640866873063E-2</v>
          </cell>
          <cell r="O885">
            <v>1.251276813074566E-2</v>
          </cell>
          <cell r="P885">
            <v>4.8296898830706659E-3</v>
          </cell>
          <cell r="Q885">
            <v>1.0445859872611466E-2</v>
          </cell>
          <cell r="R885">
            <v>1.1797896896640164E-2</v>
          </cell>
          <cell r="S885">
            <v>1.064935064935065E-2</v>
          </cell>
          <cell r="T885">
            <v>2.9000790930661744E-3</v>
          </cell>
          <cell r="U885">
            <v>0</v>
          </cell>
          <cell r="V885">
            <v>2.7114967462039046E-4</v>
          </cell>
          <cell r="W885">
            <v>0</v>
          </cell>
        </row>
        <row r="886">
          <cell r="C886">
            <v>70678</v>
          </cell>
          <cell r="D886" t="str">
            <v>SAN BENITO ABAD</v>
          </cell>
          <cell r="E886">
            <v>0</v>
          </cell>
          <cell r="F886">
            <v>0</v>
          </cell>
          <cell r="G886">
            <v>0</v>
          </cell>
          <cell r="H886">
            <v>7.5416258570029385E-2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3.9261876717707107E-4</v>
          </cell>
          <cell r="U886">
            <v>0</v>
          </cell>
          <cell r="V886">
            <v>1.1876484560570072E-3</v>
          </cell>
          <cell r="W886">
            <v>0</v>
          </cell>
        </row>
        <row r="887">
          <cell r="C887">
            <v>70702</v>
          </cell>
          <cell r="D887" t="str">
            <v>SAN JUAN DE BETULIA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5.1369863013698627E-3</v>
          </cell>
          <cell r="U887">
            <v>0</v>
          </cell>
          <cell r="V887">
            <v>8.8652482269503544E-4</v>
          </cell>
          <cell r="W887">
            <v>0</v>
          </cell>
        </row>
        <row r="888">
          <cell r="C888">
            <v>70708</v>
          </cell>
          <cell r="D888" t="str">
            <v>SAN MARCOS</v>
          </cell>
          <cell r="E888">
            <v>0</v>
          </cell>
          <cell r="F888">
            <v>0</v>
          </cell>
          <cell r="G888">
            <v>0</v>
          </cell>
          <cell r="H888">
            <v>7.1269487750556795E-3</v>
          </cell>
          <cell r="I888">
            <v>6.7893123083661846E-3</v>
          </cell>
          <cell r="J888">
            <v>0</v>
          </cell>
          <cell r="K888">
            <v>0</v>
          </cell>
          <cell r="L888">
            <v>8.980243464378368E-3</v>
          </cell>
          <cell r="M888">
            <v>3.1298003072196622E-2</v>
          </cell>
          <cell r="N888">
            <v>1.7257376136574503E-2</v>
          </cell>
          <cell r="O888">
            <v>2.6524720317574881E-2</v>
          </cell>
          <cell r="P888">
            <v>5.0679851668726822E-2</v>
          </cell>
          <cell r="Q888">
            <v>6.2065368567454801E-2</v>
          </cell>
          <cell r="R888">
            <v>6.4449422712390139E-2</v>
          </cell>
          <cell r="S888">
            <v>4.8567015616955554E-2</v>
          </cell>
          <cell r="T888">
            <v>3.6604227530503526E-2</v>
          </cell>
          <cell r="U888">
            <v>2.438602559667935E-2</v>
          </cell>
          <cell r="V888">
            <v>1.9203910614525139E-3</v>
          </cell>
          <cell r="W888">
            <v>8.6419753086419745E-3</v>
          </cell>
        </row>
        <row r="889">
          <cell r="C889">
            <v>70713</v>
          </cell>
          <cell r="D889" t="str">
            <v>SAN ONOFRE</v>
          </cell>
          <cell r="E889">
            <v>0</v>
          </cell>
          <cell r="F889">
            <v>2.4455857177794083E-4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1.1720385098367517E-2</v>
          </cell>
          <cell r="M889">
            <v>1.9947079177691836E-2</v>
          </cell>
          <cell r="N889">
            <v>9.954210631096954E-3</v>
          </cell>
          <cell r="O889">
            <v>2.8588212257685531E-2</v>
          </cell>
          <cell r="P889">
            <v>2.3021861094989361E-2</v>
          </cell>
          <cell r="Q889">
            <v>2.0569011918492888E-2</v>
          </cell>
          <cell r="R889">
            <v>2.3278183916891113E-2</v>
          </cell>
          <cell r="S889">
            <v>1.4282956958116193E-2</v>
          </cell>
          <cell r="T889">
            <v>9.6918007365768555E-3</v>
          </cell>
          <cell r="U889">
            <v>4.2007001166861145E-2</v>
          </cell>
          <cell r="V889">
            <v>1.9554165037152912E-4</v>
          </cell>
          <cell r="W889">
            <v>0</v>
          </cell>
        </row>
        <row r="890">
          <cell r="C890">
            <v>70717</v>
          </cell>
          <cell r="D890" t="str">
            <v>SAN PEDRO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3.9215686274509803E-3</v>
          </cell>
          <cell r="U890">
            <v>6.7842605156037987E-4</v>
          </cell>
          <cell r="V890">
            <v>2.1156558533145277E-3</v>
          </cell>
          <cell r="W890">
            <v>0</v>
          </cell>
        </row>
        <row r="891">
          <cell r="C891">
            <v>70742</v>
          </cell>
          <cell r="D891" t="str">
            <v>SAN LUIS DE SINCE</v>
          </cell>
          <cell r="E891">
            <v>0</v>
          </cell>
          <cell r="F891">
            <v>0</v>
          </cell>
          <cell r="G891">
            <v>0</v>
          </cell>
          <cell r="H891">
            <v>1.6558966074313407E-2</v>
          </cell>
          <cell r="I891">
            <v>9.7008892481810841E-3</v>
          </cell>
          <cell r="J891">
            <v>0</v>
          </cell>
          <cell r="K891">
            <v>0</v>
          </cell>
          <cell r="L891">
            <v>6.9827269386255053E-3</v>
          </cell>
          <cell r="M891">
            <v>3.6363636363636362E-2</v>
          </cell>
          <cell r="N891">
            <v>1.7073987278205558E-2</v>
          </cell>
          <cell r="O891">
            <v>1.9168291098115658E-2</v>
          </cell>
          <cell r="P891">
            <v>6.9140501110053917E-2</v>
          </cell>
          <cell r="Q891">
            <v>4.5383411580594682E-2</v>
          </cell>
          <cell r="R891">
            <v>5.4121306376360812E-2</v>
          </cell>
          <cell r="S891">
            <v>5.0889790821105216E-2</v>
          </cell>
          <cell r="T891">
            <v>3.3312382149591452E-2</v>
          </cell>
          <cell r="U891">
            <v>0</v>
          </cell>
          <cell r="V891">
            <v>1.6097875080489374E-3</v>
          </cell>
          <cell r="W891">
            <v>1.4619883040935672E-2</v>
          </cell>
        </row>
        <row r="892">
          <cell r="C892">
            <v>70771</v>
          </cell>
          <cell r="D892" t="str">
            <v>SUCRE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8.3682008368200832E-4</v>
          </cell>
          <cell r="P892">
            <v>0</v>
          </cell>
          <cell r="Q892">
            <v>8.507018290089324E-4</v>
          </cell>
          <cell r="R892">
            <v>8.6956521739130438E-4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</row>
        <row r="893">
          <cell r="C893">
            <v>70820</v>
          </cell>
          <cell r="D893" t="str">
            <v>SANTIAGO DE TOLU</v>
          </cell>
          <cell r="E893">
            <v>0</v>
          </cell>
          <cell r="F893">
            <v>0</v>
          </cell>
          <cell r="G893">
            <v>0</v>
          </cell>
          <cell r="H893">
            <v>8.9026915113871632E-2</v>
          </cell>
          <cell r="I893">
            <v>4.9979846835953246E-2</v>
          </cell>
          <cell r="J893">
            <v>0.11128526645768025</v>
          </cell>
          <cell r="K893">
            <v>0.1061178247734139</v>
          </cell>
          <cell r="L893">
            <v>2.9605263157894735E-2</v>
          </cell>
          <cell r="M893">
            <v>6.3897763578274758E-2</v>
          </cell>
          <cell r="N893">
            <v>3.9696237487055572E-2</v>
          </cell>
          <cell r="O893">
            <v>3.0211480362537766E-2</v>
          </cell>
          <cell r="P893">
            <v>3.4811165845648605E-2</v>
          </cell>
          <cell r="Q893">
            <v>5.9240180296200901E-2</v>
          </cell>
          <cell r="R893">
            <v>0</v>
          </cell>
          <cell r="S893">
            <v>1.9962570180910792E-2</v>
          </cell>
          <cell r="T893">
            <v>9.8340503995082967E-3</v>
          </cell>
          <cell r="U893">
            <v>6.6707095209217705E-3</v>
          </cell>
          <cell r="V893">
            <v>1.465311004784689E-2</v>
          </cell>
          <cell r="W893">
            <v>7.0817350250811451E-3</v>
          </cell>
        </row>
        <row r="894">
          <cell r="C894">
            <v>70823</v>
          </cell>
          <cell r="D894" t="str">
            <v>TOLU VIEJO</v>
          </cell>
          <cell r="E894">
            <v>0</v>
          </cell>
          <cell r="F894">
            <v>0</v>
          </cell>
          <cell r="G894">
            <v>2.4431818181818183E-2</v>
          </cell>
          <cell r="H894">
            <v>0</v>
          </cell>
          <cell r="I894">
            <v>0</v>
          </cell>
          <cell r="J894">
            <v>0</v>
          </cell>
          <cell r="K894">
            <v>1.2168141592920354E-2</v>
          </cell>
          <cell r="L894">
            <v>1.1866235167206042E-2</v>
          </cell>
          <cell r="M894">
            <v>1.1578947368421053E-2</v>
          </cell>
          <cell r="N894">
            <v>0</v>
          </cell>
          <cell r="O894">
            <v>2.5667351129363448E-3</v>
          </cell>
          <cell r="P894">
            <v>0</v>
          </cell>
          <cell r="Q894">
            <v>0</v>
          </cell>
          <cell r="R894">
            <v>5.2246603970741907E-4</v>
          </cell>
          <cell r="S894">
            <v>0</v>
          </cell>
          <cell r="T894">
            <v>1.633097441480675E-3</v>
          </cell>
          <cell r="U894">
            <v>0</v>
          </cell>
          <cell r="V894">
            <v>5.6850483229107444E-4</v>
          </cell>
          <cell r="W894">
            <v>0</v>
          </cell>
        </row>
        <row r="895">
          <cell r="C895">
            <v>73001</v>
          </cell>
          <cell r="D895" t="str">
            <v>IBAGUE</v>
          </cell>
          <cell r="E895">
            <v>0.2912583190587178</v>
          </cell>
          <cell r="F895">
            <v>0.53069817984243417</v>
          </cell>
          <cell r="G895">
            <v>0.45066216567125422</v>
          </cell>
          <cell r="H895">
            <v>0.63026843490884044</v>
          </cell>
          <cell r="I895">
            <v>0.6169078624365838</v>
          </cell>
          <cell r="J895">
            <v>0.6255585344057194</v>
          </cell>
          <cell r="K895">
            <v>0.60366542169721182</v>
          </cell>
          <cell r="L895">
            <v>0.51411337425397707</v>
          </cell>
          <cell r="M895">
            <v>0.54683480770437287</v>
          </cell>
          <cell r="N895">
            <v>0.48605725600198002</v>
          </cell>
          <cell r="O895">
            <v>0.52329895226058953</v>
          </cell>
          <cell r="P895">
            <v>0.58514675602567723</v>
          </cell>
          <cell r="Q895">
            <v>0.62760072158749247</v>
          </cell>
          <cell r="R895">
            <v>0.697028952251731</v>
          </cell>
          <cell r="S895">
            <v>0.78357510994368496</v>
          </cell>
          <cell r="T895">
            <v>0.78219493781539318</v>
          </cell>
          <cell r="U895">
            <v>0.79849441862312798</v>
          </cell>
          <cell r="V895">
            <v>0.80712366928663815</v>
          </cell>
          <cell r="W895">
            <v>0.78440862365505382</v>
          </cell>
        </row>
        <row r="896">
          <cell r="C896">
            <v>73024</v>
          </cell>
          <cell r="D896" t="str">
            <v>ALPUJARRA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2.2123893805309734E-3</v>
          </cell>
          <cell r="O896">
            <v>0</v>
          </cell>
          <cell r="P896">
            <v>7.0663811563169171E-2</v>
          </cell>
          <cell r="Q896">
            <v>6.3829787234042548E-2</v>
          </cell>
          <cell r="R896">
            <v>4.0948275862068964E-2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</row>
        <row r="897">
          <cell r="C897">
            <v>73026</v>
          </cell>
          <cell r="D897" t="str">
            <v>ALVARADO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1.2626262626262627E-3</v>
          </cell>
          <cell r="O897">
            <v>6.7173637515842835E-2</v>
          </cell>
          <cell r="P897">
            <v>2.3017902813299233E-2</v>
          </cell>
          <cell r="Q897">
            <v>5.9740259740259739E-2</v>
          </cell>
          <cell r="R897">
            <v>4.6542553191489359E-2</v>
          </cell>
          <cell r="S897">
            <v>6.8027210884353748E-2</v>
          </cell>
          <cell r="T897">
            <v>0</v>
          </cell>
          <cell r="U897">
            <v>0</v>
          </cell>
          <cell r="V897">
            <v>1.4492753623188406E-3</v>
          </cell>
          <cell r="W897">
            <v>0</v>
          </cell>
        </row>
        <row r="898">
          <cell r="C898">
            <v>73030</v>
          </cell>
          <cell r="D898" t="str">
            <v>AMBALEMA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6.0693641618497107E-2</v>
          </cell>
          <cell r="M898">
            <v>9.7701149425287362E-2</v>
          </cell>
          <cell r="N898">
            <v>9.1954022988505746E-2</v>
          </cell>
          <cell r="O898">
            <v>2.8985507246376812E-2</v>
          </cell>
          <cell r="P898">
            <v>0.1013215859030837</v>
          </cell>
          <cell r="Q898">
            <v>7.4850299401197598E-2</v>
          </cell>
          <cell r="R898">
            <v>1.5384615384615385E-3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</row>
        <row r="899">
          <cell r="C899">
            <v>73043</v>
          </cell>
          <cell r="D899" t="str">
            <v>ANZOATEGUI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1.7038777908343124E-2</v>
          </cell>
          <cell r="N899">
            <v>3.5938391329150027E-2</v>
          </cell>
          <cell r="O899">
            <v>4.8576214405360134E-2</v>
          </cell>
          <cell r="P899">
            <v>4.5154185022026429E-2</v>
          </cell>
          <cell r="Q899">
            <v>1.7515051997810619E-2</v>
          </cell>
          <cell r="R899">
            <v>1.0952902519167579E-2</v>
          </cell>
          <cell r="S899">
            <v>0</v>
          </cell>
          <cell r="T899">
            <v>0</v>
          </cell>
          <cell r="U899">
            <v>2.1668472372697724E-2</v>
          </cell>
          <cell r="V899">
            <v>0</v>
          </cell>
          <cell r="W899">
            <v>0</v>
          </cell>
        </row>
        <row r="900">
          <cell r="C900">
            <v>73055</v>
          </cell>
          <cell r="D900" t="str">
            <v>ARMERO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4.8706240487062402E-2</v>
          </cell>
          <cell r="N900">
            <v>6.8318318318318319E-2</v>
          </cell>
          <cell r="O900">
            <v>2.4868123587038434E-2</v>
          </cell>
          <cell r="P900">
            <v>0.11273006134969325</v>
          </cell>
          <cell r="Q900">
            <v>7.3131955484896663E-2</v>
          </cell>
          <cell r="R900">
            <v>7.6411960132890366E-2</v>
          </cell>
          <cell r="S900">
            <v>3.2314410480349345E-2</v>
          </cell>
          <cell r="T900">
            <v>3.4069981583793742E-2</v>
          </cell>
          <cell r="U900">
            <v>0</v>
          </cell>
          <cell r="V900">
            <v>3.0303030303030303E-3</v>
          </cell>
          <cell r="W900">
            <v>0</v>
          </cell>
        </row>
        <row r="901">
          <cell r="C901">
            <v>73067</v>
          </cell>
          <cell r="D901" t="str">
            <v>ATACO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4.2502387774594079E-2</v>
          </cell>
          <cell r="M901">
            <v>0.11331183786273606</v>
          </cell>
          <cell r="N901">
            <v>9.9910394265232974E-2</v>
          </cell>
          <cell r="O901">
            <v>4.2581211589113259E-2</v>
          </cell>
          <cell r="P901">
            <v>3.9045553145336228E-3</v>
          </cell>
          <cell r="Q901">
            <v>7.3593073593073597E-3</v>
          </cell>
          <cell r="R901">
            <v>6.9595476294040887E-3</v>
          </cell>
          <cell r="S901">
            <v>2.1939447125932428E-3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</row>
        <row r="902">
          <cell r="C902">
            <v>73124</v>
          </cell>
          <cell r="D902" t="str">
            <v>CAJAMARCA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3.2004491858506456E-2</v>
          </cell>
          <cell r="K902">
            <v>3.1387665198237887E-2</v>
          </cell>
          <cell r="L902">
            <v>0</v>
          </cell>
          <cell r="M902">
            <v>2.6827985270910047E-2</v>
          </cell>
          <cell r="N902">
            <v>7.7282157676348551E-2</v>
          </cell>
          <cell r="O902">
            <v>9.8453608247422678E-2</v>
          </cell>
          <cell r="P902">
            <v>0.2210144927536232</v>
          </cell>
          <cell r="Q902">
            <v>0.22536687631027252</v>
          </cell>
          <cell r="R902">
            <v>0.19197860962566846</v>
          </cell>
          <cell r="S902">
            <v>9.7199341021416807E-2</v>
          </cell>
          <cell r="T902">
            <v>1.9751693002257337E-2</v>
          </cell>
          <cell r="U902">
            <v>7.5144508670520228E-3</v>
          </cell>
          <cell r="V902">
            <v>0</v>
          </cell>
          <cell r="W902">
            <v>0</v>
          </cell>
        </row>
        <row r="903">
          <cell r="C903">
            <v>73148</v>
          </cell>
          <cell r="D903" t="str">
            <v>CARMEN DE APICALA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0.1008130081300813</v>
          </cell>
          <cell r="K903">
            <v>8.7499999999999994E-2</v>
          </cell>
          <cell r="L903">
            <v>6.5967016491754127E-2</v>
          </cell>
          <cell r="M903">
            <v>4.5714285714285714E-2</v>
          </cell>
          <cell r="N903">
            <v>0.22298221614227087</v>
          </cell>
          <cell r="O903">
            <v>0.16380449141347425</v>
          </cell>
          <cell r="P903">
            <v>0.13974358974358975</v>
          </cell>
          <cell r="Q903">
            <v>0.17906683480453972</v>
          </cell>
          <cell r="R903">
            <v>0.17661691542288557</v>
          </cell>
          <cell r="S903">
            <v>0.11400247831474597</v>
          </cell>
          <cell r="T903">
            <v>8.8528678304239397E-2</v>
          </cell>
          <cell r="U903">
            <v>6.1790668348045398E-2</v>
          </cell>
          <cell r="V903">
            <v>6.010230179028133E-2</v>
          </cell>
          <cell r="W903">
            <v>1.3157894736842105E-3</v>
          </cell>
        </row>
        <row r="904">
          <cell r="C904">
            <v>73152</v>
          </cell>
          <cell r="D904" t="str">
            <v>CASABIANCA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4.8854961832061068E-2</v>
          </cell>
          <cell r="O904">
            <v>6.5849923430321589E-2</v>
          </cell>
          <cell r="P904">
            <v>7.2642967542503864E-2</v>
          </cell>
          <cell r="Q904">
            <v>4.0880503144654086E-2</v>
          </cell>
          <cell r="R904">
            <v>3.8897893030794169E-2</v>
          </cell>
          <cell r="S904">
            <v>1.824212271973466E-2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</row>
        <row r="905">
          <cell r="C905">
            <v>73168</v>
          </cell>
          <cell r="D905" t="str">
            <v>CHAPARRAL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1.9353258206761391E-2</v>
          </cell>
          <cell r="K905">
            <v>2.5894538606403013E-2</v>
          </cell>
          <cell r="L905">
            <v>9.5766357256056145E-2</v>
          </cell>
          <cell r="M905">
            <v>0.10034980323567994</v>
          </cell>
          <cell r="N905">
            <v>6.9955347650435887E-2</v>
          </cell>
          <cell r="O905">
            <v>7.9573934837092727E-2</v>
          </cell>
          <cell r="P905">
            <v>0.11607697082557418</v>
          </cell>
          <cell r="Q905">
            <v>0.10934270359652749</v>
          </cell>
          <cell r="R905">
            <v>5.3868552412645591E-2</v>
          </cell>
          <cell r="S905">
            <v>0.10567226890756302</v>
          </cell>
          <cell r="T905">
            <v>0.10070108349267048</v>
          </cell>
          <cell r="U905">
            <v>0.12376237623762376</v>
          </cell>
          <cell r="V905">
            <v>0.22350884859077999</v>
          </cell>
          <cell r="W905">
            <v>0.18372352285395763</v>
          </cell>
        </row>
        <row r="906">
          <cell r="C906">
            <v>73200</v>
          </cell>
          <cell r="D906" t="str">
            <v>COELLO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2.4360535931790498E-3</v>
          </cell>
          <cell r="O906">
            <v>0</v>
          </cell>
          <cell r="P906">
            <v>7.3721759809750292E-2</v>
          </cell>
          <cell r="Q906">
            <v>5.5885850178359099E-2</v>
          </cell>
          <cell r="R906">
            <v>8.8516746411483258E-2</v>
          </cell>
          <cell r="S906">
            <v>3.9711191335740074E-2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</row>
        <row r="907">
          <cell r="C907">
            <v>73217</v>
          </cell>
          <cell r="D907" t="str">
            <v>COYAIMA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2.8560401389424932E-2</v>
          </cell>
          <cell r="L907">
            <v>7.4511250461084477E-2</v>
          </cell>
          <cell r="M907">
            <v>0.11858974358974358</v>
          </cell>
          <cell r="N907">
            <v>6.9840166782487834E-2</v>
          </cell>
          <cell r="O907">
            <v>6.4770390678546952E-2</v>
          </cell>
          <cell r="P907">
            <v>2.2191874359849779E-2</v>
          </cell>
          <cell r="Q907">
            <v>2.0260989010989012E-2</v>
          </cell>
          <cell r="R907">
            <v>1.986062717770035E-2</v>
          </cell>
          <cell r="S907">
            <v>1.4554490592829251E-2</v>
          </cell>
          <cell r="T907">
            <v>5.411255411255411E-3</v>
          </cell>
          <cell r="U907">
            <v>3.6643459142543056E-4</v>
          </cell>
          <cell r="V907">
            <v>0</v>
          </cell>
          <cell r="W907">
            <v>0</v>
          </cell>
        </row>
        <row r="908">
          <cell r="C908">
            <v>73226</v>
          </cell>
          <cell r="D908" t="str">
            <v>CUNDAY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3.6496350364963501E-2</v>
          </cell>
          <cell r="M908">
            <v>4.5766590389016017E-2</v>
          </cell>
          <cell r="N908">
            <v>3.2858707557502739E-2</v>
          </cell>
          <cell r="O908">
            <v>2.2604951560818085E-2</v>
          </cell>
          <cell r="P908">
            <v>5.353319057815846E-2</v>
          </cell>
          <cell r="Q908">
            <v>5.5555555555555552E-2</v>
          </cell>
          <cell r="R908">
            <v>2.4746906636670417E-2</v>
          </cell>
          <cell r="S908">
            <v>0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</row>
        <row r="909">
          <cell r="C909">
            <v>73236</v>
          </cell>
          <cell r="D909" t="str">
            <v>DOLORES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5.393586005830904E-2</v>
          </cell>
          <cell r="K909">
            <v>5.2556818181818184E-2</v>
          </cell>
          <cell r="L909">
            <v>5.0824175824175824E-2</v>
          </cell>
          <cell r="M909">
            <v>0</v>
          </cell>
          <cell r="N909">
            <v>1.3003901170351106E-3</v>
          </cell>
          <cell r="O909">
            <v>3.8560411311053984E-3</v>
          </cell>
          <cell r="P909">
            <v>4.8469387755102039E-2</v>
          </cell>
          <cell r="Q909">
            <v>6.7183462532299745E-2</v>
          </cell>
          <cell r="R909">
            <v>6.1437908496732023E-2</v>
          </cell>
          <cell r="S909">
            <v>6.1251664447403459E-2</v>
          </cell>
          <cell r="T909">
            <v>9.6286107290233843E-3</v>
          </cell>
          <cell r="U909">
            <v>0</v>
          </cell>
          <cell r="V909">
            <v>0</v>
          </cell>
          <cell r="W909">
            <v>0</v>
          </cell>
        </row>
        <row r="910">
          <cell r="C910">
            <v>73268</v>
          </cell>
          <cell r="D910" t="str">
            <v>ESPINAL</v>
          </cell>
          <cell r="E910">
            <v>0.21519394817318527</v>
          </cell>
          <cell r="F910">
            <v>0.2021361390084489</v>
          </cell>
          <cell r="G910">
            <v>0.24781113195747342</v>
          </cell>
          <cell r="H910">
            <v>0.36964802681700443</v>
          </cell>
          <cell r="I910">
            <v>0.33649429545117793</v>
          </cell>
          <cell r="J910">
            <v>0.32772990535386354</v>
          </cell>
          <cell r="K910">
            <v>0.36319265001435547</v>
          </cell>
          <cell r="L910">
            <v>0.41796819028514115</v>
          </cell>
          <cell r="M910">
            <v>0.5329126631292127</v>
          </cell>
          <cell r="N910">
            <v>0.54764984907287628</v>
          </cell>
          <cell r="O910">
            <v>0.41049739733950258</v>
          </cell>
          <cell r="P910">
            <v>0.70596797671033484</v>
          </cell>
          <cell r="Q910">
            <v>0.69949941107184921</v>
          </cell>
          <cell r="R910">
            <v>0.80700447093889716</v>
          </cell>
          <cell r="S910">
            <v>0.79446879250415592</v>
          </cell>
          <cell r="T910">
            <v>0.8412917049280686</v>
          </cell>
          <cell r="U910">
            <v>0.86397285626156695</v>
          </cell>
          <cell r="V910">
            <v>1.0110060455743295</v>
          </cell>
          <cell r="W910">
            <v>1.1097978227060654</v>
          </cell>
        </row>
        <row r="911">
          <cell r="C911">
            <v>73270</v>
          </cell>
          <cell r="D911" t="str">
            <v>FALAN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3.5545023696682464E-2</v>
          </cell>
          <cell r="M911">
            <v>3.5428571428571427E-2</v>
          </cell>
          <cell r="N911">
            <v>3.3519553072625698E-2</v>
          </cell>
          <cell r="O911">
            <v>1.9955654101995565E-2</v>
          </cell>
          <cell r="P911">
            <v>1.4396456256921373E-2</v>
          </cell>
          <cell r="Q911">
            <v>2.2396416573348264E-2</v>
          </cell>
          <cell r="R911">
            <v>2.3972602739726026E-2</v>
          </cell>
          <cell r="S911">
            <v>2.2274325908558032E-2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</row>
        <row r="912">
          <cell r="C912">
            <v>73275</v>
          </cell>
          <cell r="D912" t="str">
            <v>FLANDES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1.9692792437967704E-2</v>
          </cell>
          <cell r="N912">
            <v>4.8948374760994263E-2</v>
          </cell>
          <cell r="O912">
            <v>3.0700112317484089E-2</v>
          </cell>
          <cell r="P912">
            <v>8.9094269870609977E-2</v>
          </cell>
          <cell r="Q912">
            <v>0.10607734806629834</v>
          </cell>
          <cell r="R912">
            <v>2.4417314095449501E-2</v>
          </cell>
          <cell r="S912">
            <v>7.6204706761299965E-2</v>
          </cell>
          <cell r="T912">
            <v>9.4104308390022678E-2</v>
          </cell>
          <cell r="U912">
            <v>0.12547819433817903</v>
          </cell>
          <cell r="V912">
            <v>0.10610182666148466</v>
          </cell>
          <cell r="W912">
            <v>8.6200079082641365E-2</v>
          </cell>
        </row>
        <row r="913">
          <cell r="C913">
            <v>73283</v>
          </cell>
          <cell r="D913" t="str">
            <v>FRESNO</v>
          </cell>
          <cell r="E913">
            <v>0</v>
          </cell>
          <cell r="F913">
            <v>6.1045402518122857E-3</v>
          </cell>
          <cell r="G913">
            <v>1.9004180919802356E-3</v>
          </cell>
          <cell r="H913">
            <v>0</v>
          </cell>
          <cell r="I913">
            <v>1.3427825438269302E-2</v>
          </cell>
          <cell r="J913">
            <v>1.0705057216685123E-2</v>
          </cell>
          <cell r="K913">
            <v>2.0893371757925071E-2</v>
          </cell>
          <cell r="L913">
            <v>5.4462403373155305E-2</v>
          </cell>
          <cell r="M913">
            <v>8.5084395452979675E-2</v>
          </cell>
          <cell r="N913">
            <v>6.3815342837746092E-2</v>
          </cell>
          <cell r="O913">
            <v>4.4579533941236066E-2</v>
          </cell>
          <cell r="P913">
            <v>5.4878048780487805E-2</v>
          </cell>
          <cell r="Q913">
            <v>6.5135413095646216E-2</v>
          </cell>
          <cell r="R913">
            <v>4.8218029350104823E-2</v>
          </cell>
          <cell r="S913">
            <v>3.9313795568263046E-2</v>
          </cell>
          <cell r="T913">
            <v>2.8519195612431443E-2</v>
          </cell>
          <cell r="U913">
            <v>2.2388059701492536E-2</v>
          </cell>
          <cell r="V913">
            <v>2.1341463414634148E-2</v>
          </cell>
          <cell r="W913">
            <v>1.8266614846482704E-2</v>
          </cell>
        </row>
        <row r="914">
          <cell r="C914">
            <v>73319</v>
          </cell>
          <cell r="D914" t="str">
            <v>GUAMO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3.7230568256041804E-2</v>
          </cell>
          <cell r="O914">
            <v>2.643603133159269E-2</v>
          </cell>
          <cell r="P914">
            <v>4.8700230338927279E-2</v>
          </cell>
          <cell r="Q914">
            <v>4.7475760615178872E-2</v>
          </cell>
          <cell r="R914">
            <v>1.6095890410958904E-2</v>
          </cell>
          <cell r="S914">
            <v>9.5036958817317843E-3</v>
          </cell>
          <cell r="T914">
            <v>2.4602026049204053E-2</v>
          </cell>
          <cell r="U914">
            <v>2.0423319717786857E-2</v>
          </cell>
          <cell r="V914">
            <v>1.0305343511450382E-2</v>
          </cell>
          <cell r="W914">
            <v>9.0337784760408484E-3</v>
          </cell>
        </row>
        <row r="915">
          <cell r="C915">
            <v>73347</v>
          </cell>
          <cell r="D915" t="str">
            <v>HERVEO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0.16222760290556901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6.0313630880579009E-3</v>
          </cell>
          <cell r="P915">
            <v>9.8280098280098278E-3</v>
          </cell>
          <cell r="Q915">
            <v>1.5170670037926675E-2</v>
          </cell>
          <cell r="R915">
            <v>1.4454664914586071E-2</v>
          </cell>
          <cell r="S915">
            <v>8.23045267489712E-3</v>
          </cell>
          <cell r="T915">
            <v>0</v>
          </cell>
          <cell r="U915">
            <v>0</v>
          </cell>
          <cell r="V915">
            <v>0</v>
          </cell>
          <cell r="W915">
            <v>0</v>
          </cell>
        </row>
        <row r="916">
          <cell r="C916">
            <v>73349</v>
          </cell>
          <cell r="D916" t="str">
            <v>HONDA</v>
          </cell>
          <cell r="E916">
            <v>0.10108153078202994</v>
          </cell>
          <cell r="F916">
            <v>0.15521523178807947</v>
          </cell>
          <cell r="G916">
            <v>0.12530512611879577</v>
          </cell>
          <cell r="H916">
            <v>0.12093576526566217</v>
          </cell>
          <cell r="I916">
            <v>7.2363356428021552E-2</v>
          </cell>
          <cell r="J916">
            <v>0.12490622655663916</v>
          </cell>
          <cell r="K916">
            <v>0.15359237536656892</v>
          </cell>
          <cell r="L916">
            <v>0.22130854486950305</v>
          </cell>
          <cell r="M916">
            <v>0.15640307907627712</v>
          </cell>
          <cell r="N916">
            <v>0.14911977908180876</v>
          </cell>
          <cell r="O916">
            <v>0.24534161490683229</v>
          </cell>
          <cell r="P916">
            <v>0.25139275766016711</v>
          </cell>
          <cell r="Q916">
            <v>0.27440539581114659</v>
          </cell>
          <cell r="R916">
            <v>0.2469901495804451</v>
          </cell>
          <cell r="S916">
            <v>0.2003017729158808</v>
          </cell>
          <cell r="T916">
            <v>0.16692728694292416</v>
          </cell>
          <cell r="U916">
            <v>0.14632174616006469</v>
          </cell>
          <cell r="V916">
            <v>0.24581939799331104</v>
          </cell>
          <cell r="W916">
            <v>0.24741824440619622</v>
          </cell>
        </row>
        <row r="917">
          <cell r="C917">
            <v>73352</v>
          </cell>
          <cell r="D917" t="str">
            <v>ICONONZO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7.0745697896749518E-2</v>
          </cell>
          <cell r="M917">
            <v>7.929104477611941E-2</v>
          </cell>
          <cell r="N917">
            <v>2.4007386888273315E-2</v>
          </cell>
          <cell r="O917">
            <v>2.7675276752767528E-2</v>
          </cell>
          <cell r="P917">
            <v>6.313834726090993E-2</v>
          </cell>
          <cell r="Q917">
            <v>5.849056603773585E-2</v>
          </cell>
          <cell r="R917">
            <v>2.9922779922779922E-2</v>
          </cell>
          <cell r="S917">
            <v>8.424182358771061E-2</v>
          </cell>
          <cell r="T917">
            <v>0.12576687116564417</v>
          </cell>
          <cell r="U917">
            <v>0.10725552050473186</v>
          </cell>
          <cell r="V917">
            <v>4.6840958605664486E-2</v>
          </cell>
          <cell r="W917">
            <v>4.3083900226757371E-2</v>
          </cell>
        </row>
        <row r="918">
          <cell r="C918">
            <v>73408</v>
          </cell>
          <cell r="D918" t="str">
            <v>LERIDA</v>
          </cell>
          <cell r="E918">
            <v>0</v>
          </cell>
          <cell r="F918">
            <v>0.22665847665847666</v>
          </cell>
          <cell r="G918">
            <v>0.27250608272506083</v>
          </cell>
          <cell r="H918">
            <v>7.2281959378733579E-2</v>
          </cell>
          <cell r="I918">
            <v>6.799531066822978E-2</v>
          </cell>
          <cell r="J918">
            <v>6.9164265129683003E-2</v>
          </cell>
          <cell r="K918">
            <v>0.10883977900552486</v>
          </cell>
          <cell r="L918">
            <v>3.9508809396689805E-2</v>
          </cell>
          <cell r="M918">
            <v>3.659174072138003E-2</v>
          </cell>
          <cell r="N918">
            <v>0.12344398340248963</v>
          </cell>
          <cell r="O918">
            <v>0.14397905759162305</v>
          </cell>
          <cell r="P918">
            <v>0.27783725910064239</v>
          </cell>
          <cell r="Q918">
            <v>0.21035058430717862</v>
          </cell>
          <cell r="R918">
            <v>9.4626168224299062E-2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</row>
        <row r="919">
          <cell r="C919">
            <v>73411</v>
          </cell>
          <cell r="D919" t="str">
            <v>LIBANO</v>
          </cell>
          <cell r="E919">
            <v>0</v>
          </cell>
          <cell r="F919">
            <v>6.3888043808944328E-3</v>
          </cell>
          <cell r="G919">
            <v>6.0006000600060011E-4</v>
          </cell>
          <cell r="H919">
            <v>0</v>
          </cell>
          <cell r="I919">
            <v>0</v>
          </cell>
          <cell r="J919">
            <v>4.8175598631698971E-2</v>
          </cell>
          <cell r="K919">
            <v>6.4949301178405042E-2</v>
          </cell>
          <cell r="L919">
            <v>9.1844813935075223E-2</v>
          </cell>
          <cell r="M919">
            <v>0.12829705505761843</v>
          </cell>
          <cell r="N919">
            <v>0.16540975364504776</v>
          </cell>
          <cell r="O919">
            <v>0.12443890274314215</v>
          </cell>
          <cell r="P919">
            <v>0.15253813453363341</v>
          </cell>
          <cell r="Q919">
            <v>0.1838701496322597</v>
          </cell>
          <cell r="R919">
            <v>0.14682952182952183</v>
          </cell>
          <cell r="S919">
            <v>0.11096256684491979</v>
          </cell>
          <cell r="T919">
            <v>7.1841453344343512E-2</v>
          </cell>
          <cell r="U919">
            <v>6.2588501840838293E-2</v>
          </cell>
          <cell r="V919">
            <v>7.2928821470245042E-2</v>
          </cell>
          <cell r="W919">
            <v>4.6532572800960674E-2</v>
          </cell>
        </row>
        <row r="920">
          <cell r="C920">
            <v>73443</v>
          </cell>
          <cell r="D920" t="str">
            <v>SAN SEBASTIAN DE MARIQUITA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1.1777695988222304E-2</v>
          </cell>
          <cell r="K920">
            <v>3.2144118685976684E-2</v>
          </cell>
          <cell r="L920">
            <v>0.12085308056872038</v>
          </cell>
          <cell r="M920">
            <v>0.1533203125</v>
          </cell>
          <cell r="N920">
            <v>0.24271229404309252</v>
          </cell>
          <cell r="O920">
            <v>0.20994993742177723</v>
          </cell>
          <cell r="P920">
            <v>0.31811072880825775</v>
          </cell>
          <cell r="Q920">
            <v>0.31908831908831908</v>
          </cell>
          <cell r="R920">
            <v>0.2824748947197927</v>
          </cell>
          <cell r="S920">
            <v>0.23395721925133689</v>
          </cell>
          <cell r="T920">
            <v>0.18188105117565698</v>
          </cell>
          <cell r="U920">
            <v>0.17321428571428571</v>
          </cell>
          <cell r="V920">
            <v>0.15855457227138642</v>
          </cell>
          <cell r="W920">
            <v>0.12845774914740432</v>
          </cell>
        </row>
        <row r="921">
          <cell r="C921">
            <v>73449</v>
          </cell>
          <cell r="D921" t="str">
            <v>MELGAR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3.2323919700578428E-2</v>
          </cell>
          <cell r="K921">
            <v>3.1313131313131314E-2</v>
          </cell>
          <cell r="L921">
            <v>8.1469115191986644E-2</v>
          </cell>
          <cell r="M921">
            <v>0.11720039617035326</v>
          </cell>
          <cell r="N921">
            <v>0.16933638443935928</v>
          </cell>
          <cell r="O921">
            <v>0.21837593011970236</v>
          </cell>
          <cell r="P921">
            <v>0.1956591126715608</v>
          </cell>
          <cell r="Q921">
            <v>0.16351010101010102</v>
          </cell>
          <cell r="R921">
            <v>0.14379699248120301</v>
          </cell>
          <cell r="S921">
            <v>0.10459342023587834</v>
          </cell>
          <cell r="T921">
            <v>7.1209330877839164E-2</v>
          </cell>
          <cell r="U921">
            <v>2.8519417475728157E-2</v>
          </cell>
          <cell r="V921">
            <v>5.3121248499399761E-2</v>
          </cell>
          <cell r="W921">
            <v>5.9683676514473288E-2</v>
          </cell>
        </row>
        <row r="922">
          <cell r="C922">
            <v>73461</v>
          </cell>
          <cell r="D922" t="str">
            <v>MURILLO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0.10330578512396695</v>
          </cell>
          <cell r="N922">
            <v>0.1227364185110664</v>
          </cell>
          <cell r="O922">
            <v>5.3571428571428568E-2</v>
          </cell>
          <cell r="P922">
            <v>7.9365079365079361E-3</v>
          </cell>
          <cell r="Q922">
            <v>0</v>
          </cell>
          <cell r="R922">
            <v>1.2048192771084338E-2</v>
          </cell>
          <cell r="S922">
            <v>1.2219959266802444E-2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</row>
        <row r="923">
          <cell r="C923">
            <v>73483</v>
          </cell>
          <cell r="D923" t="str">
            <v>NATAGAIMA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1.434878587196468E-2</v>
          </cell>
          <cell r="K923">
            <v>2.8199566160520606E-2</v>
          </cell>
          <cell r="L923">
            <v>4.1865394806571275E-2</v>
          </cell>
          <cell r="M923">
            <v>2.7404343329886244E-2</v>
          </cell>
          <cell r="N923">
            <v>3.0472320975114271E-2</v>
          </cell>
          <cell r="O923">
            <v>2.7735753908219869E-2</v>
          </cell>
          <cell r="P923">
            <v>5.0607287449392713E-4</v>
          </cell>
          <cell r="Q923">
            <v>1.8442622950819672E-2</v>
          </cell>
          <cell r="R923">
            <v>1.5183246073298429E-2</v>
          </cell>
          <cell r="S923">
            <v>0</v>
          </cell>
          <cell r="T923">
            <v>5.5126791620727675E-4</v>
          </cell>
          <cell r="U923">
            <v>0</v>
          </cell>
          <cell r="V923">
            <v>0</v>
          </cell>
          <cell r="W923">
            <v>0</v>
          </cell>
        </row>
        <row r="924">
          <cell r="C924">
            <v>73504</v>
          </cell>
          <cell r="D924" t="str">
            <v>ORTEGA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8.6505190311418692E-3</v>
          </cell>
          <cell r="K924">
            <v>8.1672655994772941E-3</v>
          </cell>
          <cell r="L924">
            <v>7.4737492279184678E-2</v>
          </cell>
          <cell r="M924">
            <v>0.12352941176470589</v>
          </cell>
          <cell r="N924">
            <v>0.11888509670079636</v>
          </cell>
          <cell r="O924">
            <v>6.8868980963045917E-2</v>
          </cell>
          <cell r="P924">
            <v>2.9650349650349652E-2</v>
          </cell>
          <cell r="Q924">
            <v>2.5241066364152014E-2</v>
          </cell>
          <cell r="R924">
            <v>6.9909699970870957E-3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</row>
        <row r="925">
          <cell r="C925">
            <v>73520</v>
          </cell>
          <cell r="D925" t="str">
            <v>PALOCABILDO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2.4676850763807285E-2</v>
          </cell>
          <cell r="L925">
            <v>6.8886337543053955E-2</v>
          </cell>
          <cell r="M925">
            <v>0.125</v>
          </cell>
          <cell r="N925">
            <v>0.13474387527839643</v>
          </cell>
          <cell r="O925">
            <v>7.7519379844961239E-2</v>
          </cell>
          <cell r="P925">
            <v>8.1111111111111106E-2</v>
          </cell>
          <cell r="Q925">
            <v>5.4176072234762979E-2</v>
          </cell>
          <cell r="R925">
            <v>2.0665901262916189E-2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</row>
        <row r="926">
          <cell r="C926">
            <v>73547</v>
          </cell>
          <cell r="D926" t="str">
            <v>PIEDRAS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6.6666666666666666E-2</v>
          </cell>
          <cell r="M926">
            <v>0.18410041841004185</v>
          </cell>
          <cell r="N926">
            <v>0.18106995884773663</v>
          </cell>
          <cell r="O926">
            <v>0.11967545638945233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</row>
        <row r="927">
          <cell r="C927">
            <v>73555</v>
          </cell>
          <cell r="D927" t="str">
            <v>PLANADAS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8.347826086956521E-3</v>
          </cell>
          <cell r="L927">
            <v>2.2048846675712348E-2</v>
          </cell>
          <cell r="M927">
            <v>4.6496180670873466E-2</v>
          </cell>
          <cell r="N927">
            <v>3.91644908616188E-2</v>
          </cell>
          <cell r="O927">
            <v>6.2560464366333446E-2</v>
          </cell>
          <cell r="P927">
            <v>8.2747603833865813E-2</v>
          </cell>
          <cell r="Q927">
            <v>6.5605095541401273E-2</v>
          </cell>
          <cell r="R927">
            <v>3.032237472071497E-2</v>
          </cell>
          <cell r="S927">
            <v>1.6672010259698621E-2</v>
          </cell>
          <cell r="T927">
            <v>0</v>
          </cell>
          <cell r="U927">
            <v>6.7437379576107898E-3</v>
          </cell>
          <cell r="V927">
            <v>7.0785070785070788E-3</v>
          </cell>
          <cell r="W927">
            <v>0</v>
          </cell>
        </row>
        <row r="928">
          <cell r="C928">
            <v>73563</v>
          </cell>
          <cell r="D928" t="str">
            <v>PRADO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8.1991215226939973E-2</v>
          </cell>
          <cell r="K928">
            <v>5.346820809248555E-2</v>
          </cell>
          <cell r="L928">
            <v>6.5808297567954227E-2</v>
          </cell>
          <cell r="M928">
            <v>6.0478199718706049E-2</v>
          </cell>
          <cell r="N928">
            <v>8.5076708507670851E-2</v>
          </cell>
          <cell r="O928">
            <v>1.5363128491620111E-2</v>
          </cell>
          <cell r="P928">
            <v>0</v>
          </cell>
          <cell r="Q928">
            <v>1.5895953757225433E-2</v>
          </cell>
          <cell r="R928">
            <v>9.8214285714285712E-2</v>
          </cell>
          <cell r="S928">
            <v>8.7962962962962965E-2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</row>
        <row r="929">
          <cell r="C929">
            <v>73585</v>
          </cell>
          <cell r="D929" t="str">
            <v>PURIFICACION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2.5275735294117647E-2</v>
          </cell>
          <cell r="K929">
            <v>3.1810035842293909E-2</v>
          </cell>
          <cell r="L929">
            <v>1.9965277777777776E-2</v>
          </cell>
          <cell r="M929">
            <v>2.3539302227826818E-2</v>
          </cell>
          <cell r="N929">
            <v>2.5787965616045846E-2</v>
          </cell>
          <cell r="O929">
            <v>2.9874848607186113E-2</v>
          </cell>
          <cell r="P929">
            <v>0.10615199034981906</v>
          </cell>
          <cell r="Q929">
            <v>0.29551877270892207</v>
          </cell>
          <cell r="R929">
            <v>0.3423312883435583</v>
          </cell>
          <cell r="S929">
            <v>0.27340823970037453</v>
          </cell>
          <cell r="T929">
            <v>3.2299192520186995E-2</v>
          </cell>
          <cell r="U929">
            <v>8.98876404494382E-2</v>
          </cell>
          <cell r="V929">
            <v>0.13927943760984182</v>
          </cell>
          <cell r="W929">
            <v>0.16183682567989299</v>
          </cell>
        </row>
        <row r="930">
          <cell r="C930">
            <v>73616</v>
          </cell>
          <cell r="D930" t="str">
            <v>RIOBLANCO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1.4162077104642014E-2</v>
          </cell>
          <cell r="M930">
            <v>3.3768227168073678E-2</v>
          </cell>
          <cell r="N930">
            <v>2.789295137580098E-2</v>
          </cell>
          <cell r="O930">
            <v>3.6940298507462686E-2</v>
          </cell>
          <cell r="P930">
            <v>2.6765799256505577E-2</v>
          </cell>
          <cell r="Q930">
            <v>3.923766816143498E-2</v>
          </cell>
          <cell r="R930">
            <v>2.2667170381564034E-2</v>
          </cell>
          <cell r="S930">
            <v>2.6467203682393557E-2</v>
          </cell>
          <cell r="T930">
            <v>1.7167381974248927E-2</v>
          </cell>
          <cell r="U930">
            <v>8.3135391923990498E-3</v>
          </cell>
          <cell r="V930">
            <v>1.5304067660088603E-2</v>
          </cell>
          <cell r="W930">
            <v>1.4760147601476014E-2</v>
          </cell>
        </row>
        <row r="931">
          <cell r="C931">
            <v>73622</v>
          </cell>
          <cell r="D931" t="str">
            <v>RONCESVALLES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3.8194444444444448E-2</v>
          </cell>
          <cell r="L931">
            <v>3.7225042301184431E-2</v>
          </cell>
          <cell r="M931">
            <v>3.6303630363036306E-2</v>
          </cell>
          <cell r="N931">
            <v>0</v>
          </cell>
          <cell r="O931">
            <v>1.6155088852988692E-3</v>
          </cell>
          <cell r="P931">
            <v>0</v>
          </cell>
          <cell r="Q931">
            <v>0</v>
          </cell>
          <cell r="R931">
            <v>2.329450915141431E-2</v>
          </cell>
          <cell r="S931">
            <v>2.0477815699658702E-2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</row>
        <row r="932">
          <cell r="C932">
            <v>73624</v>
          </cell>
          <cell r="D932" t="str">
            <v>ROVIRA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1.7847485127095726E-2</v>
          </cell>
          <cell r="K932">
            <v>1.6836734693877552E-2</v>
          </cell>
          <cell r="L932">
            <v>1.5895953757225433E-2</v>
          </cell>
          <cell r="M932">
            <v>0</v>
          </cell>
          <cell r="N932">
            <v>8.8849400266548197E-4</v>
          </cell>
          <cell r="O932">
            <v>5.2493438320209973E-3</v>
          </cell>
          <cell r="P932">
            <v>0</v>
          </cell>
          <cell r="Q932">
            <v>4.8888888888888888E-3</v>
          </cell>
          <cell r="R932">
            <v>3.1978072179077205E-3</v>
          </cell>
          <cell r="S932">
            <v>2.8422548555187117E-3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</row>
        <row r="933">
          <cell r="C933">
            <v>73671</v>
          </cell>
          <cell r="D933" t="str">
            <v>SALDAÑA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1.2307692307692308E-2</v>
          </cell>
          <cell r="P933">
            <v>6.8164213787761427E-2</v>
          </cell>
          <cell r="Q933">
            <v>7.4334898278560255E-2</v>
          </cell>
          <cell r="R933">
            <v>1.6719745222929936E-2</v>
          </cell>
          <cell r="S933">
            <v>1.5422077922077922E-2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</row>
        <row r="934">
          <cell r="C934">
            <v>73675</v>
          </cell>
          <cell r="D934" t="str">
            <v>SAN ANTONIO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2.5390625E-2</v>
          </cell>
          <cell r="N934">
            <v>2.0833333333333332E-2</v>
          </cell>
          <cell r="O934">
            <v>3.7383177570093455E-2</v>
          </cell>
          <cell r="P934">
            <v>2.8696194635059263E-2</v>
          </cell>
          <cell r="Q934">
            <v>3.1091370558375634E-2</v>
          </cell>
          <cell r="R934">
            <v>1.8300653594771243E-2</v>
          </cell>
          <cell r="S934">
            <v>9.5044127630685669E-3</v>
          </cell>
          <cell r="T934">
            <v>9.893992932862191E-3</v>
          </cell>
          <cell r="U934">
            <v>1.1782032400589101E-2</v>
          </cell>
          <cell r="V934">
            <v>0</v>
          </cell>
          <cell r="W934">
            <v>0</v>
          </cell>
        </row>
        <row r="935">
          <cell r="C935">
            <v>73678</v>
          </cell>
          <cell r="D935" t="str">
            <v>SAN LUIS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8.771929824561403E-3</v>
          </cell>
          <cell r="N935">
            <v>8.6306098964326807E-3</v>
          </cell>
          <cell r="O935">
            <v>8.5665334094802963E-3</v>
          </cell>
          <cell r="P935">
            <v>9.7142857142857135E-3</v>
          </cell>
          <cell r="Q935">
            <v>8.5499711149624499E-2</v>
          </cell>
          <cell r="R935">
            <v>6.9248826291079812E-2</v>
          </cell>
          <cell r="S935">
            <v>4.6163069544364506E-2</v>
          </cell>
          <cell r="T935">
            <v>0</v>
          </cell>
          <cell r="U935">
            <v>6.2266500622665006E-4</v>
          </cell>
          <cell r="V935">
            <v>0</v>
          </cell>
          <cell r="W935">
            <v>0</v>
          </cell>
        </row>
        <row r="936">
          <cell r="C936">
            <v>73686</v>
          </cell>
          <cell r="D936" t="str">
            <v>SANTA ISABEL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4.7095761381475663E-3</v>
          </cell>
          <cell r="O936">
            <v>3.1152647975077881E-3</v>
          </cell>
          <cell r="P936">
            <v>2.3255813953488372E-2</v>
          </cell>
          <cell r="Q936">
            <v>1.557632398753894E-3</v>
          </cell>
          <cell r="R936">
            <v>2.9921259842519685E-2</v>
          </cell>
          <cell r="S936">
            <v>2.2435897435897436E-2</v>
          </cell>
          <cell r="T936">
            <v>1.8032786885245903E-2</v>
          </cell>
          <cell r="U936">
            <v>6.6666666666666671E-3</v>
          </cell>
          <cell r="V936">
            <v>0</v>
          </cell>
          <cell r="W936">
            <v>0</v>
          </cell>
        </row>
        <row r="937">
          <cell r="C937">
            <v>73854</v>
          </cell>
          <cell r="D937" t="str">
            <v>VALLE DE SAN JUAN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5.5984555984555984E-2</v>
          </cell>
          <cell r="M937">
            <v>5.719557195571956E-2</v>
          </cell>
          <cell r="N937">
            <v>0</v>
          </cell>
          <cell r="O937">
            <v>0</v>
          </cell>
          <cell r="P937">
            <v>2.5996533795493933E-2</v>
          </cell>
          <cell r="Q937">
            <v>0</v>
          </cell>
          <cell r="R937">
            <v>3.9145907473309607E-2</v>
          </cell>
          <cell r="S937">
            <v>4.0145985401459854E-2</v>
          </cell>
          <cell r="T937">
            <v>0</v>
          </cell>
          <cell r="U937">
            <v>0</v>
          </cell>
          <cell r="V937">
            <v>1.9342359767891683E-3</v>
          </cell>
          <cell r="W937">
            <v>0</v>
          </cell>
        </row>
        <row r="938">
          <cell r="C938">
            <v>73861</v>
          </cell>
          <cell r="D938" t="str">
            <v>VENADILLO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1.0035419126328217E-2</v>
          </cell>
          <cell r="O938">
            <v>0</v>
          </cell>
          <cell r="P938">
            <v>0.10973451327433628</v>
          </cell>
          <cell r="Q938">
            <v>0.11084624553039332</v>
          </cell>
          <cell r="R938">
            <v>8.1669691470054442E-2</v>
          </cell>
          <cell r="S938">
            <v>2.3456790123456792E-2</v>
          </cell>
          <cell r="T938">
            <v>4.0378548895899057E-2</v>
          </cell>
          <cell r="U938">
            <v>4.6764894298526587E-2</v>
          </cell>
          <cell r="V938">
            <v>5.232558139534884E-2</v>
          </cell>
          <cell r="W938">
            <v>2.8645833333333332E-2</v>
          </cell>
        </row>
        <row r="939">
          <cell r="C939">
            <v>73870</v>
          </cell>
          <cell r="D939" t="str">
            <v>VILLAHERMOSA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1.8975332068311196E-3</v>
          </cell>
          <cell r="P939">
            <v>1.9175455417066157E-2</v>
          </cell>
          <cell r="Q939">
            <v>2.1568627450980392E-2</v>
          </cell>
          <cell r="R939">
            <v>2.2132796780684104E-2</v>
          </cell>
          <cell r="S939">
            <v>0</v>
          </cell>
          <cell r="T939">
            <v>0</v>
          </cell>
          <cell r="U939">
            <v>0</v>
          </cell>
          <cell r="V939">
            <v>1.1111111111111111E-3</v>
          </cell>
          <cell r="W939">
            <v>0</v>
          </cell>
        </row>
        <row r="940">
          <cell r="C940">
            <v>73873</v>
          </cell>
          <cell r="D940" t="str">
            <v>VILLARRICA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0.11306042884990253</v>
          </cell>
          <cell r="N940">
            <v>0.2673076923076923</v>
          </cell>
          <cell r="O940">
            <v>0.1596958174904943</v>
          </cell>
          <cell r="P940">
            <v>6.4150943396226415E-2</v>
          </cell>
          <cell r="Q940">
            <v>1.9011406844106464E-3</v>
          </cell>
          <cell r="R940">
            <v>1.9417475728155339E-3</v>
          </cell>
          <cell r="S940">
            <v>0</v>
          </cell>
          <cell r="T940">
            <v>0</v>
          </cell>
          <cell r="U940">
            <v>2.1141649048625794E-3</v>
          </cell>
          <cell r="V940">
            <v>0</v>
          </cell>
          <cell r="W940">
            <v>0</v>
          </cell>
        </row>
        <row r="941">
          <cell r="C941">
            <v>76001</v>
          </cell>
          <cell r="D941" t="str">
            <v>CALI</v>
          </cell>
          <cell r="E941">
            <v>0.35506865197367715</v>
          </cell>
          <cell r="F941">
            <v>0.38211407989730367</v>
          </cell>
          <cell r="G941">
            <v>0.36909945545541345</v>
          </cell>
          <cell r="H941">
            <v>0.36274876202933759</v>
          </cell>
          <cell r="I941">
            <v>0.35157711841753542</v>
          </cell>
          <cell r="J941">
            <v>0.37774958345434811</v>
          </cell>
          <cell r="K941">
            <v>0.37878933595193381</v>
          </cell>
          <cell r="L941">
            <v>0.39602480345476693</v>
          </cell>
          <cell r="M941">
            <v>0.41536380713838444</v>
          </cell>
          <cell r="N941">
            <v>0.44758376176205128</v>
          </cell>
          <cell r="O941">
            <v>0.43857297469045703</v>
          </cell>
          <cell r="P941">
            <v>0.47390509144834403</v>
          </cell>
          <cell r="Q941">
            <v>0.48046269075652598</v>
          </cell>
          <cell r="R941">
            <v>0.51664530449685953</v>
          </cell>
          <cell r="S941">
            <v>0.54570752679728296</v>
          </cell>
          <cell r="T941">
            <v>0.57622268981927594</v>
          </cell>
          <cell r="U941">
            <v>0.59830228929227491</v>
          </cell>
          <cell r="V941">
            <v>0.60854032490150745</v>
          </cell>
          <cell r="W941">
            <v>0.59622645268621177</v>
          </cell>
        </row>
        <row r="942">
          <cell r="C942">
            <v>76020</v>
          </cell>
          <cell r="D942" t="str">
            <v>ALCALA</v>
          </cell>
          <cell r="E942">
            <v>0</v>
          </cell>
          <cell r="F942">
            <v>0</v>
          </cell>
          <cell r="G942">
            <v>0</v>
          </cell>
          <cell r="H942">
            <v>1.675603217158177E-2</v>
          </cell>
          <cell r="I942">
            <v>7.8482668410725966E-3</v>
          </cell>
          <cell r="J942">
            <v>0</v>
          </cell>
          <cell r="K942">
            <v>2.9593094944512947E-2</v>
          </cell>
          <cell r="L942">
            <v>4.1391721655668866E-2</v>
          </cell>
          <cell r="M942">
            <v>4.0209790209790208E-2</v>
          </cell>
          <cell r="N942">
            <v>2.4957458876914352E-2</v>
          </cell>
          <cell r="O942">
            <v>3.5535813436979459E-2</v>
          </cell>
          <cell r="P942">
            <v>5.8310626702997276E-2</v>
          </cell>
          <cell r="Q942">
            <v>2.6809651474530832E-2</v>
          </cell>
          <cell r="R942">
            <v>2.1693121693121695E-2</v>
          </cell>
          <cell r="S942">
            <v>0</v>
          </cell>
          <cell r="T942">
            <v>3.1088082901554403E-3</v>
          </cell>
          <cell r="U942">
            <v>0</v>
          </cell>
          <cell r="V942">
            <v>0</v>
          </cell>
          <cell r="W942">
            <v>0</v>
          </cell>
        </row>
        <row r="943">
          <cell r="C943">
            <v>76036</v>
          </cell>
          <cell r="D943" t="str">
            <v>ANDALUCIA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2.9859841560024376E-2</v>
          </cell>
          <cell r="P943">
            <v>5.3243574051407588E-2</v>
          </cell>
          <cell r="Q943">
            <v>9.6355775169857938E-2</v>
          </cell>
          <cell r="R943">
            <v>6.2539086929330828E-2</v>
          </cell>
          <cell r="S943">
            <v>2.9336734693877552E-2</v>
          </cell>
          <cell r="T943">
            <v>4.5632333767926985E-3</v>
          </cell>
          <cell r="U943">
            <v>0</v>
          </cell>
          <cell r="V943">
            <v>0</v>
          </cell>
          <cell r="W943">
            <v>0</v>
          </cell>
        </row>
        <row r="944">
          <cell r="C944">
            <v>76041</v>
          </cell>
          <cell r="D944" t="str">
            <v>ANSERMANUEVO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3.0132788559754851E-2</v>
          </cell>
          <cell r="O944">
            <v>5.5186509964230968E-2</v>
          </cell>
          <cell r="P944">
            <v>4.0185471406491501E-2</v>
          </cell>
          <cell r="Q944">
            <v>5.2493438320209973E-4</v>
          </cell>
          <cell r="R944">
            <v>5.3792361484669173E-4</v>
          </cell>
          <cell r="S944">
            <v>0</v>
          </cell>
          <cell r="T944">
            <v>1.7162471395881006E-3</v>
          </cell>
          <cell r="U944">
            <v>0</v>
          </cell>
          <cell r="V944">
            <v>2.3882424984690752E-2</v>
          </cell>
          <cell r="W944">
            <v>1.9533711405166982E-2</v>
          </cell>
        </row>
        <row r="945">
          <cell r="C945">
            <v>76054</v>
          </cell>
          <cell r="D945" t="str">
            <v>ARGELIA</v>
          </cell>
          <cell r="E945">
            <v>0</v>
          </cell>
          <cell r="F945">
            <v>0.04</v>
          </cell>
          <cell r="G945">
            <v>3.463855421686747E-2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5.6951423785594639E-2</v>
          </cell>
          <cell r="O945">
            <v>0.1302170283806344</v>
          </cell>
          <cell r="P945">
            <v>0.12647554806070826</v>
          </cell>
          <cell r="Q945">
            <v>8.3475298126064731E-2</v>
          </cell>
          <cell r="R945">
            <v>8.5514834205933685E-2</v>
          </cell>
          <cell r="S945">
            <v>5.2158273381294966E-2</v>
          </cell>
          <cell r="T945">
            <v>1.8518518518518519E-3</v>
          </cell>
          <cell r="U945">
            <v>0</v>
          </cell>
          <cell r="V945">
            <v>0</v>
          </cell>
          <cell r="W945">
            <v>0</v>
          </cell>
        </row>
        <row r="946">
          <cell r="C946">
            <v>76100</v>
          </cell>
          <cell r="D946" t="str">
            <v>BOLIVAR</v>
          </cell>
          <cell r="E946">
            <v>0</v>
          </cell>
          <cell r="F946">
            <v>0</v>
          </cell>
          <cell r="G946">
            <v>0</v>
          </cell>
          <cell r="H946">
            <v>2.3682200152788387E-2</v>
          </cell>
          <cell r="I946">
            <v>2.3882896764252697E-2</v>
          </cell>
          <cell r="J946">
            <v>2.4012393493415957E-2</v>
          </cell>
          <cell r="K946">
            <v>2.3882896764252697E-2</v>
          </cell>
          <cell r="L946">
            <v>0</v>
          </cell>
          <cell r="M946">
            <v>0</v>
          </cell>
          <cell r="N946">
            <v>1.5128593040847202E-3</v>
          </cell>
          <cell r="O946">
            <v>2.284843869002285E-3</v>
          </cell>
          <cell r="P946">
            <v>3.4856700232378003E-2</v>
          </cell>
          <cell r="Q946">
            <v>4.1237113402061855E-2</v>
          </cell>
          <cell r="R946">
            <v>3.8524590163934426E-2</v>
          </cell>
          <cell r="S946">
            <v>1.6115351993214587E-2</v>
          </cell>
          <cell r="T946">
            <v>8.8495575221238937E-4</v>
          </cell>
          <cell r="U946">
            <v>0</v>
          </cell>
          <cell r="V946">
            <v>0</v>
          </cell>
          <cell r="W946">
            <v>0</v>
          </cell>
        </row>
        <row r="947">
          <cell r="C947">
            <v>76109</v>
          </cell>
          <cell r="D947" t="str">
            <v>BUENAVENTURA</v>
          </cell>
          <cell r="E947">
            <v>0</v>
          </cell>
          <cell r="F947">
            <v>2.762279650864282E-2</v>
          </cell>
          <cell r="G947">
            <v>5.6815185868705508E-2</v>
          </cell>
          <cell r="H947">
            <v>7.4297699250031782E-2</v>
          </cell>
          <cell r="I947">
            <v>7.4708936196356712E-2</v>
          </cell>
          <cell r="J947">
            <v>8.1497141495950456E-2</v>
          </cell>
          <cell r="K947">
            <v>9.8551564310544612E-2</v>
          </cell>
          <cell r="L947">
            <v>0.11730644295681157</v>
          </cell>
          <cell r="M947">
            <v>0.13112129409816153</v>
          </cell>
          <cell r="N947">
            <v>0.13820236871991778</v>
          </cell>
          <cell r="O947">
            <v>0.13396201354761589</v>
          </cell>
          <cell r="P947">
            <v>0.13852474029881989</v>
          </cell>
          <cell r="Q947">
            <v>0.13108101121852866</v>
          </cell>
          <cell r="R947">
            <v>0.12744495647721454</v>
          </cell>
          <cell r="S947">
            <v>0.15547586347220102</v>
          </cell>
          <cell r="T947">
            <v>0.16274475037361635</v>
          </cell>
          <cell r="U947">
            <v>0.17869607000151738</v>
          </cell>
          <cell r="V947">
            <v>0.17590160622285078</v>
          </cell>
          <cell r="W947">
            <v>0.16524740501864355</v>
          </cell>
        </row>
        <row r="948">
          <cell r="C948">
            <v>76111</v>
          </cell>
          <cell r="D948" t="str">
            <v>GUADALAJARA DE BUGA</v>
          </cell>
          <cell r="E948">
            <v>0</v>
          </cell>
          <cell r="F948">
            <v>0</v>
          </cell>
          <cell r="G948">
            <v>0</v>
          </cell>
          <cell r="H948">
            <v>0.1857599699021821</v>
          </cell>
          <cell r="I948">
            <v>0.22264222264222264</v>
          </cell>
          <cell r="J948">
            <v>0.2574520599962028</v>
          </cell>
          <cell r="K948">
            <v>0.2869094020344139</v>
          </cell>
          <cell r="L948">
            <v>0.31387486906008949</v>
          </cell>
          <cell r="M948">
            <v>0.28267303102625296</v>
          </cell>
          <cell r="N948">
            <v>0.30811329812770044</v>
          </cell>
          <cell r="O948">
            <v>0.49597439130856535</v>
          </cell>
          <cell r="P948">
            <v>0.47809823801555273</v>
          </cell>
          <cell r="Q948">
            <v>0.41721854304635764</v>
          </cell>
          <cell r="R948">
            <v>0.57905544147843946</v>
          </cell>
          <cell r="S948">
            <v>0.71559729843815956</v>
          </cell>
          <cell r="T948">
            <v>0.79505877231171096</v>
          </cell>
          <cell r="U948">
            <v>0.79376687668766877</v>
          </cell>
          <cell r="V948">
            <v>0.89834845312863454</v>
          </cell>
          <cell r="W948">
            <v>0.9377021684437522</v>
          </cell>
        </row>
        <row r="949">
          <cell r="C949">
            <v>76113</v>
          </cell>
          <cell r="D949" t="str">
            <v>BUGALAGRANDE</v>
          </cell>
          <cell r="E949">
            <v>8.4881968859869414E-2</v>
          </cell>
          <cell r="F949">
            <v>0.82769230769230773</v>
          </cell>
          <cell r="G949">
            <v>0.98899947616553174</v>
          </cell>
          <cell r="H949">
            <v>4.2941492216854536E-3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0.14682747771368643</v>
          </cell>
          <cell r="N949">
            <v>0.20547237996902426</v>
          </cell>
          <cell r="O949">
            <v>0.22974358974358974</v>
          </cell>
          <cell r="P949">
            <v>0.17756047349459597</v>
          </cell>
          <cell r="Q949">
            <v>0.10539979231568017</v>
          </cell>
          <cell r="R949">
            <v>0.13818565400843882</v>
          </cell>
          <cell r="S949">
            <v>7.9545454545454544E-2</v>
          </cell>
          <cell r="T949">
            <v>5.5865921787709499E-3</v>
          </cell>
          <cell r="U949">
            <v>8.4735925710969245E-2</v>
          </cell>
          <cell r="V949">
            <v>6.155703077851539E-2</v>
          </cell>
          <cell r="W949">
            <v>0</v>
          </cell>
        </row>
        <row r="950">
          <cell r="C950">
            <v>76122</v>
          </cell>
          <cell r="D950" t="str">
            <v>CAICEDONIA</v>
          </cell>
          <cell r="E950">
            <v>0</v>
          </cell>
          <cell r="F950">
            <v>0</v>
          </cell>
          <cell r="G950">
            <v>5.1911609961417048E-2</v>
          </cell>
          <cell r="H950">
            <v>4.3763676148796497E-2</v>
          </cell>
          <cell r="I950">
            <v>7.9549718574108821E-2</v>
          </cell>
          <cell r="J950">
            <v>6.704761904761905E-2</v>
          </cell>
          <cell r="K950">
            <v>7.0380127963869027E-2</v>
          </cell>
          <cell r="L950">
            <v>5.7607090103397339E-2</v>
          </cell>
          <cell r="M950">
            <v>0.10083122515359595</v>
          </cell>
          <cell r="N950">
            <v>8.5023123443614373E-2</v>
          </cell>
          <cell r="O950">
            <v>0.10926449787835926</v>
          </cell>
          <cell r="P950">
            <v>0.1615193468228612</v>
          </cell>
          <cell r="Q950">
            <v>0.19676840215439856</v>
          </cell>
          <cell r="R950">
            <v>0.205785426583669</v>
          </cell>
          <cell r="S950">
            <v>0.21712997746055598</v>
          </cell>
          <cell r="T950">
            <v>0.18410852713178294</v>
          </cell>
          <cell r="U950">
            <v>0.24477491961414791</v>
          </cell>
          <cell r="V950">
            <v>0.23423799582463464</v>
          </cell>
          <cell r="W950">
            <v>0.22284725227174385</v>
          </cell>
        </row>
        <row r="951">
          <cell r="C951">
            <v>76126</v>
          </cell>
          <cell r="D951" t="str">
            <v>CALIMA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1.330532212885154E-2</v>
          </cell>
          <cell r="O951">
            <v>0.16342141863699583</v>
          </cell>
          <cell r="P951">
            <v>0.1270949720670391</v>
          </cell>
          <cell r="Q951">
            <v>1.2031139419674451E-2</v>
          </cell>
          <cell r="R951">
            <v>0</v>
          </cell>
          <cell r="S951">
            <v>0</v>
          </cell>
          <cell r="T951">
            <v>3.1323414252153485E-3</v>
          </cell>
          <cell r="U951">
            <v>0</v>
          </cell>
          <cell r="V951">
            <v>0</v>
          </cell>
          <cell r="W951">
            <v>0</v>
          </cell>
        </row>
        <row r="952">
          <cell r="C952">
            <v>76130</v>
          </cell>
          <cell r="D952" t="str">
            <v>CANDELARIA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4.3439185140802875E-3</v>
          </cell>
          <cell r="K952">
            <v>1.3169576797869191E-2</v>
          </cell>
          <cell r="L952">
            <v>1.7531044558071585E-2</v>
          </cell>
          <cell r="M952">
            <v>1.8040121229614663E-2</v>
          </cell>
          <cell r="N952">
            <v>1.5015015015015015E-2</v>
          </cell>
          <cell r="O952">
            <v>7.2535912387996018E-3</v>
          </cell>
          <cell r="P952">
            <v>5.2512063582174284E-3</v>
          </cell>
          <cell r="Q952">
            <v>1.7346793686904591E-2</v>
          </cell>
          <cell r="R952">
            <v>1.6583273766976412E-2</v>
          </cell>
          <cell r="S952">
            <v>6.6676288064655795E-2</v>
          </cell>
          <cell r="T952">
            <v>5.241581259150805E-2</v>
          </cell>
          <cell r="U952">
            <v>6.5622669649515283E-2</v>
          </cell>
          <cell r="V952">
            <v>0.10994365768235115</v>
          </cell>
          <cell r="W952">
            <v>9.9610894941634248E-2</v>
          </cell>
        </row>
        <row r="953">
          <cell r="C953">
            <v>76147</v>
          </cell>
          <cell r="D953" t="str">
            <v>CARTAGO</v>
          </cell>
          <cell r="E953">
            <v>2.6678480015751131E-2</v>
          </cell>
          <cell r="F953">
            <v>6.1859655905664021E-3</v>
          </cell>
          <cell r="G953">
            <v>3.2288698955365625E-2</v>
          </cell>
          <cell r="H953">
            <v>5.5763123482159539E-2</v>
          </cell>
          <cell r="I953">
            <v>6.6103562247521119E-2</v>
          </cell>
          <cell r="J953">
            <v>0.10723327305605787</v>
          </cell>
          <cell r="K953">
            <v>0.12624555160142348</v>
          </cell>
          <cell r="L953">
            <v>0.17369530838165526</v>
          </cell>
          <cell r="M953">
            <v>0.1966727636965421</v>
          </cell>
          <cell r="N953">
            <v>0.18367524339360222</v>
          </cell>
          <cell r="O953">
            <v>0.23718452536896342</v>
          </cell>
          <cell r="P953">
            <v>0.30598003709919619</v>
          </cell>
          <cell r="Q953">
            <v>0.27431959040689841</v>
          </cell>
          <cell r="R953">
            <v>0.33217104055790053</v>
          </cell>
          <cell r="S953">
            <v>0.37844187576355603</v>
          </cell>
          <cell r="T953">
            <v>0.360947885560158</v>
          </cell>
          <cell r="U953">
            <v>0.38385729772346505</v>
          </cell>
          <cell r="V953">
            <v>0.44290587999197273</v>
          </cell>
          <cell r="W953">
            <v>0.49680689305625952</v>
          </cell>
        </row>
        <row r="954">
          <cell r="C954">
            <v>76233</v>
          </cell>
          <cell r="D954" t="str">
            <v>DAGUA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7.7543424317617869E-3</v>
          </cell>
          <cell r="O954">
            <v>7.3619631901840496E-2</v>
          </cell>
          <cell r="P954">
            <v>0.13243408951563457</v>
          </cell>
          <cell r="Q954">
            <v>8.0989180834621324E-2</v>
          </cell>
          <cell r="R954">
            <v>6.6331342345174474E-2</v>
          </cell>
          <cell r="S954">
            <v>7.4193548387096776E-3</v>
          </cell>
          <cell r="T954">
            <v>3.3344448149383126E-4</v>
          </cell>
          <cell r="U954">
            <v>1.8055555555555554E-2</v>
          </cell>
          <cell r="V954">
            <v>7.8566256335988419E-2</v>
          </cell>
          <cell r="W954">
            <v>7.1966842501883954E-2</v>
          </cell>
        </row>
        <row r="955">
          <cell r="C955">
            <v>76243</v>
          </cell>
          <cell r="D955" t="str">
            <v>EL AGUILA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5.4325955734406441E-2</v>
          </cell>
          <cell r="P955">
            <v>5.3159478435305919E-2</v>
          </cell>
          <cell r="Q955">
            <v>4.5500505561172903E-2</v>
          </cell>
          <cell r="R955">
            <v>2.0449897750511249E-3</v>
          </cell>
          <cell r="S955">
            <v>0</v>
          </cell>
          <cell r="T955">
            <v>0</v>
          </cell>
          <cell r="U955">
            <v>0</v>
          </cell>
          <cell r="V955">
            <v>0</v>
          </cell>
          <cell r="W955">
            <v>0</v>
          </cell>
        </row>
        <row r="956">
          <cell r="C956">
            <v>76246</v>
          </cell>
          <cell r="D956" t="str">
            <v>EL CAIRO</v>
          </cell>
          <cell r="E956">
            <v>0</v>
          </cell>
          <cell r="F956">
            <v>3.6513545347467612E-2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1.0695187165775401E-3</v>
          </cell>
          <cell r="P956">
            <v>0</v>
          </cell>
          <cell r="Q956">
            <v>0</v>
          </cell>
          <cell r="R956">
            <v>3.2786885245901639E-3</v>
          </cell>
          <cell r="S956">
            <v>0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</row>
        <row r="957">
          <cell r="C957">
            <v>76248</v>
          </cell>
          <cell r="D957" t="str">
            <v>EL CERRITO</v>
          </cell>
          <cell r="E957">
            <v>0</v>
          </cell>
          <cell r="F957">
            <v>3.2154340836012861E-3</v>
          </cell>
          <cell r="G957">
            <v>3.8453754300748835E-3</v>
          </cell>
          <cell r="H957">
            <v>3.875968992248062E-3</v>
          </cell>
          <cell r="I957">
            <v>0</v>
          </cell>
          <cell r="J957">
            <v>0</v>
          </cell>
          <cell r="K957">
            <v>2.8501628664495114E-3</v>
          </cell>
          <cell r="L957">
            <v>1.448400724200362E-2</v>
          </cell>
          <cell r="M957">
            <v>1.5106340687736036E-2</v>
          </cell>
          <cell r="N957">
            <v>2.8999802722430461E-2</v>
          </cell>
          <cell r="O957">
            <v>4.0519276160503541E-2</v>
          </cell>
          <cell r="P957">
            <v>2.6253454401894985E-2</v>
          </cell>
          <cell r="Q957">
            <v>1.6154766653370563E-2</v>
          </cell>
          <cell r="R957">
            <v>1.9452887537993922E-2</v>
          </cell>
          <cell r="S957">
            <v>1.2624172185430464E-2</v>
          </cell>
          <cell r="T957">
            <v>6.1610367537709796E-3</v>
          </cell>
          <cell r="U957">
            <v>4.3725404459991256E-4</v>
          </cell>
          <cell r="V957">
            <v>5.9207564160288162E-2</v>
          </cell>
          <cell r="W957">
            <v>4.2725173210161664E-2</v>
          </cell>
        </row>
        <row r="958">
          <cell r="C958">
            <v>76250</v>
          </cell>
          <cell r="D958" t="str">
            <v>EL DOVIO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0.11389521640091116</v>
          </cell>
          <cell r="M958">
            <v>9.7098214285714288E-2</v>
          </cell>
          <cell r="N958">
            <v>5.7777777777777775E-2</v>
          </cell>
          <cell r="O958">
            <v>0.13154960981047936</v>
          </cell>
          <cell r="P958">
            <v>9.2150170648464161E-2</v>
          </cell>
          <cell r="Q958">
            <v>4.7897196261682241E-2</v>
          </cell>
          <cell r="R958">
            <v>0.11650485436893204</v>
          </cell>
          <cell r="S958">
            <v>6.1146496815286625E-2</v>
          </cell>
          <cell r="T958">
            <v>8.859060402684564E-2</v>
          </cell>
          <cell r="U958">
            <v>5.7746478873239436E-2</v>
          </cell>
          <cell r="V958">
            <v>4.71976401179941E-2</v>
          </cell>
          <cell r="W958">
            <v>8.2317073170731711E-2</v>
          </cell>
        </row>
        <row r="959">
          <cell r="C959">
            <v>76275</v>
          </cell>
          <cell r="D959" t="str">
            <v>FLORIDA</v>
          </cell>
          <cell r="E959">
            <v>0</v>
          </cell>
          <cell r="F959">
            <v>4.1168398353264066E-2</v>
          </cell>
          <cell r="G959">
            <v>1.9992159937279499E-2</v>
          </cell>
          <cell r="H959">
            <v>2.0003922337713278E-2</v>
          </cell>
          <cell r="I959">
            <v>1.2727628744859996E-2</v>
          </cell>
          <cell r="J959">
            <v>1.3239875389408099E-2</v>
          </cell>
          <cell r="K959">
            <v>1.2110726643598616E-2</v>
          </cell>
          <cell r="L959">
            <v>8.1377744133232406E-3</v>
          </cell>
          <cell r="M959">
            <v>7.9955373744886576E-3</v>
          </cell>
          <cell r="N959">
            <v>1.6519823788546256E-2</v>
          </cell>
          <cell r="O959">
            <v>2.9326047358834244E-2</v>
          </cell>
          <cell r="P959">
            <v>5.7978916757542714E-2</v>
          </cell>
          <cell r="Q959">
            <v>7.9408543263964945E-2</v>
          </cell>
          <cell r="R959">
            <v>6.4135643199410244E-2</v>
          </cell>
          <cell r="S959">
            <v>4.7012549166510584E-2</v>
          </cell>
          <cell r="T959">
            <v>2.0080321285140562E-2</v>
          </cell>
          <cell r="U959">
            <v>3.9223377132771131E-4</v>
          </cell>
          <cell r="V959">
            <v>0</v>
          </cell>
          <cell r="W959">
            <v>0</v>
          </cell>
        </row>
        <row r="960">
          <cell r="C960">
            <v>76306</v>
          </cell>
          <cell r="D960" t="str">
            <v>GINEBRA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1.8054746651135701E-2</v>
          </cell>
          <cell r="L960">
            <v>1.7603634298693924E-2</v>
          </cell>
          <cell r="M960">
            <v>0</v>
          </cell>
          <cell r="N960">
            <v>4.4784270890223923E-2</v>
          </cell>
          <cell r="O960">
            <v>0.13626492942453855</v>
          </cell>
          <cell r="P960">
            <v>0.1220708446866485</v>
          </cell>
          <cell r="Q960">
            <v>2.2099447513812154E-2</v>
          </cell>
          <cell r="R960">
            <v>1.9830028328611898E-2</v>
          </cell>
          <cell r="S960">
            <v>0</v>
          </cell>
          <cell r="T960">
            <v>6.0716454159077113E-4</v>
          </cell>
          <cell r="U960">
            <v>0</v>
          </cell>
          <cell r="V960">
            <v>0</v>
          </cell>
          <cell r="W960">
            <v>0</v>
          </cell>
        </row>
        <row r="961">
          <cell r="C961">
            <v>76318</v>
          </cell>
          <cell r="D961" t="str">
            <v>GUACARI</v>
          </cell>
          <cell r="E961">
            <v>0</v>
          </cell>
          <cell r="F961">
            <v>0</v>
          </cell>
          <cell r="G961">
            <v>0</v>
          </cell>
          <cell r="H961">
            <v>1.4769452449567724E-2</v>
          </cell>
          <cell r="I961">
            <v>0</v>
          </cell>
          <cell r="J961">
            <v>1.6654854712969524E-2</v>
          </cell>
          <cell r="K961">
            <v>1.6296809986130374E-2</v>
          </cell>
          <cell r="L961">
            <v>1.6265672653337851E-2</v>
          </cell>
          <cell r="M961">
            <v>1.8193847171683757E-2</v>
          </cell>
          <cell r="N961">
            <v>2.2779043280182234E-2</v>
          </cell>
          <cell r="O961">
            <v>6.6365979381443299E-2</v>
          </cell>
          <cell r="P961">
            <v>6.5420560747663545E-2</v>
          </cell>
          <cell r="Q961">
            <v>5.7430240103828682E-2</v>
          </cell>
          <cell r="R961">
            <v>3.2268686203490285E-2</v>
          </cell>
          <cell r="S961">
            <v>7.3924731182795703E-3</v>
          </cell>
          <cell r="T961">
            <v>4.4735030970406058E-3</v>
          </cell>
          <cell r="U961">
            <v>0</v>
          </cell>
          <cell r="V961">
            <v>0</v>
          </cell>
          <cell r="W961">
            <v>0</v>
          </cell>
        </row>
        <row r="962">
          <cell r="C962">
            <v>76364</v>
          </cell>
          <cell r="D962" t="str">
            <v>JAMUNDI</v>
          </cell>
          <cell r="E962">
            <v>0</v>
          </cell>
          <cell r="F962">
            <v>0</v>
          </cell>
          <cell r="G962">
            <v>0</v>
          </cell>
          <cell r="H962">
            <v>3.4278959810874706E-3</v>
          </cell>
          <cell r="I962">
            <v>6.9316081330868763E-3</v>
          </cell>
          <cell r="J962">
            <v>6.7750677506775072E-3</v>
          </cell>
          <cell r="K962">
            <v>6.6996155958264688E-3</v>
          </cell>
          <cell r="L962">
            <v>6.0761112887751838E-3</v>
          </cell>
          <cell r="M962">
            <v>5.8908639933856963E-3</v>
          </cell>
          <cell r="N962">
            <v>0</v>
          </cell>
          <cell r="O962">
            <v>1.4563581272602873E-2</v>
          </cell>
          <cell r="P962">
            <v>7.343391902215432E-2</v>
          </cell>
          <cell r="Q962">
            <v>5.1522248243559721E-2</v>
          </cell>
          <cell r="R962">
            <v>7.1342870327641902E-2</v>
          </cell>
          <cell r="S962">
            <v>2.348533308964635E-2</v>
          </cell>
          <cell r="T962">
            <v>2.2925764192139739E-2</v>
          </cell>
          <cell r="U962">
            <v>3.6419921697168349E-3</v>
          </cell>
          <cell r="V962">
            <v>4.5699661822502513E-3</v>
          </cell>
          <cell r="W962">
            <v>1.1015237745548008E-3</v>
          </cell>
        </row>
        <row r="963">
          <cell r="C963">
            <v>76377</v>
          </cell>
          <cell r="D963" t="str">
            <v>LA CUMBRE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5.8473736372646183E-2</v>
          </cell>
          <cell r="O963">
            <v>5.7786483839373161E-2</v>
          </cell>
          <cell r="P963">
            <v>6.9607843137254904E-2</v>
          </cell>
          <cell r="Q963">
            <v>3.7773359840954271E-2</v>
          </cell>
          <cell r="R963">
            <v>2.7466937945066123E-2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0</v>
          </cell>
        </row>
        <row r="964">
          <cell r="C964">
            <v>76400</v>
          </cell>
          <cell r="D964" t="str">
            <v>LA UNION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8.0829978321461757E-2</v>
          </cell>
          <cell r="P964">
            <v>0.14045287637698897</v>
          </cell>
          <cell r="Q964">
            <v>0.12134146341463414</v>
          </cell>
          <cell r="R964">
            <v>6.8237454100367204E-2</v>
          </cell>
          <cell r="S964">
            <v>1.453758119393752E-2</v>
          </cell>
          <cell r="T964">
            <v>2.8266331658291458E-3</v>
          </cell>
          <cell r="U964">
            <v>0</v>
          </cell>
          <cell r="V964">
            <v>0</v>
          </cell>
          <cell r="W964">
            <v>2.2075782537067545E-2</v>
          </cell>
        </row>
        <row r="965">
          <cell r="C965">
            <v>76403</v>
          </cell>
          <cell r="D965" t="str">
            <v>LA VICTORIA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4.6434494195688222E-2</v>
          </cell>
          <cell r="O965">
            <v>4.7658175842235001E-2</v>
          </cell>
          <cell r="P965">
            <v>4.5454545454545456E-2</v>
          </cell>
          <cell r="Q965">
            <v>4.53781512605042E-2</v>
          </cell>
          <cell r="R965">
            <v>3.875968992248062E-2</v>
          </cell>
          <cell r="S965">
            <v>1.2488849241748439E-2</v>
          </cell>
          <cell r="T965">
            <v>1.8587360594795538E-3</v>
          </cell>
          <cell r="U965">
            <v>0</v>
          </cell>
          <cell r="V965">
            <v>0</v>
          </cell>
          <cell r="W965">
            <v>0</v>
          </cell>
        </row>
        <row r="966">
          <cell r="C966">
            <v>76497</v>
          </cell>
          <cell r="D966" t="str">
            <v>OBANDO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1.5760441292356184E-2</v>
          </cell>
          <cell r="L966">
            <v>3.490136570561457E-2</v>
          </cell>
          <cell r="M966">
            <v>5.1636363636363633E-2</v>
          </cell>
          <cell r="N966">
            <v>5.6962025316455694E-2</v>
          </cell>
          <cell r="O966">
            <v>3.8487972508591067E-2</v>
          </cell>
          <cell r="P966">
            <v>1.291638341264446E-2</v>
          </cell>
          <cell r="Q966">
            <v>0</v>
          </cell>
          <cell r="R966">
            <v>1.3708019191226869E-3</v>
          </cell>
          <cell r="S966">
            <v>0</v>
          </cell>
          <cell r="T966">
            <v>1.4295925661186562E-3</v>
          </cell>
          <cell r="U966">
            <v>0</v>
          </cell>
          <cell r="V966">
            <v>0</v>
          </cell>
          <cell r="W966">
            <v>0</v>
          </cell>
        </row>
        <row r="967">
          <cell r="C967">
            <v>76520</v>
          </cell>
          <cell r="D967" t="str">
            <v>PALMIRA</v>
          </cell>
          <cell r="E967">
            <v>3.0622009569377991E-2</v>
          </cell>
          <cell r="F967">
            <v>5.1435602953240359E-2</v>
          </cell>
          <cell r="G967">
            <v>0.10144458382227978</v>
          </cell>
          <cell r="H967">
            <v>0.1755423275138828</v>
          </cell>
          <cell r="I967">
            <v>0.18063395570994356</v>
          </cell>
          <cell r="J967">
            <v>0.2183266310076914</v>
          </cell>
          <cell r="K967">
            <v>0.23416328894035901</v>
          </cell>
          <cell r="L967">
            <v>0.32512221203788572</v>
          </cell>
          <cell r="M967">
            <v>0.28533595641646486</v>
          </cell>
          <cell r="N967">
            <v>0.41291849847818735</v>
          </cell>
          <cell r="O967">
            <v>0.43784411401176077</v>
          </cell>
          <cell r="P967">
            <v>0.49038713787804972</v>
          </cell>
          <cell r="Q967">
            <v>0.50350229720569406</v>
          </cell>
          <cell r="R967">
            <v>0.53892625099737834</v>
          </cell>
          <cell r="S967">
            <v>0.54065400762623739</v>
          </cell>
          <cell r="T967">
            <v>0.55755959849435388</v>
          </cell>
          <cell r="U967">
            <v>0.60845160772993345</v>
          </cell>
          <cell r="V967">
            <v>0.5877185781134554</v>
          </cell>
          <cell r="W967">
            <v>0.59717848595541001</v>
          </cell>
        </row>
        <row r="968">
          <cell r="C968">
            <v>76563</v>
          </cell>
          <cell r="D968" t="str">
            <v>PRADERA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2.9844644317252658E-2</v>
          </cell>
          <cell r="P968">
            <v>3.289606458123108E-2</v>
          </cell>
          <cell r="Q968">
            <v>3.237410071942446E-2</v>
          </cell>
          <cell r="R968">
            <v>2.3061630218687873E-2</v>
          </cell>
          <cell r="S968">
            <v>1.1514790549930515E-2</v>
          </cell>
          <cell r="T968">
            <v>1.9912385503783353E-4</v>
          </cell>
          <cell r="U968">
            <v>9.2295345104333876E-3</v>
          </cell>
          <cell r="V968">
            <v>7.491395019234663E-3</v>
          </cell>
          <cell r="W968">
            <v>1.0816326530612244E-2</v>
          </cell>
        </row>
        <row r="969">
          <cell r="C969">
            <v>76606</v>
          </cell>
          <cell r="D969" t="str">
            <v>RESTREPO</v>
          </cell>
          <cell r="E969">
            <v>0</v>
          </cell>
          <cell r="F969">
            <v>0</v>
          </cell>
          <cell r="G969">
            <v>0.10526315789473684</v>
          </cell>
          <cell r="H969">
            <v>5.3910402429764616E-2</v>
          </cell>
          <cell r="I969">
            <v>7.0336391437308868E-2</v>
          </cell>
          <cell r="J969">
            <v>0.10695187165775401</v>
          </cell>
          <cell r="K969">
            <v>4.5761440360090021E-2</v>
          </cell>
          <cell r="L969">
            <v>0</v>
          </cell>
          <cell r="M969">
            <v>0</v>
          </cell>
          <cell r="N969">
            <v>0</v>
          </cell>
          <cell r="O969">
            <v>4.083044982698962E-2</v>
          </cell>
          <cell r="P969">
            <v>3.0199039121482498E-2</v>
          </cell>
          <cell r="Q969">
            <v>2.8140013726835965E-2</v>
          </cell>
          <cell r="R969">
            <v>3.1724137931034485E-2</v>
          </cell>
          <cell r="S969">
            <v>0</v>
          </cell>
          <cell r="T969">
            <v>1.278409090909091E-2</v>
          </cell>
          <cell r="U969">
            <v>0</v>
          </cell>
          <cell r="V969">
            <v>0</v>
          </cell>
          <cell r="W969">
            <v>0</v>
          </cell>
        </row>
        <row r="970">
          <cell r="C970">
            <v>76616</v>
          </cell>
          <cell r="D970" t="str">
            <v>RIOFRIO</v>
          </cell>
          <cell r="E970">
            <v>0</v>
          </cell>
          <cell r="F970">
            <v>0</v>
          </cell>
          <cell r="G970">
            <v>2.2235576923076924E-2</v>
          </cell>
          <cell r="H970">
            <v>0</v>
          </cell>
          <cell r="I970">
            <v>2.122186495176849E-2</v>
          </cell>
          <cell r="J970">
            <v>1.7060367454068241E-2</v>
          </cell>
          <cell r="K970">
            <v>0</v>
          </cell>
          <cell r="L970">
            <v>0</v>
          </cell>
          <cell r="M970">
            <v>0</v>
          </cell>
          <cell r="N970">
            <v>1.6403785488958992E-2</v>
          </cell>
          <cell r="O970">
            <v>0.16581632653061223</v>
          </cell>
          <cell r="P970">
            <v>0.15571616294349541</v>
          </cell>
          <cell r="Q970">
            <v>0.12046543463381246</v>
          </cell>
          <cell r="R970">
            <v>7.2516316171138503E-2</v>
          </cell>
          <cell r="S970">
            <v>5.4137664346481054E-2</v>
          </cell>
          <cell r="T970">
            <v>2.4979184013322231E-3</v>
          </cell>
          <cell r="U970">
            <v>0</v>
          </cell>
          <cell r="V970">
            <v>0</v>
          </cell>
          <cell r="W970">
            <v>0</v>
          </cell>
        </row>
        <row r="971">
          <cell r="C971">
            <v>76622</v>
          </cell>
          <cell r="D971" t="str">
            <v>ROLDANILLO</v>
          </cell>
          <cell r="E971">
            <v>0.26666666666666666</v>
          </cell>
          <cell r="F971">
            <v>0.43123993558776169</v>
          </cell>
          <cell r="G971">
            <v>0.28073635765943461</v>
          </cell>
          <cell r="H971">
            <v>0.34858681022880217</v>
          </cell>
          <cell r="I971">
            <v>0.28004108182129406</v>
          </cell>
          <cell r="J971">
            <v>0.26055363321799307</v>
          </cell>
          <cell r="K971">
            <v>0.34365325077399383</v>
          </cell>
          <cell r="L971">
            <v>0.30570652173913043</v>
          </cell>
          <cell r="M971">
            <v>0.3711512717536814</v>
          </cell>
          <cell r="N971">
            <v>0.5459369817578773</v>
          </cell>
          <cell r="O971">
            <v>0.62632275132275128</v>
          </cell>
          <cell r="P971">
            <v>0.51794019933554813</v>
          </cell>
          <cell r="Q971">
            <v>0.47476446837146702</v>
          </cell>
          <cell r="R971">
            <v>0.45198902606310015</v>
          </cell>
          <cell r="S971">
            <v>0.38656348927189588</v>
          </cell>
          <cell r="T971">
            <v>0.4310094408133624</v>
          </cell>
          <cell r="U971">
            <v>0.58019578313253017</v>
          </cell>
          <cell r="V971">
            <v>0.53077224617796948</v>
          </cell>
          <cell r="W971">
            <v>0.50407830342577487</v>
          </cell>
        </row>
        <row r="972">
          <cell r="C972">
            <v>76670</v>
          </cell>
          <cell r="D972" t="str">
            <v>SAN PEDRO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3.8229376257545272E-2</v>
          </cell>
          <cell r="O972">
            <v>6.0407091267235716E-2</v>
          </cell>
          <cell r="P972">
            <v>4.0077569489334199E-2</v>
          </cell>
          <cell r="Q972">
            <v>6.25E-2</v>
          </cell>
          <cell r="R972">
            <v>4.5483259633607075E-2</v>
          </cell>
          <cell r="S972">
            <v>4.0201005025125629E-2</v>
          </cell>
          <cell r="T972">
            <v>2.3270440251572325E-2</v>
          </cell>
          <cell r="U972">
            <v>0</v>
          </cell>
          <cell r="V972">
            <v>0</v>
          </cell>
          <cell r="W972">
            <v>0</v>
          </cell>
        </row>
        <row r="973">
          <cell r="C973">
            <v>76736</v>
          </cell>
          <cell r="D973" t="str">
            <v>SEVILLA</v>
          </cell>
          <cell r="E973">
            <v>2.8410372040586246E-2</v>
          </cell>
          <cell r="F973">
            <v>2.0664035291386114E-2</v>
          </cell>
          <cell r="G973">
            <v>1.437125748502994E-2</v>
          </cell>
          <cell r="H973">
            <v>0</v>
          </cell>
          <cell r="I973">
            <v>0</v>
          </cell>
          <cell r="J973">
            <v>0</v>
          </cell>
          <cell r="K973">
            <v>1.7956499747091553E-2</v>
          </cell>
          <cell r="L973">
            <v>2.7674820854954287E-2</v>
          </cell>
          <cell r="M973">
            <v>4.2589027911453317E-2</v>
          </cell>
          <cell r="N973">
            <v>5.6211620217288615E-2</v>
          </cell>
          <cell r="O973">
            <v>6.7681498829039816E-2</v>
          </cell>
          <cell r="P973">
            <v>4.9577067669172935E-2</v>
          </cell>
          <cell r="Q973">
            <v>4.6461758398856329E-2</v>
          </cell>
          <cell r="R973">
            <v>4.5121951219512194E-2</v>
          </cell>
          <cell r="S973">
            <v>3.7242073477604429E-2</v>
          </cell>
          <cell r="T973">
            <v>1.8271991647089533E-2</v>
          </cell>
          <cell r="U973">
            <v>9.503122454520771E-3</v>
          </cell>
          <cell r="V973">
            <v>2.5974025974025976E-2</v>
          </cell>
          <cell r="W973">
            <v>2.621613748907661E-2</v>
          </cell>
        </row>
        <row r="974">
          <cell r="C974">
            <v>76823</v>
          </cell>
          <cell r="D974" t="str">
            <v>TORO</v>
          </cell>
          <cell r="E974">
            <v>0</v>
          </cell>
          <cell r="F974">
            <v>1.5498154981549815E-2</v>
          </cell>
          <cell r="G974">
            <v>0</v>
          </cell>
          <cell r="H974">
            <v>0</v>
          </cell>
          <cell r="I974">
            <v>2.5362318840579712E-2</v>
          </cell>
          <cell r="J974">
            <v>2.5000000000000001E-2</v>
          </cell>
          <cell r="K974">
            <v>2.4322446143154968E-2</v>
          </cell>
          <cell r="L974">
            <v>0</v>
          </cell>
          <cell r="M974">
            <v>1.8288700195950358E-2</v>
          </cell>
          <cell r="N974">
            <v>1.7823042647994908E-2</v>
          </cell>
          <cell r="O974">
            <v>4.8933500627352571E-2</v>
          </cell>
          <cell r="P974">
            <v>3.0605871330418487E-2</v>
          </cell>
          <cell r="Q974">
            <v>1.6949152542372881E-2</v>
          </cell>
          <cell r="R974">
            <v>0</v>
          </cell>
          <cell r="S974">
            <v>0</v>
          </cell>
          <cell r="T974">
            <v>1.9986675549633578E-3</v>
          </cell>
          <cell r="U974">
            <v>0</v>
          </cell>
          <cell r="V974">
            <v>0</v>
          </cell>
          <cell r="W974">
            <v>0</v>
          </cell>
        </row>
        <row r="975">
          <cell r="C975">
            <v>76828</v>
          </cell>
          <cell r="D975" t="str">
            <v>TRUJILLO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2.2499999999999999E-2</v>
          </cell>
          <cell r="N975">
            <v>6.9608452454940961E-2</v>
          </cell>
          <cell r="O975">
            <v>9.0286425902864259E-2</v>
          </cell>
          <cell r="P975">
            <v>8.2493702770780858E-2</v>
          </cell>
          <cell r="Q975">
            <v>1.9884541372674792E-2</v>
          </cell>
          <cell r="R975">
            <v>2.1080368906455864E-2</v>
          </cell>
          <cell r="S975">
            <v>1.5614392396469789E-2</v>
          </cell>
          <cell r="T975">
            <v>2.1037868162692847E-3</v>
          </cell>
          <cell r="U975">
            <v>0</v>
          </cell>
          <cell r="V975">
            <v>0</v>
          </cell>
          <cell r="W975">
            <v>0</v>
          </cell>
        </row>
        <row r="976">
          <cell r="C976">
            <v>76834</v>
          </cell>
          <cell r="D976" t="str">
            <v>TULUA</v>
          </cell>
          <cell r="E976">
            <v>0.24277011862776532</v>
          </cell>
          <cell r="F976">
            <v>0.1933073832245103</v>
          </cell>
          <cell r="G976">
            <v>0.22879272190804031</v>
          </cell>
          <cell r="H976">
            <v>0.24360286591606961</v>
          </cell>
          <cell r="I976">
            <v>0.23743511090136857</v>
          </cell>
          <cell r="J976">
            <v>0.23188154317774307</v>
          </cell>
          <cell r="K976">
            <v>0.24604389994895354</v>
          </cell>
          <cell r="L976">
            <v>0.25559639158035413</v>
          </cell>
          <cell r="M976">
            <v>0.28013368397983784</v>
          </cell>
          <cell r="N976">
            <v>0.30561566760441461</v>
          </cell>
          <cell r="O976">
            <v>0.34331883824555753</v>
          </cell>
          <cell r="P976">
            <v>0.44119693806541405</v>
          </cell>
          <cell r="Q976">
            <v>0.43475694817040456</v>
          </cell>
          <cell r="R976">
            <v>0.49089828768973154</v>
          </cell>
          <cell r="S976">
            <v>0.53276493414220916</v>
          </cell>
          <cell r="T976">
            <v>0.56990619970028311</v>
          </cell>
          <cell r="U976">
            <v>0.55583196698139881</v>
          </cell>
          <cell r="V976">
            <v>0.5779837641775577</v>
          </cell>
          <cell r="W976">
            <v>0.57426552187372237</v>
          </cell>
        </row>
        <row r="977">
          <cell r="C977">
            <v>76845</v>
          </cell>
          <cell r="D977" t="str">
            <v>ULLOA</v>
          </cell>
          <cell r="E977">
            <v>0</v>
          </cell>
          <cell r="F977">
            <v>5.5555555555555552E-2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4.9309664694280081E-2</v>
          </cell>
          <cell r="M977">
            <v>4.9019607843137254E-2</v>
          </cell>
          <cell r="N977">
            <v>4.9019607843137254E-2</v>
          </cell>
          <cell r="O977">
            <v>9.4302554027504912E-2</v>
          </cell>
          <cell r="P977">
            <v>6.1264822134387352E-2</v>
          </cell>
          <cell r="Q977">
            <v>0</v>
          </cell>
          <cell r="R977">
            <v>2.0242914979757085E-3</v>
          </cell>
          <cell r="S977">
            <v>0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</row>
        <row r="978">
          <cell r="C978">
            <v>76863</v>
          </cell>
          <cell r="D978" t="str">
            <v>VERSALLES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3.7396121883656507E-2</v>
          </cell>
          <cell r="N978">
            <v>0.11891891891891893</v>
          </cell>
          <cell r="O978">
            <v>0.18255033557046979</v>
          </cell>
          <cell r="P978">
            <v>0.20162381596752368</v>
          </cell>
          <cell r="Q978">
            <v>0.1875</v>
          </cell>
          <cell r="R978">
            <v>9.7560975609756101E-2</v>
          </cell>
          <cell r="S978">
            <v>1.6566265060240965E-2</v>
          </cell>
          <cell r="T978">
            <v>8.0385852090032149E-3</v>
          </cell>
          <cell r="U978">
            <v>0</v>
          </cell>
          <cell r="V978">
            <v>0</v>
          </cell>
          <cell r="W978">
            <v>0</v>
          </cell>
        </row>
        <row r="979">
          <cell r="C979">
            <v>76869</v>
          </cell>
          <cell r="D979" t="str">
            <v>VIJES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3.1425364758698095E-2</v>
          </cell>
          <cell r="R979">
            <v>2.7586206896551724E-2</v>
          </cell>
          <cell r="S979">
            <v>2.0190023752969122E-2</v>
          </cell>
          <cell r="T979">
            <v>2.4630541871921183E-3</v>
          </cell>
          <cell r="U979">
            <v>0</v>
          </cell>
          <cell r="V979">
            <v>0</v>
          </cell>
          <cell r="W979">
            <v>0</v>
          </cell>
        </row>
        <row r="980">
          <cell r="C980">
            <v>76890</v>
          </cell>
          <cell r="D980" t="str">
            <v>YOTOCO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1.3745704467353953E-3</v>
          </cell>
          <cell r="U980">
            <v>0</v>
          </cell>
          <cell r="V980">
            <v>7.3909830007390983E-4</v>
          </cell>
          <cell r="W980">
            <v>0</v>
          </cell>
        </row>
        <row r="981">
          <cell r="C981">
            <v>76892</v>
          </cell>
          <cell r="D981" t="str">
            <v>YUMBO</v>
          </cell>
          <cell r="E981">
            <v>0</v>
          </cell>
          <cell r="F981">
            <v>0</v>
          </cell>
          <cell r="G981">
            <v>3.1164298180004987E-2</v>
          </cell>
          <cell r="H981">
            <v>3.9101396478445662E-2</v>
          </cell>
          <cell r="I981">
            <v>4.0582110743019401E-2</v>
          </cell>
          <cell r="J981">
            <v>4.2089483394833947E-2</v>
          </cell>
          <cell r="K981">
            <v>5.3802089183421317E-2</v>
          </cell>
          <cell r="L981">
            <v>5.1127654915699587E-2</v>
          </cell>
          <cell r="M981">
            <v>0.1025531460314069</v>
          </cell>
          <cell r="N981">
            <v>0.11272461345591309</v>
          </cell>
          <cell r="O981">
            <v>0.12108174554394591</v>
          </cell>
          <cell r="P981">
            <v>0.11714343271555197</v>
          </cell>
          <cell r="Q981">
            <v>0.11041542436891275</v>
          </cell>
          <cell r="R981">
            <v>0.11337266470009832</v>
          </cell>
          <cell r="S981">
            <v>8.2731002148857202E-2</v>
          </cell>
          <cell r="T981">
            <v>7.1442476153396925E-2</v>
          </cell>
          <cell r="U981">
            <v>5.1611646703671243E-2</v>
          </cell>
          <cell r="V981">
            <v>5.5208739758095982E-2</v>
          </cell>
          <cell r="W981">
            <v>6.4544478078312664E-2</v>
          </cell>
        </row>
        <row r="982">
          <cell r="C982">
            <v>76895</v>
          </cell>
          <cell r="D982" t="str">
            <v>ZARZAL</v>
          </cell>
          <cell r="E982">
            <v>0</v>
          </cell>
          <cell r="F982">
            <v>0</v>
          </cell>
          <cell r="G982">
            <v>0.1299515531490453</v>
          </cell>
          <cell r="H982">
            <v>0.13950198075834749</v>
          </cell>
          <cell r="I982">
            <v>0.15516273849607182</v>
          </cell>
          <cell r="J982">
            <v>0.15408106607440311</v>
          </cell>
          <cell r="K982">
            <v>0.13515731874145007</v>
          </cell>
          <cell r="L982">
            <v>0.14312567132116005</v>
          </cell>
          <cell r="M982">
            <v>0.15433236765867792</v>
          </cell>
          <cell r="N982">
            <v>0.16213416213416212</v>
          </cell>
          <cell r="O982">
            <v>0.32097186700767261</v>
          </cell>
          <cell r="P982">
            <v>0.33104674796747968</v>
          </cell>
          <cell r="Q982">
            <v>0.35939086294416245</v>
          </cell>
          <cell r="R982">
            <v>0.32280254777070061</v>
          </cell>
          <cell r="S982">
            <v>0.3045045045045045</v>
          </cell>
          <cell r="T982">
            <v>0.2622094541655785</v>
          </cell>
          <cell r="U982">
            <v>0.29427430093209056</v>
          </cell>
          <cell r="V982">
            <v>0.33641053489003531</v>
          </cell>
          <cell r="W982">
            <v>0.37144435238884288</v>
          </cell>
        </row>
        <row r="983">
          <cell r="C983">
            <v>81001</v>
          </cell>
          <cell r="D983" t="str">
            <v>ARAUCA</v>
          </cell>
          <cell r="E983">
            <v>0</v>
          </cell>
          <cell r="F983">
            <v>4.4571094549174337E-2</v>
          </cell>
          <cell r="G983">
            <v>3.9549653579676672E-2</v>
          </cell>
          <cell r="H983">
            <v>7.3508215624099163E-2</v>
          </cell>
          <cell r="I983">
            <v>7.7613669273095862E-2</v>
          </cell>
          <cell r="J983">
            <v>7.8244816813405282E-2</v>
          </cell>
          <cell r="K983">
            <v>0.10592124173613107</v>
          </cell>
          <cell r="L983">
            <v>0.20438371762026758</v>
          </cell>
          <cell r="M983">
            <v>0.26864204465664937</v>
          </cell>
          <cell r="N983">
            <v>0.30563633845727739</v>
          </cell>
          <cell r="O983">
            <v>0.27726837279321198</v>
          </cell>
          <cell r="P983">
            <v>0.36205726692902701</v>
          </cell>
          <cell r="Q983">
            <v>0.38648977934208745</v>
          </cell>
          <cell r="R983">
            <v>0.35839632829373652</v>
          </cell>
          <cell r="S983">
            <v>0.32681489418698095</v>
          </cell>
          <cell r="T983">
            <v>0.33948339483394835</v>
          </cell>
          <cell r="U983">
            <v>0.32950191570881227</v>
          </cell>
          <cell r="V983">
            <v>0.32287936782318805</v>
          </cell>
          <cell r="W983">
            <v>0.25503912734171214</v>
          </cell>
        </row>
        <row r="984">
          <cell r="C984">
            <v>81065</v>
          </cell>
          <cell r="D984" t="str">
            <v>ARAUQUITA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8.2518337408312957E-3</v>
          </cell>
          <cell r="J984">
            <v>2.0018478595626731E-2</v>
          </cell>
          <cell r="K984">
            <v>1.968503937007874E-2</v>
          </cell>
          <cell r="L984">
            <v>2.1061999406704241E-2</v>
          </cell>
          <cell r="M984">
            <v>7.7989601386481797E-2</v>
          </cell>
          <cell r="N984">
            <v>5.1651143099068583E-2</v>
          </cell>
          <cell r="O984">
            <v>5.6764949021769082E-2</v>
          </cell>
          <cell r="P984">
            <v>2.8709417762275289E-2</v>
          </cell>
          <cell r="Q984">
            <v>3.8421327757449032E-2</v>
          </cell>
          <cell r="R984">
            <v>3.8471337579617834E-2</v>
          </cell>
          <cell r="S984">
            <v>1.2944983818770227E-2</v>
          </cell>
          <cell r="T984">
            <v>4.870920603994155E-3</v>
          </cell>
          <cell r="U984">
            <v>0</v>
          </cell>
          <cell r="V984">
            <v>0</v>
          </cell>
          <cell r="W984">
            <v>0</v>
          </cell>
        </row>
        <row r="985">
          <cell r="C985">
            <v>81220</v>
          </cell>
          <cell r="D985" t="str">
            <v>CRAVO NORTE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0</v>
          </cell>
          <cell r="N985">
            <v>0</v>
          </cell>
          <cell r="O985">
            <v>0.17846153846153845</v>
          </cell>
          <cell r="P985">
            <v>0.23030303030303031</v>
          </cell>
          <cell r="Q985">
            <v>0.14029850746268657</v>
          </cell>
          <cell r="R985">
            <v>0</v>
          </cell>
          <cell r="S985">
            <v>0</v>
          </cell>
          <cell r="T985">
            <v>8.8757396449704144E-3</v>
          </cell>
          <cell r="U985">
            <v>0</v>
          </cell>
          <cell r="V985">
            <v>0</v>
          </cell>
          <cell r="W985">
            <v>0</v>
          </cell>
        </row>
        <row r="986">
          <cell r="C986">
            <v>81300</v>
          </cell>
          <cell r="D986" t="str">
            <v>FORTUL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1.3731060606060606E-2</v>
          </cell>
          <cell r="O986">
            <v>0</v>
          </cell>
          <cell r="P986">
            <v>1.0709504685408299E-2</v>
          </cell>
          <cell r="Q986">
            <v>9.5361941915908105E-3</v>
          </cell>
          <cell r="R986">
            <v>5.8897770298695839E-3</v>
          </cell>
          <cell r="S986">
            <v>0</v>
          </cell>
          <cell r="T986">
            <v>3.1961646024770275E-3</v>
          </cell>
          <cell r="U986">
            <v>0</v>
          </cell>
          <cell r="V986">
            <v>0</v>
          </cell>
          <cell r="W986">
            <v>0</v>
          </cell>
        </row>
        <row r="987">
          <cell r="C987">
            <v>81591</v>
          </cell>
          <cell r="D987" t="str">
            <v>PUERTO RONDON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4.4843049327354258E-2</v>
          </cell>
          <cell r="O987">
            <v>0</v>
          </cell>
          <cell r="P987">
            <v>4.3956043956043959E-2</v>
          </cell>
          <cell r="Q987">
            <v>3.4557235421166309E-2</v>
          </cell>
          <cell r="R987">
            <v>1.9189765458422176E-2</v>
          </cell>
          <cell r="S987">
            <v>0</v>
          </cell>
          <cell r="T987">
            <v>2.0876826722338203E-3</v>
          </cell>
          <cell r="U987">
            <v>0</v>
          </cell>
          <cell r="V987">
            <v>0</v>
          </cell>
          <cell r="W987">
            <v>0</v>
          </cell>
        </row>
        <row r="988">
          <cell r="C988">
            <v>81736</v>
          </cell>
          <cell r="D988" t="str">
            <v>SARAVENA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8.0570902394106816E-3</v>
          </cell>
          <cell r="K988">
            <v>3.8652802893309225E-2</v>
          </cell>
          <cell r="L988">
            <v>6.0686015831134567E-2</v>
          </cell>
          <cell r="M988">
            <v>0.1005586592178771</v>
          </cell>
          <cell r="N988">
            <v>8.4065244667503133E-2</v>
          </cell>
          <cell r="O988">
            <v>9.2671973872218816E-2</v>
          </cell>
          <cell r="P988">
            <v>8.2535885167464115E-2</v>
          </cell>
          <cell r="Q988">
            <v>9.0715254894359373E-2</v>
          </cell>
          <cell r="R988">
            <v>4.5360045360045363E-2</v>
          </cell>
          <cell r="S988">
            <v>4.4017014980580728E-2</v>
          </cell>
          <cell r="T988">
            <v>2.6584122359796066E-2</v>
          </cell>
          <cell r="U988">
            <v>2.7907814187972634E-2</v>
          </cell>
          <cell r="V988">
            <v>2.0309994655264563E-2</v>
          </cell>
          <cell r="W988">
            <v>2.7113237639553429E-2</v>
          </cell>
        </row>
        <row r="989">
          <cell r="C989">
            <v>81794</v>
          </cell>
          <cell r="D989" t="str">
            <v>TAME</v>
          </cell>
          <cell r="E989">
            <v>0</v>
          </cell>
          <cell r="F989">
            <v>1.0862186014935505E-2</v>
          </cell>
          <cell r="G989">
            <v>1.0666666666666666E-2</v>
          </cell>
          <cell r="H989">
            <v>1.9469026548672566E-2</v>
          </cell>
          <cell r="I989">
            <v>2.9632905793896505E-2</v>
          </cell>
          <cell r="J989">
            <v>1.8077601410934743E-2</v>
          </cell>
          <cell r="K989">
            <v>1.8921270117442365E-2</v>
          </cell>
          <cell r="L989">
            <v>2.1608900299529311E-2</v>
          </cell>
          <cell r="M989">
            <v>3.1865828092243184E-2</v>
          </cell>
          <cell r="N989">
            <v>3.2078963602714373E-2</v>
          </cell>
          <cell r="O989">
            <v>5.376996159288458E-2</v>
          </cell>
          <cell r="P989">
            <v>6.0594059405940592E-2</v>
          </cell>
          <cell r="Q989">
            <v>8.8189588189588192E-2</v>
          </cell>
          <cell r="R989">
            <v>6.1987411787144765E-2</v>
          </cell>
          <cell r="S989">
            <v>4.386129334582943E-2</v>
          </cell>
          <cell r="T989">
            <v>1.7906590363669928E-2</v>
          </cell>
          <cell r="U989">
            <v>1.5861440291704648E-2</v>
          </cell>
          <cell r="V989">
            <v>1.9859180357465245E-2</v>
          </cell>
          <cell r="W989">
            <v>2.4031563845050216E-2</v>
          </cell>
        </row>
        <row r="990">
          <cell r="C990">
            <v>85001</v>
          </cell>
          <cell r="D990" t="str">
            <v>YOPAL</v>
          </cell>
          <cell r="E990">
            <v>0</v>
          </cell>
          <cell r="F990">
            <v>9.4847504621072082E-2</v>
          </cell>
          <cell r="G990">
            <v>5.7950296899054322E-2</v>
          </cell>
          <cell r="H990">
            <v>0.11618948464341489</v>
          </cell>
          <cell r="I990">
            <v>0.12734637423434103</v>
          </cell>
          <cell r="J990">
            <v>0.21825882352941176</v>
          </cell>
          <cell r="K990">
            <v>0.22641337938556627</v>
          </cell>
          <cell r="L990">
            <v>0.43015775094738695</v>
          </cell>
          <cell r="M990">
            <v>0.59101837540786539</v>
          </cell>
          <cell r="N990">
            <v>0.58231452018087426</v>
          </cell>
          <cell r="O990">
            <v>0.56944103445453798</v>
          </cell>
          <cell r="P990">
            <v>0.61372014745952874</v>
          </cell>
          <cell r="Q990">
            <v>0.63295821200912883</v>
          </cell>
          <cell r="R990">
            <v>0.59696406443618344</v>
          </cell>
          <cell r="S990">
            <v>0.62378955394586355</v>
          </cell>
          <cell r="T990">
            <v>0.6459911497787445</v>
          </cell>
          <cell r="U990">
            <v>0.66011628762787955</v>
          </cell>
          <cell r="V990">
            <v>0.65428983417447728</v>
          </cell>
          <cell r="W990">
            <v>0.6217054263565891</v>
          </cell>
        </row>
        <row r="991">
          <cell r="C991">
            <v>85010</v>
          </cell>
          <cell r="D991" t="str">
            <v>AGUAZUL</v>
          </cell>
          <cell r="E991">
            <v>0</v>
          </cell>
          <cell r="F991">
            <v>0</v>
          </cell>
          <cell r="G991">
            <v>0</v>
          </cell>
          <cell r="H991">
            <v>2.0068317677198976E-2</v>
          </cell>
          <cell r="I991">
            <v>6.8825910931174092E-3</v>
          </cell>
          <cell r="J991">
            <v>3.8299502106472615E-4</v>
          </cell>
          <cell r="K991">
            <v>0</v>
          </cell>
          <cell r="L991">
            <v>6.7590402162892868E-3</v>
          </cell>
          <cell r="M991">
            <v>6.3492063492063492E-3</v>
          </cell>
          <cell r="N991">
            <v>2.4880095923261392E-2</v>
          </cell>
          <cell r="O991">
            <v>1.767388825541619E-2</v>
          </cell>
          <cell r="P991">
            <v>3.3051078940180278E-2</v>
          </cell>
          <cell r="Q991">
            <v>6.25E-2</v>
          </cell>
          <cell r="R991">
            <v>4.205128205128205E-2</v>
          </cell>
          <cell r="S991">
            <v>6.8352528793189787E-2</v>
          </cell>
          <cell r="T991">
            <v>4.1717791411042947E-2</v>
          </cell>
          <cell r="U991">
            <v>7.1704490584258818E-2</v>
          </cell>
          <cell r="V991">
            <v>3.401522359657469E-2</v>
          </cell>
          <cell r="W991">
            <v>8.707931277947752E-3</v>
          </cell>
        </row>
        <row r="992">
          <cell r="C992">
            <v>85015</v>
          </cell>
          <cell r="D992" t="str">
            <v>CHAMEZA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1.532567049808429E-2</v>
          </cell>
          <cell r="U992">
            <v>0</v>
          </cell>
          <cell r="V992">
            <v>0</v>
          </cell>
          <cell r="W992">
            <v>0</v>
          </cell>
        </row>
        <row r="993">
          <cell r="C993">
            <v>85125</v>
          </cell>
          <cell r="D993" t="str">
            <v>HATO COROZAL</v>
          </cell>
          <cell r="E993">
            <v>0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0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1.0810810810810811E-2</v>
          </cell>
          <cell r="U993">
            <v>0</v>
          </cell>
          <cell r="V993">
            <v>0</v>
          </cell>
          <cell r="W993">
            <v>0</v>
          </cell>
        </row>
        <row r="994">
          <cell r="C994">
            <v>85139</v>
          </cell>
          <cell r="D994" t="str">
            <v>MANI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3.8679245283018866E-2</v>
          </cell>
          <cell r="L994">
            <v>3.7580201649862512E-2</v>
          </cell>
          <cell r="M994">
            <v>3.8290293855743542E-2</v>
          </cell>
          <cell r="N994">
            <v>8.7979094076655051E-2</v>
          </cell>
          <cell r="O994">
            <v>4.9828178694158079E-2</v>
          </cell>
          <cell r="P994">
            <v>5.9278350515463915E-2</v>
          </cell>
          <cell r="Q994">
            <v>5.6994818652849742E-2</v>
          </cell>
          <cell r="R994">
            <v>2.0140105078809107E-2</v>
          </cell>
          <cell r="S994">
            <v>0</v>
          </cell>
          <cell r="T994">
            <v>8.2041932543299913E-3</v>
          </cell>
          <cell r="U994">
            <v>0</v>
          </cell>
          <cell r="V994">
            <v>9.5238095238095238E-4</v>
          </cell>
          <cell r="W994">
            <v>0</v>
          </cell>
        </row>
        <row r="995">
          <cell r="C995">
            <v>85162</v>
          </cell>
          <cell r="D995" t="str">
            <v>MONTERREY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3.7301587301587301E-2</v>
          </cell>
          <cell r="M995">
            <v>0.30220197418375094</v>
          </cell>
          <cell r="N995">
            <v>0.24084919472913616</v>
          </cell>
          <cell r="O995">
            <v>0.26510305614783225</v>
          </cell>
          <cell r="P995">
            <v>0.25348189415041783</v>
          </cell>
          <cell r="Q995">
            <v>0.21954576737783896</v>
          </cell>
          <cell r="R995">
            <v>3.6276522929500343E-2</v>
          </cell>
          <cell r="S995">
            <v>3.4883720930232558E-2</v>
          </cell>
          <cell r="T995">
            <v>2.3335621139327384E-2</v>
          </cell>
          <cell r="U995">
            <v>1.5193370165745856E-2</v>
          </cell>
          <cell r="V995">
            <v>0</v>
          </cell>
          <cell r="W995">
            <v>0</v>
          </cell>
        </row>
        <row r="996">
          <cell r="C996">
            <v>85225</v>
          </cell>
          <cell r="D996" t="str">
            <v>NUNCHIA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3.7296037296037296E-2</v>
          </cell>
          <cell r="L996">
            <v>3.5634743875278395E-2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2.2564102564102566E-2</v>
          </cell>
          <cell r="R996">
            <v>2.2988505747126436E-2</v>
          </cell>
          <cell r="S996">
            <v>1.7039403620873271E-2</v>
          </cell>
          <cell r="T996">
            <v>2.176278563656148E-3</v>
          </cell>
          <cell r="U996">
            <v>0</v>
          </cell>
          <cell r="V996">
            <v>0</v>
          </cell>
          <cell r="W996">
            <v>0</v>
          </cell>
        </row>
        <row r="997">
          <cell r="C997">
            <v>85230</v>
          </cell>
          <cell r="D997" t="str">
            <v>OROCUE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0.11709286675639301</v>
          </cell>
          <cell r="M997">
            <v>0.14766839378238342</v>
          </cell>
          <cell r="N997">
            <v>0.14249999999999999</v>
          </cell>
          <cell r="O997">
            <v>0</v>
          </cell>
          <cell r="P997">
            <v>7.1084337349397592E-2</v>
          </cell>
          <cell r="Q997">
            <v>6.2275449101796408E-2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</row>
        <row r="998">
          <cell r="C998">
            <v>85250</v>
          </cell>
          <cell r="D998" t="str">
            <v>PAZ DE ARIPORO</v>
          </cell>
          <cell r="E998">
            <v>0</v>
          </cell>
          <cell r="F998">
            <v>0</v>
          </cell>
          <cell r="G998">
            <v>0</v>
          </cell>
          <cell r="H998">
            <v>3.3267326732673269E-2</v>
          </cell>
          <cell r="I998">
            <v>1.7550702028081122E-2</v>
          </cell>
          <cell r="J998">
            <v>0</v>
          </cell>
          <cell r="K998">
            <v>2.1005251312828207E-2</v>
          </cell>
          <cell r="L998">
            <v>0.10396767083027186</v>
          </cell>
          <cell r="M998">
            <v>0.22021660649819494</v>
          </cell>
          <cell r="N998">
            <v>0.16446664288262575</v>
          </cell>
          <cell r="O998">
            <v>0.1171875</v>
          </cell>
          <cell r="P998">
            <v>0.11666072065643952</v>
          </cell>
          <cell r="Q998">
            <v>0.12292118582791034</v>
          </cell>
          <cell r="R998">
            <v>8.3916083916083919E-2</v>
          </cell>
          <cell r="S998">
            <v>0.11169612636329447</v>
          </cell>
          <cell r="T998">
            <v>8.5450346420323328E-2</v>
          </cell>
          <cell r="U998">
            <v>0.10875539850804869</v>
          </cell>
          <cell r="V998">
            <v>8.4433773509403759E-2</v>
          </cell>
          <cell r="W998">
            <v>6.295694557270512E-2</v>
          </cell>
        </row>
        <row r="999">
          <cell r="C999">
            <v>85263</v>
          </cell>
          <cell r="D999" t="str">
            <v>PORE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2.2974607013301087E-2</v>
          </cell>
          <cell r="U999">
            <v>0</v>
          </cell>
          <cell r="V999">
            <v>0</v>
          </cell>
          <cell r="W999">
            <v>0</v>
          </cell>
        </row>
        <row r="1000">
          <cell r="C1000">
            <v>85300</v>
          </cell>
          <cell r="D1000" t="str">
            <v>SABANALARGA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0</v>
          </cell>
          <cell r="O1000">
            <v>1.2048192771084338E-2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1.0273972602739725E-2</v>
          </cell>
          <cell r="U1000">
            <v>0</v>
          </cell>
          <cell r="V1000">
            <v>0</v>
          </cell>
          <cell r="W1000">
            <v>0</v>
          </cell>
        </row>
        <row r="1001">
          <cell r="C1001">
            <v>85315</v>
          </cell>
          <cell r="D1001" t="str">
            <v>SACAMA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5.1020408163265302E-3</v>
          </cell>
          <cell r="U1001">
            <v>0</v>
          </cell>
          <cell r="V1001">
            <v>0</v>
          </cell>
          <cell r="W1001">
            <v>0</v>
          </cell>
        </row>
        <row r="1002">
          <cell r="C1002">
            <v>85325</v>
          </cell>
          <cell r="D1002" t="str">
            <v>SAN LUIS DE PALENQUE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0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6.6401062416998674E-3</v>
          </cell>
          <cell r="U1002">
            <v>0</v>
          </cell>
          <cell r="V1002">
            <v>0</v>
          </cell>
          <cell r="W1002">
            <v>0</v>
          </cell>
        </row>
        <row r="1003">
          <cell r="C1003">
            <v>85400</v>
          </cell>
          <cell r="D1003" t="str">
            <v>TAMARA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>
            <v>3.0376670716889428E-2</v>
          </cell>
          <cell r="P1003">
            <v>2.0884520884520884E-2</v>
          </cell>
          <cell r="Q1003">
            <v>8.5967130214917822E-2</v>
          </cell>
          <cell r="R1003">
            <v>8.6500655307994764E-2</v>
          </cell>
          <cell r="S1003">
            <v>8.9041095890410954E-2</v>
          </cell>
          <cell r="T1003">
            <v>0</v>
          </cell>
          <cell r="U1003">
            <v>0</v>
          </cell>
          <cell r="V1003">
            <v>0</v>
          </cell>
          <cell r="W1003">
            <v>0</v>
          </cell>
        </row>
        <row r="1004">
          <cell r="C1004">
            <v>85410</v>
          </cell>
          <cell r="D1004" t="str">
            <v>TAURAMENA</v>
          </cell>
          <cell r="E1004">
            <v>0</v>
          </cell>
          <cell r="F1004">
            <v>0</v>
          </cell>
          <cell r="G1004">
            <v>0</v>
          </cell>
          <cell r="H1004">
            <v>1.9255455712451863E-2</v>
          </cell>
          <cell r="I1004">
            <v>1.8404907975460124E-2</v>
          </cell>
          <cell r="J1004">
            <v>9.9415204678362581E-3</v>
          </cell>
          <cell r="K1004">
            <v>7.8409718387631139E-2</v>
          </cell>
          <cell r="L1004">
            <v>8.8633993743482797E-2</v>
          </cell>
          <cell r="M1004">
            <v>8.3743842364532015E-2</v>
          </cell>
          <cell r="N1004">
            <v>7.2300469483568081E-2</v>
          </cell>
          <cell r="O1004">
            <v>6.6335740072202165E-2</v>
          </cell>
          <cell r="P1004">
            <v>9.724047306176084E-2</v>
          </cell>
          <cell r="Q1004">
            <v>0.13359106529209622</v>
          </cell>
          <cell r="R1004">
            <v>8.8135593220338981E-2</v>
          </cell>
          <cell r="S1004">
            <v>6.9983136593591899E-2</v>
          </cell>
          <cell r="T1004">
            <v>5.9907834101382486E-2</v>
          </cell>
          <cell r="U1004">
            <v>6.4139941690962099E-2</v>
          </cell>
          <cell r="V1004">
            <v>6.5702479338842976E-2</v>
          </cell>
          <cell r="W1004">
            <v>5.2803929594760539E-2</v>
          </cell>
        </row>
        <row r="1005">
          <cell r="C1005">
            <v>85430</v>
          </cell>
          <cell r="D1005" t="str">
            <v>TRINIDAD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4.5387994143484628E-2</v>
          </cell>
          <cell r="N1005">
            <v>2.5892232330300909E-2</v>
          </cell>
          <cell r="O1005">
            <v>0</v>
          </cell>
          <cell r="P1005">
            <v>0</v>
          </cell>
          <cell r="Q1005">
            <v>3.6292935839274142E-2</v>
          </cell>
          <cell r="R1005">
            <v>5.1856594110115235E-2</v>
          </cell>
          <cell r="S1005">
            <v>6.1068702290076333E-2</v>
          </cell>
          <cell r="T1005">
            <v>3.659305993690852E-2</v>
          </cell>
          <cell r="U1005">
            <v>4.5796737766624844E-2</v>
          </cell>
          <cell r="V1005">
            <v>3.9301310043668124E-2</v>
          </cell>
          <cell r="W1005">
            <v>2.292441140024783E-2</v>
          </cell>
        </row>
        <row r="1006">
          <cell r="C1006">
            <v>85440</v>
          </cell>
          <cell r="D1006" t="str">
            <v>VILLANUEVA</v>
          </cell>
          <cell r="E1006">
            <v>0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3.7414965986394558E-2</v>
          </cell>
          <cell r="L1006">
            <v>5.260707635009311E-2</v>
          </cell>
          <cell r="M1006">
            <v>6.2974542206342118E-2</v>
          </cell>
          <cell r="N1006">
            <v>0.12177280550774526</v>
          </cell>
          <cell r="O1006">
            <v>6.8115336397826992E-2</v>
          </cell>
          <cell r="P1006">
            <v>0.15942622950819671</v>
          </cell>
          <cell r="Q1006">
            <v>0.19611021069692058</v>
          </cell>
          <cell r="R1006">
            <v>6.8062827225130892E-2</v>
          </cell>
          <cell r="S1006">
            <v>5.078597339782346E-2</v>
          </cell>
          <cell r="T1006">
            <v>6.2727640631323356E-2</v>
          </cell>
          <cell r="U1006">
            <v>9.5238095238095233E-2</v>
          </cell>
          <cell r="V1006">
            <v>2.1730217302173022E-2</v>
          </cell>
          <cell r="W1006">
            <v>4.1305245766212311E-4</v>
          </cell>
        </row>
        <row r="1007">
          <cell r="C1007">
            <v>86001</v>
          </cell>
          <cell r="D1007" t="str">
            <v>MOCOA</v>
          </cell>
          <cell r="E1007">
            <v>7.124681933842239E-2</v>
          </cell>
          <cell r="F1007">
            <v>0.18520820385332504</v>
          </cell>
          <cell r="G1007">
            <v>0.19902468759524536</v>
          </cell>
          <cell r="H1007">
            <v>0.19395390601616283</v>
          </cell>
          <cell r="I1007">
            <v>0.2009386916984453</v>
          </cell>
          <cell r="J1007">
            <v>0.19570200573065902</v>
          </cell>
          <cell r="K1007">
            <v>0.19144773616545557</v>
          </cell>
          <cell r="L1007">
            <v>0.24295774647887325</v>
          </cell>
          <cell r="M1007">
            <v>0.3645203679369251</v>
          </cell>
          <cell r="N1007">
            <v>0.37659683188553911</v>
          </cell>
          <cell r="O1007">
            <v>0.43563362609786699</v>
          </cell>
          <cell r="P1007">
            <v>0.50074589756340127</v>
          </cell>
          <cell r="Q1007">
            <v>0.47414006434050976</v>
          </cell>
          <cell r="R1007">
            <v>0.43565583932556412</v>
          </cell>
          <cell r="S1007">
            <v>0.36633416458852869</v>
          </cell>
          <cell r="T1007">
            <v>0.44994969818913483</v>
          </cell>
          <cell r="U1007">
            <v>0.35690831017933822</v>
          </cell>
          <cell r="V1007">
            <v>0.34698003538033861</v>
          </cell>
          <cell r="W1007">
            <v>0.37763289869608824</v>
          </cell>
        </row>
        <row r="1008">
          <cell r="C1008">
            <v>86219</v>
          </cell>
          <cell r="D1008" t="str">
            <v>COLON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6.0836501901140684E-2</v>
          </cell>
          <cell r="N1008">
            <v>5.8608058608058608E-2</v>
          </cell>
          <cell r="O1008">
            <v>0.11722912966252221</v>
          </cell>
          <cell r="P1008">
            <v>5.9027777777777776E-2</v>
          </cell>
          <cell r="Q1008">
            <v>0</v>
          </cell>
          <cell r="R1008">
            <v>1.6863406408094434E-3</v>
          </cell>
          <cell r="S1008">
            <v>0</v>
          </cell>
          <cell r="T1008">
            <v>0</v>
          </cell>
          <cell r="U1008">
            <v>0</v>
          </cell>
          <cell r="V1008">
            <v>0</v>
          </cell>
          <cell r="W1008">
            <v>0</v>
          </cell>
        </row>
        <row r="1009">
          <cell r="C1009">
            <v>86320</v>
          </cell>
          <cell r="D1009" t="str">
            <v>ORITO</v>
          </cell>
          <cell r="E1009">
            <v>0</v>
          </cell>
          <cell r="F1009">
            <v>0</v>
          </cell>
          <cell r="G1009">
            <v>0</v>
          </cell>
          <cell r="H1009">
            <v>9.2314793445649659E-3</v>
          </cell>
          <cell r="I1009">
            <v>9.0497737556561094E-3</v>
          </cell>
          <cell r="J1009">
            <v>8.8339222614840993E-3</v>
          </cell>
          <cell r="K1009">
            <v>0</v>
          </cell>
          <cell r="L1009">
            <v>6.7347382142081249E-3</v>
          </cell>
          <cell r="M1009">
            <v>3.1698436496037694E-2</v>
          </cell>
          <cell r="N1009">
            <v>4.0790580319596301E-2</v>
          </cell>
          <cell r="O1009">
            <v>8.2855973813420622E-2</v>
          </cell>
          <cell r="P1009">
            <v>5.6170886075949368E-2</v>
          </cell>
          <cell r="Q1009">
            <v>6.8493150684931503E-3</v>
          </cell>
          <cell r="R1009">
            <v>6.2145859989033081E-3</v>
          </cell>
          <cell r="S1009">
            <v>0</v>
          </cell>
          <cell r="T1009">
            <v>2.6962862472443616E-2</v>
          </cell>
          <cell r="U1009">
            <v>4.9309664694280079E-3</v>
          </cell>
          <cell r="V1009">
            <v>7.3765234124438745E-3</v>
          </cell>
          <cell r="W1009">
            <v>9.5957212521629691E-3</v>
          </cell>
        </row>
        <row r="1010">
          <cell r="C1010">
            <v>86568</v>
          </cell>
          <cell r="D1010" t="str">
            <v>PUERTO ASIS</v>
          </cell>
          <cell r="E1010">
            <v>0</v>
          </cell>
          <cell r="F1010">
            <v>2.546017546877688E-2</v>
          </cell>
          <cell r="G1010">
            <v>3.8374324088609801E-2</v>
          </cell>
          <cell r="H1010">
            <v>4.0014164305949007E-2</v>
          </cell>
          <cell r="I1010">
            <v>5.1208594449418082E-2</v>
          </cell>
          <cell r="J1010">
            <v>6.7025089605734764E-2</v>
          </cell>
          <cell r="K1010">
            <v>0.12393617021276596</v>
          </cell>
          <cell r="L1010">
            <v>6.5568083261058105E-2</v>
          </cell>
          <cell r="M1010">
            <v>0.10928776856707832</v>
          </cell>
          <cell r="N1010">
            <v>0.1083223249669749</v>
          </cell>
          <cell r="O1010">
            <v>9.6889176928062218E-2</v>
          </cell>
          <cell r="P1010">
            <v>0.13370607028753995</v>
          </cell>
          <cell r="Q1010">
            <v>0.1392665191274107</v>
          </cell>
          <cell r="R1010">
            <v>0.12273800157356413</v>
          </cell>
          <cell r="S1010">
            <v>0.3486469477658905</v>
          </cell>
          <cell r="T1010">
            <v>0.37284107114561876</v>
          </cell>
          <cell r="U1010">
            <v>0.49137931034482757</v>
          </cell>
          <cell r="V1010">
            <v>0.33413654618473898</v>
          </cell>
          <cell r="W1010">
            <v>0.31219748305905132</v>
          </cell>
        </row>
        <row r="1011">
          <cell r="C1011">
            <v>86569</v>
          </cell>
          <cell r="D1011" t="str">
            <v>PUERTO CAICEDO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2.736842105263158E-2</v>
          </cell>
          <cell r="L1011">
            <v>2.6458616010854818E-2</v>
          </cell>
          <cell r="M1011">
            <v>2.5624178712220762E-2</v>
          </cell>
          <cell r="N1011">
            <v>3.0612244897959183E-2</v>
          </cell>
          <cell r="O1011">
            <v>5.1842598376014994E-2</v>
          </cell>
          <cell r="P1011">
            <v>2.0897357098955131E-2</v>
          </cell>
          <cell r="Q1011">
            <v>0</v>
          </cell>
          <cell r="R1011">
            <v>0</v>
          </cell>
          <cell r="S1011">
            <v>0</v>
          </cell>
          <cell r="T1011">
            <v>1.3513513513513514E-2</v>
          </cell>
          <cell r="U1011">
            <v>0</v>
          </cell>
          <cell r="V1011">
            <v>0</v>
          </cell>
          <cell r="W1011">
            <v>0</v>
          </cell>
        </row>
        <row r="1012">
          <cell r="C1012">
            <v>86571</v>
          </cell>
          <cell r="D1012" t="str">
            <v>PUERTO GUZMAN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1.8329070758738276E-2</v>
          </cell>
          <cell r="M1012">
            <v>1.8329070758738276E-2</v>
          </cell>
          <cell r="N1012">
            <v>3.6440677966101696E-2</v>
          </cell>
          <cell r="O1012">
            <v>1.258917331095258E-3</v>
          </cell>
          <cell r="P1012">
            <v>3.0565881866997109E-2</v>
          </cell>
          <cell r="Q1012">
            <v>2.2653721682847898E-2</v>
          </cell>
          <cell r="R1012">
            <v>5.0277117973079967E-2</v>
          </cell>
          <cell r="S1012">
            <v>6.4516129032258063E-2</v>
          </cell>
          <cell r="T1012">
            <v>4.1634835752482814E-2</v>
          </cell>
          <cell r="U1012">
            <v>3.0234315948601664E-3</v>
          </cell>
          <cell r="V1012">
            <v>7.5187969924812035E-4</v>
          </cell>
          <cell r="W1012">
            <v>0</v>
          </cell>
        </row>
        <row r="1013">
          <cell r="C1013">
            <v>86573</v>
          </cell>
          <cell r="D1013" t="str">
            <v>PUERTO LEGUIZAMO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6.215040397762585E-4</v>
          </cell>
          <cell r="K1013">
            <v>1.488833746898263E-2</v>
          </cell>
          <cell r="L1013">
            <v>3.8013488657265483E-2</v>
          </cell>
          <cell r="M1013">
            <v>3.7507562008469449E-2</v>
          </cell>
          <cell r="N1013">
            <v>2.2713687985654513E-2</v>
          </cell>
          <cell r="O1013">
            <v>2.2592152199762187E-2</v>
          </cell>
          <cell r="P1013">
            <v>4.86646884272997E-2</v>
          </cell>
          <cell r="Q1013">
            <v>2.6237328562909959E-2</v>
          </cell>
          <cell r="R1013">
            <v>1.8685955394816153E-2</v>
          </cell>
          <cell r="S1013">
            <v>3.0656039239730227E-3</v>
          </cell>
          <cell r="T1013">
            <v>6.8922305764411024E-2</v>
          </cell>
          <cell r="U1013">
            <v>0</v>
          </cell>
          <cell r="V1013">
            <v>0</v>
          </cell>
          <cell r="W1013">
            <v>0</v>
          </cell>
        </row>
        <row r="1014">
          <cell r="C1014">
            <v>86749</v>
          </cell>
          <cell r="D1014" t="str">
            <v>SIBUNDOY</v>
          </cell>
          <cell r="E1014">
            <v>2.8813559322033899E-2</v>
          </cell>
          <cell r="F1014">
            <v>0.14237573715248525</v>
          </cell>
          <cell r="G1014">
            <v>7.6406381192275399E-2</v>
          </cell>
          <cell r="H1014">
            <v>8.5498742665549035E-2</v>
          </cell>
          <cell r="I1014">
            <v>0.11554447215295095</v>
          </cell>
          <cell r="J1014">
            <v>9.7701149425287362E-2</v>
          </cell>
          <cell r="K1014">
            <v>0.13407821229050279</v>
          </cell>
          <cell r="L1014">
            <v>0.1205837173579109</v>
          </cell>
          <cell r="M1014">
            <v>0.15576781778104334</v>
          </cell>
          <cell r="N1014">
            <v>0.21692745376955902</v>
          </cell>
          <cell r="O1014">
            <v>0.22614107883817428</v>
          </cell>
          <cell r="P1014">
            <v>0.19756427604871449</v>
          </cell>
          <cell r="Q1014">
            <v>0.19107856191744341</v>
          </cell>
          <cell r="R1014">
            <v>0.18762343647136273</v>
          </cell>
          <cell r="S1014">
            <v>0.23653088042049936</v>
          </cell>
          <cell r="T1014">
            <v>0.30423280423280424</v>
          </cell>
          <cell r="U1014">
            <v>0.24915824915824916</v>
          </cell>
          <cell r="V1014">
            <v>0.23130193905817176</v>
          </cell>
          <cell r="W1014">
            <v>0.38964773544212794</v>
          </cell>
        </row>
        <row r="1015">
          <cell r="C1015">
            <v>86755</v>
          </cell>
          <cell r="D1015" t="str">
            <v>SAN FRANCISCO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3.0794165316045379E-2</v>
          </cell>
          <cell r="M1015">
            <v>0.11302982731554161</v>
          </cell>
          <cell r="N1015">
            <v>0.11485451761102604</v>
          </cell>
          <cell r="O1015">
            <v>0.20364741641337386</v>
          </cell>
          <cell r="P1015">
            <v>0.17851739788199697</v>
          </cell>
          <cell r="Q1015">
            <v>0.19184290030211482</v>
          </cell>
          <cell r="R1015">
            <v>0.2</v>
          </cell>
          <cell r="S1015">
            <v>0.17573872472783825</v>
          </cell>
          <cell r="T1015">
            <v>0.24440894568690097</v>
          </cell>
          <cell r="U1015">
            <v>9.1653027823240585E-2</v>
          </cell>
          <cell r="V1015">
            <v>6.9536423841059597E-2</v>
          </cell>
          <cell r="W1015">
            <v>4.5454545454545456E-2</v>
          </cell>
        </row>
        <row r="1016">
          <cell r="C1016">
            <v>86757</v>
          </cell>
          <cell r="D1016" t="str">
            <v>SAN MIGUEL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2.1353930031803726E-2</v>
          </cell>
          <cell r="J1016">
            <v>0</v>
          </cell>
          <cell r="K1016">
            <v>1.3967699694456569E-2</v>
          </cell>
          <cell r="L1016">
            <v>2.7981058975462762E-2</v>
          </cell>
          <cell r="M1016">
            <v>2.7565733672603902E-2</v>
          </cell>
          <cell r="N1016">
            <v>2.6982150269821502E-2</v>
          </cell>
          <cell r="O1016">
            <v>1.3731825525040387E-2</v>
          </cell>
          <cell r="P1016">
            <v>2.6953125000000001E-2</v>
          </cell>
          <cell r="Q1016">
            <v>1.1649755730928222E-2</v>
          </cell>
          <cell r="R1016">
            <v>2.2045536682327432E-2</v>
          </cell>
          <cell r="S1016">
            <v>9.3945720250521916E-3</v>
          </cell>
          <cell r="T1016">
            <v>2.2521008403361343E-2</v>
          </cell>
          <cell r="U1016">
            <v>0</v>
          </cell>
          <cell r="V1016">
            <v>0</v>
          </cell>
          <cell r="W1016">
            <v>0</v>
          </cell>
        </row>
        <row r="1017">
          <cell r="C1017">
            <v>86760</v>
          </cell>
          <cell r="D1017" t="str">
            <v>SANTIAGO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3.1938325991189426E-2</v>
          </cell>
          <cell r="M1017">
            <v>0</v>
          </cell>
          <cell r="N1017">
            <v>0</v>
          </cell>
          <cell r="O1017">
            <v>0</v>
          </cell>
          <cell r="P1017">
            <v>4.4378698224852069E-2</v>
          </cell>
          <cell r="Q1017">
            <v>1.9342359767891683E-3</v>
          </cell>
          <cell r="R1017">
            <v>2.184235517568851E-2</v>
          </cell>
          <cell r="S1017">
            <v>9.3808630393996256E-3</v>
          </cell>
          <cell r="T1017">
            <v>9.2506938020351526E-3</v>
          </cell>
          <cell r="U1017">
            <v>0</v>
          </cell>
          <cell r="V1017">
            <v>0</v>
          </cell>
          <cell r="W1017">
            <v>0</v>
          </cell>
        </row>
        <row r="1018">
          <cell r="C1018">
            <v>86865</v>
          </cell>
          <cell r="D1018" t="str">
            <v>VALLE DEL GUAMUEZ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7.6282940360610264E-3</v>
          </cell>
          <cell r="J1018">
            <v>1.7527885272023674E-2</v>
          </cell>
          <cell r="K1018">
            <v>0</v>
          </cell>
          <cell r="L1018">
            <v>3.3807829181494664E-2</v>
          </cell>
          <cell r="M1018">
            <v>3.8109756097560975E-2</v>
          </cell>
          <cell r="N1018">
            <v>3.1482663263135501E-2</v>
          </cell>
          <cell r="O1018">
            <v>6.5451532725766357E-2</v>
          </cell>
          <cell r="P1018">
            <v>7.5376884422110546E-2</v>
          </cell>
          <cell r="Q1018">
            <v>7.1220081727962639E-2</v>
          </cell>
          <cell r="R1018">
            <v>5.9777484442768244E-2</v>
          </cell>
          <cell r="S1018">
            <v>8.7307410124724871E-2</v>
          </cell>
          <cell r="T1018">
            <v>6.4839691921905779E-2</v>
          </cell>
          <cell r="U1018">
            <v>4.0697674418604654E-2</v>
          </cell>
          <cell r="V1018">
            <v>3.9609143255976267E-2</v>
          </cell>
          <cell r="W1018">
            <v>3.8495035708064798E-2</v>
          </cell>
        </row>
        <row r="1019">
          <cell r="C1019">
            <v>86885</v>
          </cell>
          <cell r="D1019" t="str">
            <v>VILLAGARZON</v>
          </cell>
          <cell r="E1019">
            <v>0</v>
          </cell>
          <cell r="F1019">
            <v>1.9145802650957292E-2</v>
          </cell>
          <cell r="G1019">
            <v>1.2826837691169216E-2</v>
          </cell>
          <cell r="H1019">
            <v>7.9522862823061622E-3</v>
          </cell>
          <cell r="I1019">
            <v>6.9617105917454004E-3</v>
          </cell>
          <cell r="J1019">
            <v>6.9272637308263234E-3</v>
          </cell>
          <cell r="K1019">
            <v>0</v>
          </cell>
          <cell r="L1019">
            <v>1.7666201766620176E-2</v>
          </cell>
          <cell r="M1019">
            <v>1.7109410175596577E-2</v>
          </cell>
          <cell r="N1019">
            <v>7.409031126698816E-2</v>
          </cell>
          <cell r="O1019">
            <v>7.1275225418634611E-2</v>
          </cell>
          <cell r="P1019">
            <v>3.4701650444350404E-2</v>
          </cell>
          <cell r="Q1019">
            <v>5.5835432409739712E-2</v>
          </cell>
          <cell r="R1019">
            <v>5.0648807032231062E-2</v>
          </cell>
          <cell r="S1019">
            <v>2.393952120957581E-2</v>
          </cell>
          <cell r="T1019">
            <v>3.810330228619814E-2</v>
          </cell>
          <cell r="U1019">
            <v>0</v>
          </cell>
          <cell r="V1019">
            <v>0</v>
          </cell>
          <cell r="W1019">
            <v>0</v>
          </cell>
        </row>
        <row r="1020">
          <cell r="C1020">
            <v>88001</v>
          </cell>
          <cell r="D1020" t="str">
            <v>SAN ANDRES</v>
          </cell>
          <cell r="E1020">
            <v>0.10212691158375813</v>
          </cell>
          <cell r="F1020">
            <v>9.5063666492237922E-2</v>
          </cell>
          <cell r="G1020">
            <v>0.17662337662337663</v>
          </cell>
          <cell r="H1020">
            <v>7.2078256392654888E-2</v>
          </cell>
          <cell r="I1020">
            <v>5.2318668252080855E-2</v>
          </cell>
          <cell r="J1020">
            <v>7.1296451992601317E-2</v>
          </cell>
          <cell r="K1020">
            <v>0.12570574559946862</v>
          </cell>
          <cell r="L1020">
            <v>0.19679109364767519</v>
          </cell>
          <cell r="M1020">
            <v>0.19200386909559891</v>
          </cell>
          <cell r="N1020">
            <v>0.21728040809819862</v>
          </cell>
          <cell r="O1020">
            <v>0.25774826059456041</v>
          </cell>
          <cell r="P1020">
            <v>0.15245437382001259</v>
          </cell>
          <cell r="Q1020">
            <v>0.17331866750471403</v>
          </cell>
          <cell r="R1020">
            <v>0.1935128326247835</v>
          </cell>
          <cell r="S1020">
            <v>0.2933818872704243</v>
          </cell>
          <cell r="T1020">
            <v>0.26833545918367346</v>
          </cell>
          <cell r="U1020">
            <v>0.20762302991315534</v>
          </cell>
          <cell r="V1020">
            <v>0.21855166802278275</v>
          </cell>
          <cell r="W1020">
            <v>0.2211966375473875</v>
          </cell>
        </row>
        <row r="1021">
          <cell r="C1021">
            <v>88564</v>
          </cell>
          <cell r="D1021" t="str">
            <v>PROVIDENCIA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6.561085972850679E-2</v>
          </cell>
          <cell r="K1021">
            <v>5.5555555555555552E-2</v>
          </cell>
          <cell r="L1021">
            <v>5.4824561403508769E-2</v>
          </cell>
          <cell r="M1021">
            <v>0.17943107221006566</v>
          </cell>
          <cell r="N1021">
            <v>0.18260869565217391</v>
          </cell>
          <cell r="O1021">
            <v>0.25164113785557984</v>
          </cell>
          <cell r="P1021">
            <v>0.18722466960352424</v>
          </cell>
          <cell r="Q1021">
            <v>0.17857142857142858</v>
          </cell>
          <cell r="R1021">
            <v>0.10227272727272728</v>
          </cell>
          <cell r="S1021">
            <v>2.0737327188940093E-2</v>
          </cell>
          <cell r="T1021">
            <v>0</v>
          </cell>
          <cell r="U1021">
            <v>0</v>
          </cell>
          <cell r="V1021">
            <v>0</v>
          </cell>
          <cell r="W1021">
            <v>0.1625615763546798</v>
          </cell>
        </row>
        <row r="1022">
          <cell r="C1022">
            <v>91001</v>
          </cell>
          <cell r="D1022" t="str">
            <v>LETICIA</v>
          </cell>
          <cell r="E1022">
            <v>0</v>
          </cell>
          <cell r="F1022">
            <v>3.3352501437607818E-2</v>
          </cell>
          <cell r="G1022">
            <v>2.5675675675675677E-2</v>
          </cell>
          <cell r="H1022">
            <v>6.9122098890010086E-2</v>
          </cell>
          <cell r="I1022">
            <v>4.7461629279811096E-2</v>
          </cell>
          <cell r="J1022">
            <v>7.1571460324516556E-2</v>
          </cell>
          <cell r="K1022">
            <v>0.10006333122229259</v>
          </cell>
          <cell r="L1022">
            <v>9.0606816292601824E-2</v>
          </cell>
          <cell r="M1022">
            <v>9.7164303586321929E-2</v>
          </cell>
          <cell r="N1022">
            <v>0.19603796945934793</v>
          </cell>
          <cell r="O1022">
            <v>0.23370693233706932</v>
          </cell>
          <cell r="P1022">
            <v>0.2030499268853144</v>
          </cell>
          <cell r="Q1022">
            <v>0.18443316412859559</v>
          </cell>
          <cell r="R1022">
            <v>0.1483634797588286</v>
          </cell>
          <cell r="S1022">
            <v>0.13582677165354332</v>
          </cell>
          <cell r="T1022">
            <v>0.12137961529957993</v>
          </cell>
          <cell r="U1022">
            <v>0.20303435966086569</v>
          </cell>
          <cell r="V1022">
            <v>0.14327551250281595</v>
          </cell>
          <cell r="W1022">
            <v>0.14532243415077203</v>
          </cell>
        </row>
        <row r="1023">
          <cell r="C1023">
            <v>91263</v>
          </cell>
          <cell r="D1023" t="str">
            <v>EL ENCANTO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4.5385779122541605E-3</v>
          </cell>
          <cell r="P1023">
            <v>0</v>
          </cell>
          <cell r="Q1023">
            <v>1.5015015015015015E-3</v>
          </cell>
          <cell r="R1023">
            <v>2.0895522388059702E-2</v>
          </cell>
          <cell r="S1023">
            <v>0</v>
          </cell>
          <cell r="T1023">
            <v>0</v>
          </cell>
          <cell r="U1023">
            <v>0</v>
          </cell>
          <cell r="V1023">
            <v>1.6835016835016834E-3</v>
          </cell>
          <cell r="W1023">
            <v>0</v>
          </cell>
        </row>
        <row r="1024">
          <cell r="C1024">
            <v>91405</v>
          </cell>
          <cell r="D1024" t="str">
            <v>LA CHORRERA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1.1019283746556474E-2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</row>
        <row r="1025">
          <cell r="C1025">
            <v>91540</v>
          </cell>
          <cell r="D1025" t="str">
            <v>PUERTO NARIÑO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4.3478260869565216E-2</v>
          </cell>
          <cell r="M1025">
            <v>4.3010752688172046E-2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</row>
        <row r="1026">
          <cell r="C1026">
            <v>94001</v>
          </cell>
          <cell r="D1026" t="str">
            <v>INIRIDA</v>
          </cell>
          <cell r="E1026">
            <v>0</v>
          </cell>
          <cell r="F1026">
            <v>0</v>
          </cell>
          <cell r="G1026">
            <v>0</v>
          </cell>
          <cell r="H1026">
            <v>5.4070851460534496E-2</v>
          </cell>
          <cell r="I1026">
            <v>7.0677570093457945E-2</v>
          </cell>
          <cell r="J1026">
            <v>8.6932447397563672E-2</v>
          </cell>
          <cell r="K1026">
            <v>0.19378620326487625</v>
          </cell>
          <cell r="L1026">
            <v>0.33116883116883117</v>
          </cell>
          <cell r="M1026">
            <v>0.36376470588235293</v>
          </cell>
          <cell r="N1026">
            <v>0.25752051048313584</v>
          </cell>
          <cell r="O1026">
            <v>0.22917584839136185</v>
          </cell>
          <cell r="P1026">
            <v>0.23057106054100474</v>
          </cell>
          <cell r="Q1026">
            <v>0.22469550608987821</v>
          </cell>
          <cell r="R1026">
            <v>0.17762063227953412</v>
          </cell>
          <cell r="S1026">
            <v>0.20529801324503311</v>
          </cell>
          <cell r="T1026">
            <v>0.22772277227722773</v>
          </cell>
          <cell r="U1026">
            <v>0.23845193508114856</v>
          </cell>
          <cell r="V1026">
            <v>0.24324324324324326</v>
          </cell>
          <cell r="W1026">
            <v>0.21175453759723423</v>
          </cell>
        </row>
        <row r="1027">
          <cell r="C1027">
            <v>95001</v>
          </cell>
          <cell r="D1027" t="str">
            <v>SAN JOSE DEL GUAVIARE</v>
          </cell>
          <cell r="E1027">
            <v>0</v>
          </cell>
          <cell r="F1027">
            <v>0</v>
          </cell>
          <cell r="G1027">
            <v>0</v>
          </cell>
          <cell r="H1027">
            <v>2.9438001784121322E-2</v>
          </cell>
          <cell r="I1027">
            <v>2.7238175675675675E-2</v>
          </cell>
          <cell r="J1027">
            <v>5.7831325301204821E-2</v>
          </cell>
          <cell r="K1027">
            <v>0.11207693730349547</v>
          </cell>
          <cell r="L1027">
            <v>0.20078672823670257</v>
          </cell>
          <cell r="M1027">
            <v>0.22132317943836269</v>
          </cell>
          <cell r="N1027">
            <v>0.18375037684654807</v>
          </cell>
          <cell r="O1027">
            <v>0.17623188405797102</v>
          </cell>
          <cell r="P1027">
            <v>0.17393751759076836</v>
          </cell>
          <cell r="Q1027">
            <v>0.21712622973534709</v>
          </cell>
          <cell r="R1027">
            <v>0.26016820625947884</v>
          </cell>
          <cell r="S1027">
            <v>0.23530221671485613</v>
          </cell>
          <cell r="T1027">
            <v>0.30446341122149151</v>
          </cell>
          <cell r="U1027">
            <v>0.29128959276018102</v>
          </cell>
          <cell r="V1027">
            <v>0.30117714613838648</v>
          </cell>
          <cell r="W1027">
            <v>0.31535450195737275</v>
          </cell>
        </row>
        <row r="1028">
          <cell r="C1028">
            <v>95015</v>
          </cell>
          <cell r="D1028" t="str">
            <v>CALAMAR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3.8852913968547641E-2</v>
          </cell>
          <cell r="L1028">
            <v>0</v>
          </cell>
          <cell r="M1028">
            <v>0</v>
          </cell>
          <cell r="N1028">
            <v>6.475485661424607E-2</v>
          </cell>
          <cell r="O1028">
            <v>7.0754716981132074E-2</v>
          </cell>
          <cell r="P1028">
            <v>6.3870352716873219E-2</v>
          </cell>
          <cell r="Q1028">
            <v>3.4079844206426485E-2</v>
          </cell>
          <cell r="R1028">
            <v>3.5353535353535352E-2</v>
          </cell>
          <cell r="S1028">
            <v>1.7525773195876289E-2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</row>
        <row r="1029">
          <cell r="C1029">
            <v>95025</v>
          </cell>
          <cell r="D1029" t="str">
            <v>EL RETORNO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1.2866700977869275E-2</v>
          </cell>
          <cell r="J1029">
            <v>2.559150169000483E-2</v>
          </cell>
          <cell r="K1029">
            <v>6.0845332094751507E-2</v>
          </cell>
          <cell r="L1029">
            <v>1.4330497089117778E-2</v>
          </cell>
          <cell r="M1029">
            <v>2.7237354085603113E-2</v>
          </cell>
          <cell r="N1029">
            <v>1.1363636363636364E-2</v>
          </cell>
          <cell r="O1029">
            <v>4.3978627209206742E-2</v>
          </cell>
          <cell r="P1029">
            <v>2.2681247468610773E-2</v>
          </cell>
          <cell r="Q1029">
            <v>4.9304174950298207E-2</v>
          </cell>
          <cell r="R1029">
            <v>3.8704581358609796E-2</v>
          </cell>
          <cell r="S1029">
            <v>2.3191823899371068E-2</v>
          </cell>
          <cell r="T1029">
            <v>3.8834951456310682E-4</v>
          </cell>
          <cell r="U1029">
            <v>0</v>
          </cell>
          <cell r="V1029">
            <v>0</v>
          </cell>
          <cell r="W1029">
            <v>0</v>
          </cell>
        </row>
        <row r="1030">
          <cell r="C1030">
            <v>95200</v>
          </cell>
          <cell r="D1030" t="str">
            <v>MIRAFLORES</v>
          </cell>
          <cell r="E1030">
            <v>0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5.215123859191656E-2</v>
          </cell>
          <cell r="L1030">
            <v>7.1339173967459327E-2</v>
          </cell>
          <cell r="M1030">
            <v>7.4884792626728106E-2</v>
          </cell>
          <cell r="N1030">
            <v>5.5684454756380508E-2</v>
          </cell>
          <cell r="O1030">
            <v>5.2631578947368418E-2</v>
          </cell>
          <cell r="P1030">
            <v>0</v>
          </cell>
          <cell r="Q1030">
            <v>1.0070493454179255E-3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</row>
        <row r="1031">
          <cell r="C1031">
            <v>97001</v>
          </cell>
          <cell r="D1031" t="str">
            <v>MITU</v>
          </cell>
          <cell r="E1031">
            <v>0</v>
          </cell>
          <cell r="F1031">
            <v>0</v>
          </cell>
          <cell r="G1031">
            <v>0</v>
          </cell>
          <cell r="H1031">
            <v>1.6813450760608487E-2</v>
          </cell>
          <cell r="I1031">
            <v>7.4211502782931356E-3</v>
          </cell>
          <cell r="J1031">
            <v>2.7055150884495317E-2</v>
          </cell>
          <cell r="K1031">
            <v>3.935957304869913E-2</v>
          </cell>
          <cell r="L1031">
            <v>0.11010655473038425</v>
          </cell>
          <cell r="M1031">
            <v>7.6698082547936308E-2</v>
          </cell>
          <cell r="N1031">
            <v>0.12151270923744575</v>
          </cell>
          <cell r="O1031">
            <v>5.9454489733374194E-2</v>
          </cell>
          <cell r="P1031">
            <v>6.9760388231725812E-2</v>
          </cell>
          <cell r="Q1031">
            <v>8.8922610015174514E-2</v>
          </cell>
          <cell r="R1031">
            <v>0.10941786040841207</v>
          </cell>
          <cell r="S1031">
            <v>4.3744264301009486E-2</v>
          </cell>
          <cell r="T1031">
            <v>5.9220619822031299E-2</v>
          </cell>
          <cell r="U1031">
            <v>6.4259485924112611E-2</v>
          </cell>
          <cell r="V1031">
            <v>6.3186813186813184E-2</v>
          </cell>
          <cell r="W1031">
            <v>5.001515610791149E-2</v>
          </cell>
        </row>
        <row r="1032">
          <cell r="C1032">
            <v>99001</v>
          </cell>
          <cell r="D1032" t="str">
            <v>PUERTO CARREÑO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2.8112449799196786E-2</v>
          </cell>
          <cell r="J1032">
            <v>7.0317361543248288E-2</v>
          </cell>
          <cell r="K1032">
            <v>6.4611736810906942E-2</v>
          </cell>
          <cell r="L1032">
            <v>0.22980659840728099</v>
          </cell>
          <cell r="M1032">
            <v>0.25868725868725867</v>
          </cell>
          <cell r="N1032">
            <v>0.27455236028214869</v>
          </cell>
          <cell r="O1032">
            <v>0.26066098081023453</v>
          </cell>
          <cell r="P1032">
            <v>0.26054852320675104</v>
          </cell>
          <cell r="Q1032">
            <v>0.35541535226077814</v>
          </cell>
          <cell r="R1032">
            <v>0.33754607688256977</v>
          </cell>
          <cell r="S1032">
            <v>0.2966684294024326</v>
          </cell>
          <cell r="T1032">
            <v>0.37301587301587302</v>
          </cell>
          <cell r="U1032">
            <v>0.47715196599362381</v>
          </cell>
          <cell r="V1032">
            <v>0.4169761273209549</v>
          </cell>
          <cell r="W1032">
            <v>0.3111944295661489</v>
          </cell>
        </row>
        <row r="1033">
          <cell r="C1033">
            <v>99524</v>
          </cell>
          <cell r="D1033" t="str">
            <v>LA PRIMAVERA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3.3913840513290557E-2</v>
          </cell>
          <cell r="L1033">
            <v>5.6731583403895003E-2</v>
          </cell>
          <cell r="M1033">
            <v>5.7408844065166796E-2</v>
          </cell>
          <cell r="N1033">
            <v>8.4870848708487087E-2</v>
          </cell>
          <cell r="O1033">
            <v>7.7031802120141338E-2</v>
          </cell>
          <cell r="P1033">
            <v>4.0273037542662114E-2</v>
          </cell>
          <cell r="Q1033">
            <v>3.7924151696606789E-2</v>
          </cell>
          <cell r="R1033">
            <v>6.5616797900262466E-4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</row>
        <row r="1034">
          <cell r="C1034">
            <v>99624</v>
          </cell>
          <cell r="D1034" t="str">
            <v>SANTA ROSALIA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0.27807486631016043</v>
          </cell>
          <cell r="O1034">
            <v>8.461538461538462E-2</v>
          </cell>
          <cell r="P1034">
            <v>0</v>
          </cell>
          <cell r="Q1034">
            <v>8.5427135678391955E-2</v>
          </cell>
          <cell r="R1034">
            <v>8.2294264339152115E-2</v>
          </cell>
          <cell r="S1034">
            <v>3.9603960396039604E-2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</row>
        <row r="1035">
          <cell r="C1035">
            <v>99773</v>
          </cell>
          <cell r="D1035" t="str">
            <v>CUMARIBO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1.8894830659536541E-2</v>
          </cell>
          <cell r="K1035">
            <v>2.5486250838363516E-2</v>
          </cell>
          <cell r="L1035">
            <v>4.5628589661774091E-2</v>
          </cell>
          <cell r="M1035">
            <v>5.1372896368467667E-2</v>
          </cell>
          <cell r="N1035">
            <v>1.1232633757020397E-2</v>
          </cell>
          <cell r="O1035">
            <v>2.2688110281447443E-2</v>
          </cell>
          <cell r="P1035">
            <v>1.0674157303370787E-2</v>
          </cell>
          <cell r="Q1035">
            <v>2.2038567493112948E-2</v>
          </cell>
          <cell r="R1035">
            <v>2.1921515561569689E-2</v>
          </cell>
          <cell r="S1035">
            <v>1.4144649052575394E-2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</row>
        <row r="1036">
          <cell r="C1036">
            <v>25645</v>
          </cell>
          <cell r="D1036" t="str">
            <v xml:space="preserve">SAN ANTONIO DEL TEQUENDAMA 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8.8809946714031975E-4</v>
          </cell>
          <cell r="V1036">
            <v>9.0171325518485117E-4</v>
          </cell>
          <cell r="W1036">
            <v>0</v>
          </cell>
        </row>
        <row r="1037">
          <cell r="C1037">
            <v>25797</v>
          </cell>
          <cell r="D1037" t="str">
            <v xml:space="preserve">TENA 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0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1.0214504596527069E-3</v>
          </cell>
          <cell r="V1037">
            <v>1.0162601626016261E-3</v>
          </cell>
          <cell r="W1037">
            <v>3.1440162271805273E-2</v>
          </cell>
        </row>
        <row r="1038">
          <cell r="C1038">
            <v>15022</v>
          </cell>
          <cell r="D1038" t="str">
            <v>ALMEIDA  (3)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7.462686567164179E-3</v>
          </cell>
          <cell r="W1038">
            <v>0</v>
          </cell>
        </row>
        <row r="1039">
          <cell r="C1039">
            <v>25154</v>
          </cell>
          <cell r="D1039" t="str">
            <v>CARMEN DE CARUPA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1.3054830287206266E-3</v>
          </cell>
          <cell r="W1039">
            <v>0</v>
          </cell>
        </row>
        <row r="1040">
          <cell r="C1040">
            <v>25299</v>
          </cell>
          <cell r="D1040" t="str">
            <v>GAMA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1.1396011396011397E-2</v>
          </cell>
          <cell r="W1040">
            <v>0</v>
          </cell>
        </row>
        <row r="1041">
          <cell r="C1041">
            <v>50680</v>
          </cell>
          <cell r="D1041" t="str">
            <v>SAN CARLOS DE GUAROA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4.2283298097251587E-3</v>
          </cell>
          <cell r="W1041">
            <v>0</v>
          </cell>
        </row>
        <row r="1042">
          <cell r="C1042">
            <v>52411</v>
          </cell>
          <cell r="D1042" t="str">
            <v>LINARES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3.7990196078431369E-2</v>
          </cell>
          <cell r="W1042">
            <v>3.354037267080745E-2</v>
          </cell>
        </row>
        <row r="1043">
          <cell r="C1043">
            <v>52418</v>
          </cell>
          <cell r="D1043" t="str">
            <v>LOS ANDES  (3)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4.5578851412944393E-4</v>
          </cell>
          <cell r="W1043">
            <v>0</v>
          </cell>
        </row>
        <row r="1044">
          <cell r="C1044">
            <v>52694</v>
          </cell>
          <cell r="D1044" t="str">
            <v>SAN PEDRO DE CARTAGO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1.5037593984962407E-3</v>
          </cell>
          <cell r="W1044">
            <v>0</v>
          </cell>
        </row>
        <row r="1045">
          <cell r="C1045">
            <v>52788</v>
          </cell>
          <cell r="D1045" t="str">
            <v>TANGUA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8.2938388625592423E-3</v>
          </cell>
          <cell r="W1045">
            <v>0</v>
          </cell>
        </row>
        <row r="1046">
          <cell r="C1046">
            <v>68298</v>
          </cell>
          <cell r="D1046" t="str">
            <v>GAMBITA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4.7169811320754715E-3</v>
          </cell>
          <cell r="W1046">
            <v>0</v>
          </cell>
        </row>
        <row r="1047">
          <cell r="C1047">
            <v>70110</v>
          </cell>
          <cell r="D1047" t="str">
            <v>BUENAVISTA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1.1325028312570782E-3</v>
          </cell>
          <cell r="W1047">
            <v>0</v>
          </cell>
        </row>
        <row r="1048">
          <cell r="C1048">
            <v>91407</v>
          </cell>
          <cell r="D1048" t="str">
            <v xml:space="preserve">LA PEDRERA 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1.8832391713747645E-3</v>
          </cell>
          <cell r="W1048">
            <v>0</v>
          </cell>
        </row>
        <row r="1049">
          <cell r="C1049">
            <v>91430</v>
          </cell>
          <cell r="D1049" t="str">
            <v xml:space="preserve">LA VICTORIA 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0</v>
          </cell>
          <cell r="W1049">
            <v>0</v>
          </cell>
        </row>
        <row r="1050">
          <cell r="C1050">
            <v>5792</v>
          </cell>
          <cell r="D1050" t="str">
            <v>TARSO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0</v>
          </cell>
          <cell r="W1050">
            <v>0</v>
          </cell>
        </row>
        <row r="1051">
          <cell r="C1051">
            <v>8141</v>
          </cell>
          <cell r="D1051" t="str">
            <v>CANDELARIA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</row>
        <row r="1052">
          <cell r="C1052">
            <v>8372</v>
          </cell>
          <cell r="D1052" t="str">
            <v>JUAN DE ACOSTA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0</v>
          </cell>
          <cell r="W1052">
            <v>0</v>
          </cell>
        </row>
        <row r="1053">
          <cell r="C1053">
            <v>8675</v>
          </cell>
          <cell r="D1053" t="str">
            <v>SANTA LUCÍA</v>
          </cell>
          <cell r="E1053">
            <v>0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0</v>
          </cell>
          <cell r="W1053">
            <v>0</v>
          </cell>
        </row>
        <row r="1054">
          <cell r="C1054">
            <v>8849</v>
          </cell>
          <cell r="D1054" t="str">
            <v>USIACURÍ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0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</row>
        <row r="1055">
          <cell r="C1055">
            <v>13490</v>
          </cell>
          <cell r="D1055" t="str">
            <v>NOROSÍ (1)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0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</row>
        <row r="1056">
          <cell r="C1056">
            <v>13580</v>
          </cell>
          <cell r="D1056" t="str">
            <v>REGIDOR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0</v>
          </cell>
          <cell r="W1056">
            <v>0</v>
          </cell>
        </row>
        <row r="1057">
          <cell r="C1057">
            <v>15092</v>
          </cell>
          <cell r="D1057" t="str">
            <v>BETÉITIVA</v>
          </cell>
          <cell r="E1057">
            <v>0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</row>
        <row r="1058">
          <cell r="C1058">
            <v>15218</v>
          </cell>
          <cell r="D1058" t="str">
            <v>COVARACHÍA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0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0</v>
          </cell>
          <cell r="W1058">
            <v>0</v>
          </cell>
        </row>
        <row r="1059">
          <cell r="C1059">
            <v>15232</v>
          </cell>
          <cell r="D1059" t="str">
            <v>CHÍQUIZA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</row>
        <row r="1060">
          <cell r="C1060">
            <v>15317</v>
          </cell>
          <cell r="D1060" t="str">
            <v>GUACAMAYAS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</row>
        <row r="1061">
          <cell r="C1061">
            <v>15401</v>
          </cell>
          <cell r="D1061" t="str">
            <v>LA VICTORIA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</row>
        <row r="1062">
          <cell r="C1062">
            <v>15500</v>
          </cell>
          <cell r="D1062" t="str">
            <v>OICATÁ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0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</row>
        <row r="1063">
          <cell r="C1063">
            <v>15511</v>
          </cell>
          <cell r="D1063" t="str">
            <v>PACHAVITA</v>
          </cell>
          <cell r="E1063">
            <v>0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0</v>
          </cell>
          <cell r="W1063">
            <v>0</v>
          </cell>
        </row>
        <row r="1064">
          <cell r="C1064">
            <v>15660</v>
          </cell>
          <cell r="D1064" t="str">
            <v>SAN EDUARDO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0</v>
          </cell>
          <cell r="W1064">
            <v>0</v>
          </cell>
        </row>
        <row r="1065">
          <cell r="C1065">
            <v>15723</v>
          </cell>
          <cell r="D1065" t="str">
            <v>SATIVASUR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0</v>
          </cell>
          <cell r="V1065">
            <v>0</v>
          </cell>
          <cell r="W1065">
            <v>0</v>
          </cell>
        </row>
        <row r="1066">
          <cell r="C1066">
            <v>15804</v>
          </cell>
          <cell r="D1066" t="str">
            <v>TIBANÁ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</row>
        <row r="1067">
          <cell r="C1067">
            <v>15822</v>
          </cell>
          <cell r="D1067" t="str">
            <v>TOTA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</row>
        <row r="1068">
          <cell r="C1068">
            <v>15879</v>
          </cell>
          <cell r="D1068" t="str">
            <v>VIRACACHÁ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</row>
        <row r="1069">
          <cell r="C1069">
            <v>18460</v>
          </cell>
          <cell r="D1069" t="str">
            <v>MILÁN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</row>
        <row r="1070">
          <cell r="C1070">
            <v>18479</v>
          </cell>
          <cell r="D1070" t="str">
            <v>MORELIA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</row>
        <row r="1071">
          <cell r="C1071">
            <v>18785</v>
          </cell>
          <cell r="D1071" t="str">
            <v>SOLITA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</row>
        <row r="1072">
          <cell r="C1072">
            <v>20295</v>
          </cell>
          <cell r="D1072" t="str">
            <v>GAMARRA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</row>
        <row r="1073">
          <cell r="C1073">
            <v>25086</v>
          </cell>
          <cell r="D1073" t="str">
            <v>BELTRÁN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</row>
        <row r="1074">
          <cell r="C1074">
            <v>25317</v>
          </cell>
          <cell r="D1074" t="str">
            <v>GUACHETÁ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0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</row>
        <row r="1075">
          <cell r="C1075">
            <v>25324</v>
          </cell>
          <cell r="D1075" t="str">
            <v>GUATAQUÍ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</row>
        <row r="1076">
          <cell r="C1076">
            <v>25368</v>
          </cell>
          <cell r="D1076" t="str">
            <v>JERUSALÉN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</row>
        <row r="1077">
          <cell r="C1077">
            <v>25407</v>
          </cell>
          <cell r="D1077" t="str">
            <v>LENGUAZAQUE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</row>
        <row r="1078">
          <cell r="C1078">
            <v>25483</v>
          </cell>
          <cell r="D1078" t="str">
            <v>NARIÑO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</row>
        <row r="1079">
          <cell r="C1079">
            <v>25781</v>
          </cell>
          <cell r="D1079" t="str">
            <v>SUTATAUSA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0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0</v>
          </cell>
        </row>
        <row r="1080">
          <cell r="C1080">
            <v>25807</v>
          </cell>
          <cell r="D1080" t="str">
            <v>TIBIRITA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0</v>
          </cell>
          <cell r="W1080">
            <v>0</v>
          </cell>
        </row>
        <row r="1081">
          <cell r="C1081">
            <v>27372</v>
          </cell>
          <cell r="D1081" t="str">
            <v>JURADÓ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0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0</v>
          </cell>
          <cell r="W1081">
            <v>0</v>
          </cell>
        </row>
        <row r="1082">
          <cell r="C1082">
            <v>27425</v>
          </cell>
          <cell r="D1082" t="str">
            <v>MEDIO ATRATO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</row>
        <row r="1083">
          <cell r="C1083">
            <v>27430</v>
          </cell>
          <cell r="D1083" t="str">
            <v>MEDIO BAUDÓ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0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</row>
        <row r="1084">
          <cell r="C1084">
            <v>27450</v>
          </cell>
          <cell r="D1084" t="str">
            <v>MEDIO SAN JUAN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0</v>
          </cell>
          <cell r="N1084">
            <v>0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</row>
        <row r="1085">
          <cell r="C1085">
            <v>27580</v>
          </cell>
          <cell r="D1085" t="str">
            <v>RÍO IRO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0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</row>
        <row r="1086">
          <cell r="C1086">
            <v>27600</v>
          </cell>
          <cell r="D1086" t="str">
            <v>RÍO QUITO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0</v>
          </cell>
          <cell r="N1086">
            <v>0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</row>
        <row r="1087">
          <cell r="C1087">
            <v>27810</v>
          </cell>
          <cell r="D1087" t="str">
            <v>UNIÓN PANAMERICANA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</row>
        <row r="1088">
          <cell r="C1088">
            <v>41244</v>
          </cell>
          <cell r="D1088" t="str">
            <v>ELÍAS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0</v>
          </cell>
          <cell r="W1088">
            <v>0</v>
          </cell>
        </row>
        <row r="1089">
          <cell r="C1089">
            <v>41503</v>
          </cell>
          <cell r="D1089" t="str">
            <v>OPORAPA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0</v>
          </cell>
          <cell r="W1089">
            <v>0</v>
          </cell>
        </row>
        <row r="1090">
          <cell r="C1090">
            <v>41530</v>
          </cell>
          <cell r="D1090" t="str">
            <v>PALESTINA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0</v>
          </cell>
          <cell r="W1090">
            <v>0</v>
          </cell>
        </row>
        <row r="1091">
          <cell r="C1091">
            <v>47161</v>
          </cell>
          <cell r="D1091" t="str">
            <v>CERRO SAN ANTONIO  (3)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0</v>
          </cell>
          <cell r="N1091">
            <v>0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</row>
        <row r="1092">
          <cell r="C1092">
            <v>50325</v>
          </cell>
          <cell r="D1092" t="str">
            <v>MAPIRIPÁN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</row>
        <row r="1093">
          <cell r="C1093">
            <v>52036</v>
          </cell>
          <cell r="D1093" t="str">
            <v>ANCUYÁ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</row>
        <row r="1094">
          <cell r="C1094">
            <v>52083</v>
          </cell>
          <cell r="D1094" t="str">
            <v>BELÉN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</row>
        <row r="1095">
          <cell r="C1095">
            <v>52385</v>
          </cell>
          <cell r="D1095" t="str">
            <v>LA LLANADA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</row>
        <row r="1096">
          <cell r="C1096">
            <v>52390</v>
          </cell>
          <cell r="D1096" t="str">
            <v>LA TOLA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</row>
        <row r="1097">
          <cell r="C1097">
            <v>52565</v>
          </cell>
          <cell r="D1097" t="str">
            <v>PROVIDENCIA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</row>
        <row r="1098">
          <cell r="C1098">
            <v>52621</v>
          </cell>
          <cell r="D1098" t="str">
            <v>ROBERTO PAYÁN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</row>
        <row r="1099">
          <cell r="C1099">
            <v>52696</v>
          </cell>
          <cell r="D1099" t="str">
            <v>SANTA BÁRBARA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0</v>
          </cell>
          <cell r="W1099">
            <v>0</v>
          </cell>
        </row>
        <row r="1100">
          <cell r="C1100">
            <v>68132</v>
          </cell>
          <cell r="D1100" t="str">
            <v>CALIFORNIA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</row>
        <row r="1101">
          <cell r="C1101">
            <v>68160</v>
          </cell>
          <cell r="D1101" t="str">
            <v>CEPITÁ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</row>
        <row r="1102">
          <cell r="C1102">
            <v>68169</v>
          </cell>
          <cell r="D1102" t="str">
            <v>CHARTA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</row>
        <row r="1103">
          <cell r="C1103">
            <v>68217</v>
          </cell>
          <cell r="D1103" t="str">
            <v>COROMORO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</row>
        <row r="1104">
          <cell r="C1104">
            <v>68324</v>
          </cell>
          <cell r="D1104" t="str">
            <v>GUAVATÁ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0</v>
          </cell>
          <cell r="W1104">
            <v>0</v>
          </cell>
        </row>
        <row r="1105">
          <cell r="C1105">
            <v>68370</v>
          </cell>
          <cell r="D1105" t="str">
            <v>JORDÁN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</row>
        <row r="1106">
          <cell r="C1106">
            <v>68418</v>
          </cell>
          <cell r="D1106" t="str">
            <v>LOS SANTOS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</row>
        <row r="1107">
          <cell r="C1107">
            <v>68573</v>
          </cell>
          <cell r="D1107" t="str">
            <v>PUERTO PARRA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</row>
        <row r="1108">
          <cell r="C1108">
            <v>68705</v>
          </cell>
          <cell r="D1108" t="str">
            <v>SANTA BÁRBARA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</row>
        <row r="1109">
          <cell r="C1109">
            <v>70230</v>
          </cell>
          <cell r="D1109" t="str">
            <v>CHALÁN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</row>
        <row r="1110">
          <cell r="C1110">
            <v>70233</v>
          </cell>
          <cell r="D1110" t="str">
            <v>EL ROBLE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0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</row>
        <row r="1111">
          <cell r="C1111">
            <v>73770</v>
          </cell>
          <cell r="D1111" t="str">
            <v>SUÁREZ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</row>
        <row r="1112">
          <cell r="C1112">
            <v>85136</v>
          </cell>
          <cell r="D1112" t="str">
            <v>LA SALINA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0</v>
          </cell>
          <cell r="O1112">
            <v>0</v>
          </cell>
          <cell r="P1112">
            <v>0</v>
          </cell>
          <cell r="Q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0</v>
          </cell>
          <cell r="W1112">
            <v>0</v>
          </cell>
        </row>
        <row r="1113">
          <cell r="C1113">
            <v>85279</v>
          </cell>
          <cell r="D1113" t="str">
            <v>RECETOR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0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0</v>
          </cell>
          <cell r="W1113">
            <v>0</v>
          </cell>
        </row>
        <row r="1114">
          <cell r="C1114">
            <v>91460</v>
          </cell>
          <cell r="D1114" t="str">
            <v xml:space="preserve">MIRITI - PARANÁ 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0</v>
          </cell>
          <cell r="W1114">
            <v>0</v>
          </cell>
        </row>
        <row r="1115">
          <cell r="C1115">
            <v>91530</v>
          </cell>
          <cell r="D1115" t="str">
            <v xml:space="preserve">PUERTO ALEGRÍA 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</row>
        <row r="1116">
          <cell r="C1116">
            <v>91536</v>
          </cell>
          <cell r="D1116" t="str">
            <v xml:space="preserve">PUERTO ARICA 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</row>
        <row r="1117">
          <cell r="C1117">
            <v>91669</v>
          </cell>
          <cell r="D1117" t="str">
            <v xml:space="preserve">PUERTO SANTANDER 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</row>
        <row r="1118">
          <cell r="C1118">
            <v>91798</v>
          </cell>
          <cell r="D1118" t="str">
            <v xml:space="preserve">TARAPACÁ 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</row>
        <row r="1119">
          <cell r="C1119">
            <v>94343</v>
          </cell>
          <cell r="D1119" t="str">
            <v xml:space="preserve">BARRANCO MINAS 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</row>
        <row r="1120">
          <cell r="C1120">
            <v>94663</v>
          </cell>
          <cell r="D1120" t="str">
            <v xml:space="preserve">MAPIRIPANA 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</row>
        <row r="1121">
          <cell r="C1121">
            <v>94883</v>
          </cell>
          <cell r="D1121" t="str">
            <v xml:space="preserve">SAN FELIPE 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</row>
        <row r="1122">
          <cell r="C1122">
            <v>94884</v>
          </cell>
          <cell r="D1122" t="str">
            <v xml:space="preserve">PUERTO COLOMBIA 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0</v>
          </cell>
          <cell r="W1122">
            <v>0</v>
          </cell>
        </row>
        <row r="1123">
          <cell r="C1123">
            <v>94885</v>
          </cell>
          <cell r="D1123" t="str">
            <v xml:space="preserve">LA GUADALUPE 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0</v>
          </cell>
          <cell r="W1123">
            <v>0</v>
          </cell>
        </row>
        <row r="1124">
          <cell r="C1124">
            <v>94886</v>
          </cell>
          <cell r="D1124" t="str">
            <v xml:space="preserve">CACAHUAL 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0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0</v>
          </cell>
          <cell r="W1124">
            <v>0</v>
          </cell>
        </row>
        <row r="1125">
          <cell r="C1125">
            <v>94887</v>
          </cell>
          <cell r="D1125" t="str">
            <v xml:space="preserve">PANA PANA 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0</v>
          </cell>
          <cell r="W1125">
            <v>0</v>
          </cell>
        </row>
        <row r="1126">
          <cell r="C1126">
            <v>94888</v>
          </cell>
          <cell r="D1126" t="str">
            <v xml:space="preserve">MORICHAL 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0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0</v>
          </cell>
          <cell r="W1126">
            <v>0</v>
          </cell>
        </row>
        <row r="1127">
          <cell r="C1127">
            <v>97161</v>
          </cell>
          <cell r="D1127" t="str">
            <v>CARURU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0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</row>
        <row r="1128">
          <cell r="C1128">
            <v>97511</v>
          </cell>
          <cell r="D1128" t="str">
            <v xml:space="preserve">PACOA 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0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</row>
        <row r="1129">
          <cell r="C1129">
            <v>97666</v>
          </cell>
          <cell r="D1129" t="str">
            <v>TARAIRA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</row>
        <row r="1130">
          <cell r="C1130">
            <v>97777</v>
          </cell>
          <cell r="D1130" t="str">
            <v xml:space="preserve">PAPUNAUA 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</row>
        <row r="1131">
          <cell r="C1131">
            <v>97889</v>
          </cell>
          <cell r="D1131" t="str">
            <v xml:space="preserve">YAVARATÉ 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P123"/>
  <sheetViews>
    <sheetView showGridLines="0" tabSelected="1" zoomScale="70" zoomScaleNormal="70" zoomScaleSheetLayoutView="85" workbookViewId="0">
      <selection activeCell="B7" sqref="B7:I7"/>
    </sheetView>
  </sheetViews>
  <sheetFormatPr baseColWidth="10" defaultColWidth="0" defaultRowHeight="15" zeroHeight="1" x14ac:dyDescent="0.25"/>
  <cols>
    <col min="1" max="1" width="16.140625" customWidth="1"/>
    <col min="2" max="2" width="19.5703125" customWidth="1"/>
    <col min="3" max="3" width="23.140625" customWidth="1"/>
    <col min="4" max="4" width="22.85546875" customWidth="1"/>
    <col min="5" max="5" width="21.85546875" customWidth="1"/>
    <col min="6" max="6" width="23" customWidth="1"/>
    <col min="7" max="7" width="22.140625" customWidth="1"/>
    <col min="8" max="8" width="23.5703125" customWidth="1"/>
    <col min="9" max="10" width="20.7109375" customWidth="1"/>
    <col min="11" max="11" width="20.28515625" customWidth="1"/>
    <col min="12" max="16" width="0" hidden="1" customWidth="1"/>
    <col min="17" max="16384" width="11.42578125" hidden="1"/>
  </cols>
  <sheetData>
    <row r="1" spans="1:16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</row>
    <row r="2" spans="1:16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</row>
    <row r="3" spans="1:16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</row>
    <row r="4" spans="1:16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</row>
    <row r="5" spans="1:16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</row>
    <row r="6" spans="1:16" ht="21" x14ac:dyDescent="0.25">
      <c r="A6" s="1"/>
      <c r="B6" s="205" t="s">
        <v>1365</v>
      </c>
      <c r="C6" s="205"/>
      <c r="D6" s="205"/>
      <c r="E6" s="205"/>
      <c r="F6" s="205"/>
      <c r="G6" s="205"/>
      <c r="H6" s="205"/>
      <c r="I6" s="205"/>
      <c r="J6" s="50"/>
      <c r="K6" s="4"/>
      <c r="L6" s="3"/>
      <c r="M6" s="3"/>
      <c r="N6" s="3"/>
      <c r="O6" s="3"/>
      <c r="P6" s="3"/>
    </row>
    <row r="7" spans="1:16" ht="28.5" x14ac:dyDescent="0.25">
      <c r="A7" s="1"/>
      <c r="B7" s="206" t="str">
        <f>+A9</f>
        <v>VALLE DEL CAUCA</v>
      </c>
      <c r="C7" s="206"/>
      <c r="D7" s="206"/>
      <c r="E7" s="206"/>
      <c r="F7" s="206"/>
      <c r="G7" s="206"/>
      <c r="H7" s="206"/>
      <c r="I7" s="206"/>
      <c r="J7" s="51"/>
      <c r="K7" s="4"/>
      <c r="L7" s="3"/>
      <c r="M7" s="3"/>
      <c r="N7" s="3"/>
      <c r="O7" s="3"/>
      <c r="P7" s="3"/>
    </row>
    <row r="8" spans="1:16" ht="15.75" x14ac:dyDescent="0.25">
      <c r="A8" s="1"/>
      <c r="B8" s="207" t="s">
        <v>2538</v>
      </c>
      <c r="C8" s="207"/>
      <c r="D8" s="207"/>
      <c r="E8" s="207"/>
      <c r="F8" s="207"/>
      <c r="G8" s="207"/>
      <c r="H8" s="207"/>
      <c r="I8" s="207"/>
      <c r="J8" s="52"/>
      <c r="K8" s="4"/>
      <c r="L8" s="3"/>
      <c r="M8" s="3"/>
      <c r="N8" s="3"/>
      <c r="O8" s="3"/>
      <c r="P8" s="3"/>
    </row>
    <row r="9" spans="1:16" ht="15.75" x14ac:dyDescent="0.25">
      <c r="A9" s="5" t="s">
        <v>2</v>
      </c>
      <c r="B9" s="5">
        <v>76</v>
      </c>
      <c r="C9" s="3" t="s">
        <v>2</v>
      </c>
      <c r="D9" s="3"/>
      <c r="E9" s="3"/>
      <c r="F9" s="3"/>
      <c r="G9" s="2"/>
      <c r="H9" s="2"/>
      <c r="I9" s="2"/>
      <c r="J9" s="2"/>
      <c r="K9" s="2"/>
      <c r="L9" s="3"/>
      <c r="M9" s="3"/>
      <c r="N9" s="3"/>
      <c r="O9" s="3"/>
      <c r="P9" s="3"/>
    </row>
    <row r="10" spans="1:16" ht="26.25" x14ac:dyDescent="0.25">
      <c r="A10" s="53" t="s">
        <v>3</v>
      </c>
      <c r="B10" s="31"/>
      <c r="C10" s="53" t="s">
        <v>4</v>
      </c>
      <c r="D10" s="8"/>
      <c r="E10" s="7"/>
      <c r="F10" s="8"/>
      <c r="G10" s="9"/>
      <c r="H10" s="8"/>
      <c r="I10" s="2"/>
      <c r="J10" s="2"/>
      <c r="K10" s="2"/>
      <c r="L10" s="3"/>
      <c r="M10" s="3"/>
      <c r="N10" s="3"/>
      <c r="O10" s="3"/>
      <c r="P10" s="3"/>
    </row>
    <row r="11" spans="1:16" ht="26.25" x14ac:dyDescent="0.25">
      <c r="A11" s="10">
        <f>+B9</f>
        <v>76</v>
      </c>
      <c r="B11" s="6"/>
      <c r="C11" s="11" t="str">
        <f>+C9</f>
        <v>VALLE DEL CAUCA</v>
      </c>
      <c r="D11" s="12"/>
      <c r="E11" s="11"/>
      <c r="F11" s="12"/>
      <c r="G11" s="11"/>
      <c r="H11" s="8"/>
      <c r="I11" s="11"/>
      <c r="J11" s="11"/>
      <c r="K11" s="2"/>
      <c r="L11" s="3"/>
      <c r="M11" s="3"/>
      <c r="N11" s="3"/>
      <c r="O11" s="3"/>
      <c r="P11" s="3"/>
    </row>
    <row r="12" spans="1:16" ht="27" thickBot="1" x14ac:dyDescent="0.3">
      <c r="A12" s="1"/>
      <c r="B12" s="1"/>
      <c r="C12" s="6"/>
      <c r="D12" s="1"/>
      <c r="E12" s="1"/>
      <c r="F12" s="2"/>
      <c r="G12" s="2"/>
      <c r="H12" s="2"/>
      <c r="I12" s="2"/>
      <c r="J12" s="2"/>
      <c r="K12" s="2"/>
      <c r="L12" s="3"/>
      <c r="M12" s="3"/>
      <c r="N12" s="3"/>
      <c r="O12" s="3"/>
      <c r="P12" s="3"/>
    </row>
    <row r="13" spans="1:16" ht="15.75" customHeight="1" x14ac:dyDescent="0.25">
      <c r="A13" s="1"/>
      <c r="B13" s="1"/>
      <c r="C13" s="2"/>
      <c r="D13" s="2"/>
      <c r="E13" s="2"/>
      <c r="F13" s="2"/>
      <c r="G13" s="208" t="str">
        <f>+A9</f>
        <v>VALLE DEL CAUCA</v>
      </c>
      <c r="H13" s="211" t="s">
        <v>5</v>
      </c>
      <c r="I13" s="2"/>
      <c r="J13" s="2"/>
      <c r="K13" s="2"/>
      <c r="L13" s="3"/>
      <c r="M13" s="3"/>
      <c r="N13" s="3"/>
      <c r="O13" s="3"/>
      <c r="P13" s="3"/>
    </row>
    <row r="14" spans="1:16" ht="33.75" x14ac:dyDescent="0.25">
      <c r="A14" s="1"/>
      <c r="B14" s="1"/>
      <c r="C14" s="13" t="s">
        <v>1366</v>
      </c>
      <c r="D14" s="2"/>
      <c r="E14" s="2"/>
      <c r="F14" s="2"/>
      <c r="G14" s="209"/>
      <c r="H14" s="212"/>
      <c r="I14" s="2"/>
      <c r="J14" s="2"/>
      <c r="K14" s="2"/>
      <c r="L14" s="3"/>
      <c r="M14" s="3"/>
      <c r="N14" s="3"/>
      <c r="O14" s="3"/>
      <c r="P14" s="3"/>
    </row>
    <row r="15" spans="1:16" ht="16.5" customHeight="1" thickBot="1" x14ac:dyDescent="0.3">
      <c r="A15" s="1"/>
      <c r="B15" s="1"/>
      <c r="C15" s="2"/>
      <c r="D15" s="2"/>
      <c r="E15" s="2"/>
      <c r="F15" s="2"/>
      <c r="G15" s="210"/>
      <c r="H15" s="213"/>
      <c r="I15" s="2"/>
      <c r="J15" s="2"/>
      <c r="K15" s="2"/>
      <c r="L15" s="3"/>
      <c r="M15" s="3"/>
      <c r="N15" s="3"/>
      <c r="O15" s="3"/>
      <c r="P15" s="3"/>
    </row>
    <row r="16" spans="1:16" ht="18.75" x14ac:dyDescent="0.25">
      <c r="A16" s="202" t="s">
        <v>6</v>
      </c>
      <c r="B16" s="203"/>
      <c r="C16" s="203"/>
      <c r="D16" s="203"/>
      <c r="E16" s="203"/>
      <c r="F16" s="204"/>
      <c r="G16" s="54">
        <f>+G17+G18</f>
        <v>179948</v>
      </c>
      <c r="H16" s="179">
        <v>2440367</v>
      </c>
      <c r="I16" s="2"/>
      <c r="J16" s="2"/>
      <c r="K16" s="2"/>
      <c r="L16" s="3"/>
      <c r="M16" s="3"/>
      <c r="N16" s="3"/>
      <c r="O16" s="3"/>
      <c r="P16" s="3"/>
    </row>
    <row r="17" spans="1:16" ht="18.75" x14ac:dyDescent="0.25">
      <c r="A17" s="216" t="s">
        <v>7</v>
      </c>
      <c r="B17" s="217"/>
      <c r="C17" s="217"/>
      <c r="D17" s="217"/>
      <c r="E17" s="217"/>
      <c r="F17" s="218"/>
      <c r="G17" s="55">
        <f>+K47</f>
        <v>168124</v>
      </c>
      <c r="H17" s="180">
        <v>2267140</v>
      </c>
      <c r="I17" s="2"/>
      <c r="J17" s="2"/>
      <c r="K17" s="2"/>
      <c r="L17" s="3"/>
      <c r="M17" s="3"/>
      <c r="N17" s="3"/>
      <c r="O17" s="3"/>
      <c r="P17" s="3"/>
    </row>
    <row r="18" spans="1:16" ht="18.75" x14ac:dyDescent="0.25">
      <c r="A18" s="219" t="s">
        <v>8</v>
      </c>
      <c r="B18" s="220"/>
      <c r="C18" s="220"/>
      <c r="D18" s="220"/>
      <c r="E18" s="220"/>
      <c r="F18" s="221"/>
      <c r="G18" s="56">
        <f>+K48</f>
        <v>11824</v>
      </c>
      <c r="H18" s="181">
        <v>173227</v>
      </c>
      <c r="I18" s="2"/>
      <c r="J18" s="2"/>
      <c r="K18" s="2"/>
      <c r="L18" s="3"/>
      <c r="M18" s="3"/>
      <c r="N18" s="3"/>
      <c r="O18" s="3"/>
      <c r="P18" s="3"/>
    </row>
    <row r="19" spans="1:16" ht="18.75" x14ac:dyDescent="0.25">
      <c r="A19" s="216" t="s">
        <v>9</v>
      </c>
      <c r="B19" s="217"/>
      <c r="C19" s="217"/>
      <c r="D19" s="217"/>
      <c r="E19" s="217"/>
      <c r="F19" s="222"/>
      <c r="G19" s="57">
        <f>+K25</f>
        <v>0.43449742724305379</v>
      </c>
      <c r="H19" s="188">
        <v>0.52755778169485212</v>
      </c>
      <c r="I19" s="2"/>
      <c r="J19" s="2"/>
      <c r="K19" s="2"/>
      <c r="L19" s="3"/>
      <c r="M19" s="3"/>
      <c r="N19" s="3"/>
      <c r="O19" s="3"/>
      <c r="P19" s="3"/>
    </row>
    <row r="20" spans="1:16" ht="19.5" thickBot="1" x14ac:dyDescent="0.3">
      <c r="A20" s="223" t="s">
        <v>10</v>
      </c>
      <c r="B20" s="224"/>
      <c r="C20" s="224"/>
      <c r="D20" s="224"/>
      <c r="E20" s="224"/>
      <c r="F20" s="225"/>
      <c r="G20" s="58">
        <f>+K33</f>
        <v>0.33690816278743035</v>
      </c>
      <c r="H20" s="182">
        <v>0.38694231192379047</v>
      </c>
      <c r="I20" s="2"/>
      <c r="J20" s="2"/>
      <c r="K20" s="2"/>
      <c r="L20" s="3"/>
      <c r="M20" s="3"/>
      <c r="N20" s="3"/>
      <c r="O20" s="3"/>
      <c r="P20" s="3"/>
    </row>
    <row r="21" spans="1:16" ht="15.75" x14ac:dyDescent="0.25">
      <c r="A21" s="14" t="s">
        <v>11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3"/>
      <c r="M21" s="3"/>
      <c r="N21" s="3"/>
      <c r="O21" s="3"/>
      <c r="P21" s="3"/>
    </row>
    <row r="22" spans="1:16" ht="15.75" x14ac:dyDescent="0.25">
      <c r="A22" s="1"/>
      <c r="B22" s="1"/>
      <c r="C22" s="2"/>
      <c r="D22" s="2"/>
      <c r="E22" s="2"/>
      <c r="F22" s="2"/>
      <c r="G22" s="2"/>
      <c r="H22" s="15"/>
      <c r="I22" s="15"/>
      <c r="J22" s="15"/>
      <c r="K22" s="15"/>
      <c r="L22" s="3"/>
      <c r="M22" s="3"/>
      <c r="N22" s="3"/>
      <c r="O22" s="3"/>
      <c r="P22" s="3"/>
    </row>
    <row r="23" spans="1:16" ht="21.75" thickBot="1" x14ac:dyDescent="0.3">
      <c r="A23" s="16" t="s">
        <v>9</v>
      </c>
      <c r="B23" s="1"/>
      <c r="C23" s="2"/>
      <c r="D23" s="2"/>
      <c r="E23" s="2"/>
      <c r="F23" s="2"/>
      <c r="G23" s="2"/>
      <c r="H23" s="2"/>
      <c r="I23" s="2"/>
      <c r="J23" s="2"/>
      <c r="K23" s="17"/>
      <c r="L23" s="3"/>
      <c r="M23" s="3"/>
      <c r="N23" s="3"/>
      <c r="O23" s="3"/>
      <c r="P23" s="3"/>
    </row>
    <row r="24" spans="1:16" ht="19.5" thickBot="1" x14ac:dyDescent="0.3">
      <c r="A24" s="226" t="s">
        <v>12</v>
      </c>
      <c r="B24" s="227"/>
      <c r="C24" s="61">
        <v>2010</v>
      </c>
      <c r="D24" s="62">
        <v>2011</v>
      </c>
      <c r="E24" s="62">
        <v>2012</v>
      </c>
      <c r="F24" s="62">
        <v>2013</v>
      </c>
      <c r="G24" s="62">
        <v>2014</v>
      </c>
      <c r="H24" s="63">
        <v>2015</v>
      </c>
      <c r="I24" s="63">
        <v>2016</v>
      </c>
      <c r="J24" s="64">
        <v>2017</v>
      </c>
      <c r="K24" s="65">
        <v>2018</v>
      </c>
      <c r="L24" s="3"/>
      <c r="M24" s="3"/>
      <c r="N24" s="3"/>
      <c r="O24" s="3"/>
      <c r="P24" s="3"/>
    </row>
    <row r="25" spans="1:16" ht="18.75" x14ac:dyDescent="0.25">
      <c r="A25" s="228" t="s">
        <v>13</v>
      </c>
      <c r="B25" s="229"/>
      <c r="C25" s="189">
        <v>0.31789450686951642</v>
      </c>
      <c r="D25" s="190">
        <v>0.3465231227236425</v>
      </c>
      <c r="E25" s="190">
        <v>0.34442949042462556</v>
      </c>
      <c r="F25" s="190">
        <v>0.37158488867343054</v>
      </c>
      <c r="G25" s="190">
        <v>0.39127516945339941</v>
      </c>
      <c r="H25" s="191">
        <v>0.40983031569348094</v>
      </c>
      <c r="I25" s="191">
        <v>0.4274054264861552</v>
      </c>
      <c r="J25" s="192">
        <v>0.43880662745770782</v>
      </c>
      <c r="K25" s="75">
        <v>0.43449742724305379</v>
      </c>
      <c r="L25" s="3"/>
      <c r="M25" s="3"/>
      <c r="N25" s="3"/>
      <c r="O25" s="3"/>
      <c r="P25" s="3"/>
    </row>
    <row r="26" spans="1:16" ht="19.5" thickBot="1" x14ac:dyDescent="0.3">
      <c r="A26" s="230" t="s">
        <v>14</v>
      </c>
      <c r="B26" s="231"/>
      <c r="C26" s="176">
        <v>0.37054635376749512</v>
      </c>
      <c r="D26" s="177">
        <v>0.40421746926377761</v>
      </c>
      <c r="E26" s="177">
        <v>0.41737628330289461</v>
      </c>
      <c r="F26" s="177">
        <v>0.45171332982290879</v>
      </c>
      <c r="G26" s="177">
        <v>0.47755364283741841</v>
      </c>
      <c r="H26" s="178">
        <v>0.49415895773230312</v>
      </c>
      <c r="I26" s="178">
        <v>0.51521856985359649</v>
      </c>
      <c r="J26" s="187">
        <v>0.52809869582959124</v>
      </c>
      <c r="K26" s="185">
        <f>+H19</f>
        <v>0.52755778169485212</v>
      </c>
      <c r="L26" s="3"/>
      <c r="M26" s="3"/>
      <c r="N26" s="3"/>
      <c r="O26" s="3"/>
      <c r="P26" s="3"/>
    </row>
    <row r="27" spans="1:16" ht="13.5" customHeight="1" x14ac:dyDescent="0.25">
      <c r="A27" s="14" t="s">
        <v>15</v>
      </c>
      <c r="B27" s="14"/>
      <c r="C27" s="18"/>
      <c r="D27" s="18"/>
      <c r="E27" s="18"/>
      <c r="F27" s="18"/>
      <c r="G27" s="18"/>
      <c r="H27" s="19"/>
      <c r="I27" s="19"/>
      <c r="J27" s="19"/>
      <c r="K27" s="19"/>
      <c r="L27" s="3"/>
      <c r="M27" s="3"/>
      <c r="N27" s="3"/>
      <c r="O27" s="3"/>
      <c r="P27" s="3"/>
    </row>
    <row r="28" spans="1:16" ht="13.5" customHeight="1" x14ac:dyDescent="0.25">
      <c r="A28" s="14" t="s">
        <v>16</v>
      </c>
      <c r="B28" s="1"/>
      <c r="C28" s="2"/>
      <c r="D28" s="2"/>
      <c r="E28" s="2"/>
      <c r="F28" s="2"/>
      <c r="G28" s="2"/>
      <c r="H28" s="20"/>
      <c r="I28" s="20"/>
      <c r="J28" s="20"/>
      <c r="K28" s="20"/>
      <c r="L28" s="3"/>
      <c r="M28" s="3"/>
      <c r="N28" s="3"/>
      <c r="O28" s="3"/>
      <c r="P28" s="3"/>
    </row>
    <row r="29" spans="1:16" ht="13.5" customHeight="1" x14ac:dyDescent="0.25">
      <c r="A29" s="14" t="s">
        <v>17</v>
      </c>
      <c r="B29" s="1"/>
      <c r="C29" s="2"/>
      <c r="D29" s="2"/>
      <c r="E29" s="2"/>
      <c r="F29" s="2"/>
      <c r="G29" s="2"/>
      <c r="H29" s="20"/>
      <c r="I29" s="20"/>
      <c r="J29" s="20"/>
      <c r="K29" s="20"/>
      <c r="L29" s="3"/>
      <c r="M29" s="3"/>
      <c r="N29" s="3"/>
      <c r="O29" s="3"/>
      <c r="P29" s="3"/>
    </row>
    <row r="30" spans="1:16" ht="15.75" x14ac:dyDescent="0.25">
      <c r="A30" s="1"/>
      <c r="B30" s="1"/>
      <c r="C30" s="2"/>
      <c r="D30" s="2"/>
      <c r="E30" s="2"/>
      <c r="F30" s="2"/>
      <c r="G30" s="2"/>
      <c r="H30" s="15"/>
      <c r="I30" s="15"/>
      <c r="J30" s="15"/>
      <c r="K30" s="15"/>
      <c r="L30" s="3"/>
      <c r="M30" s="3"/>
      <c r="N30" s="3"/>
      <c r="O30" s="3"/>
      <c r="P30" s="3"/>
    </row>
    <row r="31" spans="1:16" ht="21.75" thickBot="1" x14ac:dyDescent="0.3">
      <c r="A31" s="16" t="s">
        <v>10</v>
      </c>
      <c r="B31" s="1"/>
      <c r="C31" s="2"/>
      <c r="D31" s="2"/>
      <c r="E31" s="2"/>
      <c r="F31" s="2"/>
      <c r="G31" s="2"/>
      <c r="H31" s="2"/>
      <c r="I31" s="2"/>
      <c r="J31" s="2"/>
      <c r="K31" s="17"/>
      <c r="L31" s="3"/>
      <c r="M31" s="3"/>
      <c r="N31" s="3"/>
      <c r="O31" s="3"/>
      <c r="P31" s="3"/>
    </row>
    <row r="32" spans="1:16" ht="67.5" customHeight="1" thickBot="1" x14ac:dyDescent="0.3">
      <c r="A32" s="232" t="s">
        <v>18</v>
      </c>
      <c r="B32" s="233"/>
      <c r="C32" s="71" t="s">
        <v>19</v>
      </c>
      <c r="D32" s="63" t="s">
        <v>20</v>
      </c>
      <c r="E32" s="65" t="s">
        <v>2525</v>
      </c>
      <c r="F32" s="71" t="s">
        <v>1369</v>
      </c>
      <c r="G32" s="63" t="s">
        <v>1370</v>
      </c>
      <c r="H32" s="65" t="s">
        <v>2526</v>
      </c>
      <c r="I32" s="71" t="s">
        <v>2527</v>
      </c>
      <c r="J32" s="63" t="s">
        <v>2528</v>
      </c>
      <c r="K32" s="65" t="s">
        <v>2529</v>
      </c>
      <c r="L32" s="3"/>
      <c r="M32" s="3"/>
      <c r="N32" s="3"/>
      <c r="O32" s="3"/>
      <c r="P32" s="3"/>
    </row>
    <row r="33" spans="1:16" ht="18.75" x14ac:dyDescent="0.25">
      <c r="A33" s="234" t="s">
        <v>13</v>
      </c>
      <c r="B33" s="235"/>
      <c r="C33" s="73">
        <v>42339</v>
      </c>
      <c r="D33" s="74">
        <v>12164</v>
      </c>
      <c r="E33" s="75">
        <v>0.28730012518009401</v>
      </c>
      <c r="F33" s="73">
        <v>42949</v>
      </c>
      <c r="G33" s="74">
        <v>16878</v>
      </c>
      <c r="H33" s="75">
        <v>0.39297771775827145</v>
      </c>
      <c r="I33" s="73">
        <v>42706</v>
      </c>
      <c r="J33" s="74">
        <v>14388</v>
      </c>
      <c r="K33" s="75">
        <v>0.33690816278743035</v>
      </c>
      <c r="L33" s="3"/>
      <c r="M33" s="3"/>
      <c r="N33" s="3"/>
      <c r="O33" s="3"/>
      <c r="P33" s="3"/>
    </row>
    <row r="34" spans="1:16" ht="19.5" thickBot="1" x14ac:dyDescent="0.3">
      <c r="A34" s="236" t="s">
        <v>14</v>
      </c>
      <c r="B34" s="237"/>
      <c r="C34" s="183">
        <v>484664</v>
      </c>
      <c r="D34" s="184">
        <v>184013</v>
      </c>
      <c r="E34" s="185">
        <v>0.37967127742105872</v>
      </c>
      <c r="F34" s="183">
        <v>493582</v>
      </c>
      <c r="G34" s="184">
        <v>209185</v>
      </c>
      <c r="H34" s="185">
        <v>0.42381002548715307</v>
      </c>
      <c r="I34" s="183">
        <v>495371</v>
      </c>
      <c r="J34" s="184">
        <v>191680</v>
      </c>
      <c r="K34" s="185">
        <v>0.38694231192379047</v>
      </c>
      <c r="L34" s="3"/>
      <c r="M34" s="3"/>
      <c r="N34" s="3"/>
      <c r="O34" s="3"/>
      <c r="P34" s="3"/>
    </row>
    <row r="35" spans="1:16" ht="15.75" x14ac:dyDescent="0.25">
      <c r="A35" s="14" t="s">
        <v>21</v>
      </c>
      <c r="B35" s="1"/>
      <c r="C35" s="2"/>
      <c r="D35" s="2"/>
      <c r="E35" s="2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5.75" x14ac:dyDescent="0.25">
      <c r="A36" s="1"/>
      <c r="B36" s="1"/>
      <c r="C36" s="2"/>
      <c r="D36" s="2"/>
      <c r="E36" s="2"/>
      <c r="F36" s="2"/>
      <c r="G36" s="2"/>
      <c r="H36" s="20"/>
      <c r="I36" s="20"/>
      <c r="J36" s="20"/>
      <c r="K36" s="20"/>
      <c r="L36" s="3"/>
      <c r="M36" s="3"/>
      <c r="N36" s="3"/>
      <c r="O36" s="3"/>
      <c r="P36" s="3"/>
    </row>
    <row r="37" spans="1:16" ht="15.75" x14ac:dyDescent="0.25">
      <c r="A37" s="1"/>
      <c r="B37" s="1"/>
      <c r="C37" s="2"/>
      <c r="D37" s="2"/>
      <c r="E37" s="2"/>
      <c r="F37" s="2"/>
      <c r="G37" s="2"/>
      <c r="H37" s="15"/>
      <c r="I37" s="15"/>
      <c r="J37" s="15"/>
      <c r="K37" s="15"/>
      <c r="L37" s="3"/>
      <c r="M37" s="3"/>
      <c r="N37" s="3"/>
      <c r="O37" s="3"/>
      <c r="P37" s="3"/>
    </row>
    <row r="38" spans="1:16" ht="21.75" thickBot="1" x14ac:dyDescent="0.3">
      <c r="A38" s="16" t="s">
        <v>22</v>
      </c>
      <c r="B38" s="1"/>
      <c r="C38" s="2"/>
      <c r="D38" s="2"/>
      <c r="E38" s="2"/>
      <c r="F38" s="2"/>
      <c r="G38" s="2"/>
      <c r="H38" s="2"/>
      <c r="I38" s="2"/>
      <c r="J38" s="2"/>
      <c r="K38" s="17"/>
      <c r="L38" s="3"/>
      <c r="M38" s="3"/>
      <c r="N38" s="3"/>
      <c r="O38" s="3"/>
      <c r="P38" s="3"/>
    </row>
    <row r="39" spans="1:16" ht="19.5" thickBot="1" x14ac:dyDescent="0.3">
      <c r="A39" s="232" t="s">
        <v>23</v>
      </c>
      <c r="B39" s="233"/>
      <c r="C39" s="80">
        <v>2010</v>
      </c>
      <c r="D39" s="81">
        <v>2011</v>
      </c>
      <c r="E39" s="81">
        <v>2012</v>
      </c>
      <c r="F39" s="81">
        <v>2013</v>
      </c>
      <c r="G39" s="81">
        <v>2014</v>
      </c>
      <c r="H39" s="82">
        <v>2015</v>
      </c>
      <c r="I39" s="82">
        <v>2016</v>
      </c>
      <c r="J39" s="82">
        <v>2017</v>
      </c>
      <c r="K39" s="83">
        <v>2018</v>
      </c>
      <c r="L39" s="3"/>
      <c r="M39" s="3"/>
      <c r="N39" s="3"/>
      <c r="O39" s="3"/>
      <c r="P39" s="3"/>
    </row>
    <row r="40" spans="1:16" ht="18.75" x14ac:dyDescent="0.25">
      <c r="A40" s="214" t="s">
        <v>24</v>
      </c>
      <c r="B40" s="215"/>
      <c r="C40" s="84">
        <v>73254</v>
      </c>
      <c r="D40" s="85">
        <v>77855</v>
      </c>
      <c r="E40" s="85">
        <v>75759</v>
      </c>
      <c r="F40" s="85">
        <v>80221</v>
      </c>
      <c r="G40" s="85">
        <v>87651</v>
      </c>
      <c r="H40" s="86">
        <v>90389</v>
      </c>
      <c r="I40" s="86">
        <v>93941</v>
      </c>
      <c r="J40" s="87">
        <v>97292</v>
      </c>
      <c r="K40" s="88">
        <v>97681</v>
      </c>
      <c r="L40" s="3"/>
      <c r="M40" s="3"/>
      <c r="N40" s="3"/>
      <c r="O40" s="3"/>
      <c r="P40" s="3"/>
    </row>
    <row r="41" spans="1:16" ht="18.75" x14ac:dyDescent="0.25">
      <c r="A41" s="240" t="s">
        <v>25</v>
      </c>
      <c r="B41" s="241"/>
      <c r="C41" s="72">
        <v>60787</v>
      </c>
      <c r="D41" s="21">
        <v>69720</v>
      </c>
      <c r="E41" s="21">
        <v>72105</v>
      </c>
      <c r="F41" s="21">
        <v>78205</v>
      </c>
      <c r="G41" s="21">
        <v>78273</v>
      </c>
      <c r="H41" s="22">
        <v>82382</v>
      </c>
      <c r="I41" s="22">
        <v>85133</v>
      </c>
      <c r="J41" s="59">
        <v>85280</v>
      </c>
      <c r="K41" s="89">
        <v>82267</v>
      </c>
      <c r="L41" s="3"/>
      <c r="M41" s="3"/>
      <c r="N41" s="3"/>
      <c r="O41" s="3"/>
      <c r="P41" s="3"/>
    </row>
    <row r="42" spans="1:16" ht="19.5" thickBot="1" x14ac:dyDescent="0.3">
      <c r="A42" s="242" t="s">
        <v>26</v>
      </c>
      <c r="B42" s="243"/>
      <c r="C42" s="90">
        <f>+SUM(C40:C41)</f>
        <v>134041</v>
      </c>
      <c r="D42" s="91">
        <f t="shared" ref="D42:K42" si="0">+SUM(D40:D41)</f>
        <v>147575</v>
      </c>
      <c r="E42" s="91">
        <f t="shared" si="0"/>
        <v>147864</v>
      </c>
      <c r="F42" s="91">
        <f t="shared" si="0"/>
        <v>158426</v>
      </c>
      <c r="G42" s="91">
        <f t="shared" si="0"/>
        <v>165924</v>
      </c>
      <c r="H42" s="92">
        <f t="shared" si="0"/>
        <v>172771</v>
      </c>
      <c r="I42" s="92">
        <f t="shared" si="0"/>
        <v>179074</v>
      </c>
      <c r="J42" s="93">
        <f t="shared" ref="J42" si="1">+SUM(J40:J41)</f>
        <v>182572</v>
      </c>
      <c r="K42" s="94">
        <f t="shared" si="0"/>
        <v>179948</v>
      </c>
      <c r="L42" s="3"/>
      <c r="M42" s="3"/>
      <c r="N42" s="3"/>
      <c r="O42" s="3"/>
      <c r="P42" s="3"/>
    </row>
    <row r="43" spans="1:16" ht="15.75" x14ac:dyDescent="0.25">
      <c r="A43" s="14" t="s">
        <v>27</v>
      </c>
      <c r="B43" s="1"/>
      <c r="C43" s="2"/>
      <c r="D43" s="2"/>
      <c r="E43" s="2"/>
      <c r="F43" s="2"/>
      <c r="G43" s="2"/>
      <c r="H43" s="20"/>
      <c r="I43" s="20"/>
      <c r="J43" s="20"/>
      <c r="K43" s="20"/>
      <c r="L43" s="3"/>
      <c r="M43" s="3"/>
      <c r="N43" s="3"/>
      <c r="O43" s="3"/>
      <c r="P43" s="3"/>
    </row>
    <row r="44" spans="1:16" ht="10.5" customHeight="1" x14ac:dyDescent="0.25">
      <c r="A44" s="1"/>
      <c r="B44" s="1"/>
      <c r="C44" s="2"/>
      <c r="D44" s="2"/>
      <c r="E44" s="2"/>
      <c r="F44" s="2"/>
      <c r="G44" s="2"/>
      <c r="H44" s="15"/>
      <c r="I44" s="15"/>
      <c r="J44" s="15"/>
      <c r="K44" s="15"/>
      <c r="L44" s="3"/>
      <c r="M44" s="3"/>
      <c r="N44" s="3"/>
      <c r="O44" s="3"/>
      <c r="P44" s="3"/>
    </row>
    <row r="45" spans="1:16" ht="21.75" thickBot="1" x14ac:dyDescent="0.3">
      <c r="A45" s="16" t="s">
        <v>28</v>
      </c>
      <c r="B45" s="1"/>
      <c r="C45" s="2"/>
      <c r="D45" s="2"/>
      <c r="E45" s="2"/>
      <c r="F45" s="2"/>
      <c r="G45" s="2"/>
      <c r="H45" s="2"/>
      <c r="I45" s="2"/>
      <c r="J45" s="2"/>
      <c r="K45" s="17"/>
      <c r="L45" s="3"/>
      <c r="M45" s="3"/>
      <c r="N45" s="3"/>
      <c r="O45" s="3"/>
      <c r="P45" s="3"/>
    </row>
    <row r="46" spans="1:16" ht="19.5" thickBot="1" x14ac:dyDescent="0.3">
      <c r="A46" s="232" t="s">
        <v>29</v>
      </c>
      <c r="B46" s="233"/>
      <c r="C46" s="80">
        <v>2010</v>
      </c>
      <c r="D46" s="81">
        <v>2011</v>
      </c>
      <c r="E46" s="81">
        <v>2012</v>
      </c>
      <c r="F46" s="81">
        <v>2013</v>
      </c>
      <c r="G46" s="81">
        <v>2014</v>
      </c>
      <c r="H46" s="82">
        <v>2015</v>
      </c>
      <c r="I46" s="82">
        <v>2016</v>
      </c>
      <c r="J46" s="82">
        <v>2017</v>
      </c>
      <c r="K46" s="83">
        <v>2018</v>
      </c>
      <c r="L46" s="3"/>
      <c r="M46" s="3"/>
      <c r="N46" s="3"/>
      <c r="O46" s="3"/>
      <c r="P46" s="3"/>
    </row>
    <row r="47" spans="1:16" ht="18.75" x14ac:dyDescent="0.25">
      <c r="A47" s="214" t="s">
        <v>30</v>
      </c>
      <c r="B47" s="215"/>
      <c r="C47" s="84">
        <f>+SUM(C54:C56)</f>
        <v>128046</v>
      </c>
      <c r="D47" s="85">
        <f t="shared" ref="D47:K47" si="2">+SUM(D54:D56)</f>
        <v>140144</v>
      </c>
      <c r="E47" s="85">
        <f t="shared" si="2"/>
        <v>139475</v>
      </c>
      <c r="F47" s="85">
        <f t="shared" si="2"/>
        <v>150234</v>
      </c>
      <c r="G47" s="85">
        <f t="shared" si="2"/>
        <v>157419</v>
      </c>
      <c r="H47" s="86">
        <f t="shared" si="2"/>
        <v>163585</v>
      </c>
      <c r="I47" s="86">
        <f t="shared" si="2"/>
        <v>168773</v>
      </c>
      <c r="J47" s="87">
        <f t="shared" ref="J47" si="3">+SUM(J54:J56)</f>
        <v>171379</v>
      </c>
      <c r="K47" s="88">
        <f t="shared" si="2"/>
        <v>168124</v>
      </c>
      <c r="L47" s="3"/>
      <c r="M47" s="3"/>
      <c r="N47" s="3"/>
      <c r="O47" s="3"/>
      <c r="P47" s="3"/>
    </row>
    <row r="48" spans="1:16" ht="18.75" x14ac:dyDescent="0.25">
      <c r="A48" s="240" t="s">
        <v>31</v>
      </c>
      <c r="B48" s="241"/>
      <c r="C48" s="72">
        <f>+SUM(C57:C59)</f>
        <v>5995</v>
      </c>
      <c r="D48" s="21">
        <f t="shared" ref="D48:K48" si="4">+SUM(D57:D59)</f>
        <v>7431</v>
      </c>
      <c r="E48" s="21">
        <f t="shared" si="4"/>
        <v>8389</v>
      </c>
      <c r="F48" s="21">
        <f t="shared" si="4"/>
        <v>8192</v>
      </c>
      <c r="G48" s="21">
        <f t="shared" si="4"/>
        <v>8505</v>
      </c>
      <c r="H48" s="22">
        <f t="shared" si="4"/>
        <v>9186</v>
      </c>
      <c r="I48" s="22">
        <f t="shared" si="4"/>
        <v>10301</v>
      </c>
      <c r="J48" s="59">
        <f t="shared" ref="J48" si="5">+SUM(J57:J59)</f>
        <v>11193</v>
      </c>
      <c r="K48" s="89">
        <f t="shared" si="4"/>
        <v>11824</v>
      </c>
      <c r="L48" s="3"/>
      <c r="M48" s="3"/>
      <c r="N48" s="3"/>
      <c r="O48" s="3"/>
      <c r="P48" s="3"/>
    </row>
    <row r="49" spans="1:16" ht="19.5" thickBot="1" x14ac:dyDescent="0.3">
      <c r="A49" s="242" t="s">
        <v>26</v>
      </c>
      <c r="B49" s="243"/>
      <c r="C49" s="90">
        <f>+SUM(C47:C48)</f>
        <v>134041</v>
      </c>
      <c r="D49" s="91">
        <f t="shared" ref="D49:K49" si="6">+SUM(D47:D48)</f>
        <v>147575</v>
      </c>
      <c r="E49" s="91">
        <f t="shared" si="6"/>
        <v>147864</v>
      </c>
      <c r="F49" s="91">
        <f t="shared" si="6"/>
        <v>158426</v>
      </c>
      <c r="G49" s="91">
        <f t="shared" si="6"/>
        <v>165924</v>
      </c>
      <c r="H49" s="92">
        <f t="shared" si="6"/>
        <v>172771</v>
      </c>
      <c r="I49" s="92">
        <f t="shared" si="6"/>
        <v>179074</v>
      </c>
      <c r="J49" s="93">
        <f t="shared" ref="J49" si="7">+SUM(J47:J48)</f>
        <v>182572</v>
      </c>
      <c r="K49" s="94">
        <f t="shared" si="6"/>
        <v>179948</v>
      </c>
      <c r="L49" s="3"/>
      <c r="M49" s="3"/>
      <c r="N49" s="3"/>
      <c r="O49" s="3"/>
      <c r="P49" s="3"/>
    </row>
    <row r="50" spans="1:16" ht="15.75" x14ac:dyDescent="0.25">
      <c r="A50" s="14" t="s">
        <v>27</v>
      </c>
      <c r="B50" s="1"/>
      <c r="C50" s="2"/>
      <c r="D50" s="2"/>
      <c r="E50" s="2"/>
      <c r="F50" s="2"/>
      <c r="G50" s="2"/>
      <c r="H50" s="20"/>
      <c r="I50" s="20"/>
      <c r="J50" s="20"/>
      <c r="K50" s="20"/>
      <c r="L50" s="3"/>
      <c r="M50" s="3"/>
      <c r="N50" s="3"/>
      <c r="O50" s="3"/>
      <c r="P50" s="3"/>
    </row>
    <row r="51" spans="1:16" ht="10.5" customHeight="1" x14ac:dyDescent="0.25">
      <c r="A51" s="23"/>
      <c r="B51" s="1"/>
      <c r="C51" s="2"/>
      <c r="D51" s="2"/>
      <c r="E51" s="2"/>
      <c r="F51" s="2"/>
      <c r="G51" s="2"/>
      <c r="H51" s="2"/>
      <c r="I51" s="2"/>
      <c r="J51" s="2"/>
      <c r="K51" s="2"/>
      <c r="L51" s="3"/>
      <c r="M51" s="3"/>
      <c r="N51" s="3"/>
      <c r="O51" s="3"/>
      <c r="P51" s="3"/>
    </row>
    <row r="52" spans="1:16" ht="21.75" thickBot="1" x14ac:dyDescent="0.3">
      <c r="A52" s="16" t="s">
        <v>32</v>
      </c>
      <c r="B52" s="1"/>
      <c r="C52" s="2"/>
      <c r="D52" s="2"/>
      <c r="E52" s="2"/>
      <c r="F52" s="2"/>
      <c r="G52" s="2"/>
      <c r="H52" s="2"/>
      <c r="I52" s="2"/>
      <c r="J52" s="2"/>
      <c r="K52" s="2"/>
      <c r="L52" s="3"/>
      <c r="M52" s="3"/>
      <c r="N52" s="3"/>
      <c r="O52" s="3"/>
      <c r="P52" s="3"/>
    </row>
    <row r="53" spans="1:16" ht="19.5" thickBot="1" x14ac:dyDescent="0.3">
      <c r="A53" s="232" t="s">
        <v>33</v>
      </c>
      <c r="B53" s="233"/>
      <c r="C53" s="80">
        <v>2010</v>
      </c>
      <c r="D53" s="81">
        <v>2011</v>
      </c>
      <c r="E53" s="81">
        <v>2012</v>
      </c>
      <c r="F53" s="81">
        <v>2013</v>
      </c>
      <c r="G53" s="81">
        <v>2014</v>
      </c>
      <c r="H53" s="82">
        <v>2015</v>
      </c>
      <c r="I53" s="82">
        <v>2016</v>
      </c>
      <c r="J53" s="82">
        <v>2017</v>
      </c>
      <c r="K53" s="83">
        <v>2018</v>
      </c>
      <c r="L53" s="24"/>
      <c r="M53" s="24"/>
      <c r="N53" s="3"/>
      <c r="O53" s="3"/>
      <c r="P53" s="3"/>
    </row>
    <row r="54" spans="1:16" ht="18.75" x14ac:dyDescent="0.25">
      <c r="A54" s="244" t="s">
        <v>34</v>
      </c>
      <c r="B54" s="245"/>
      <c r="C54" s="95">
        <v>6591</v>
      </c>
      <c r="D54" s="96">
        <v>6723</v>
      </c>
      <c r="E54" s="96">
        <v>6428</v>
      </c>
      <c r="F54" s="96">
        <v>7843</v>
      </c>
      <c r="G54" s="96">
        <v>7971</v>
      </c>
      <c r="H54" s="97">
        <v>8249</v>
      </c>
      <c r="I54" s="97">
        <v>7519</v>
      </c>
      <c r="J54" s="98">
        <v>7140</v>
      </c>
      <c r="K54" s="99">
        <v>7186</v>
      </c>
      <c r="L54" s="239"/>
      <c r="M54" s="239"/>
      <c r="N54" s="3"/>
      <c r="O54" s="3"/>
      <c r="P54" s="3"/>
    </row>
    <row r="55" spans="1:16" ht="18.75" x14ac:dyDescent="0.25">
      <c r="A55" s="238" t="s">
        <v>35</v>
      </c>
      <c r="B55" s="221"/>
      <c r="C55" s="100">
        <v>38179</v>
      </c>
      <c r="D55" s="25">
        <v>43772</v>
      </c>
      <c r="E55" s="25">
        <v>42196</v>
      </c>
      <c r="F55" s="25">
        <v>48327</v>
      </c>
      <c r="G55" s="25">
        <v>50479</v>
      </c>
      <c r="H55" s="26">
        <v>52188</v>
      </c>
      <c r="I55" s="26">
        <v>52320</v>
      </c>
      <c r="J55" s="60">
        <v>53209</v>
      </c>
      <c r="K55" s="101">
        <v>49225</v>
      </c>
      <c r="L55" s="239"/>
      <c r="M55" s="239"/>
      <c r="N55" s="3"/>
      <c r="O55" s="3"/>
      <c r="P55" s="3"/>
    </row>
    <row r="56" spans="1:16" ht="18.75" x14ac:dyDescent="0.25">
      <c r="A56" s="238" t="s">
        <v>36</v>
      </c>
      <c r="B56" s="221"/>
      <c r="C56" s="100">
        <v>83276</v>
      </c>
      <c r="D56" s="25">
        <v>89649</v>
      </c>
      <c r="E56" s="25">
        <v>90851</v>
      </c>
      <c r="F56" s="25">
        <v>94064</v>
      </c>
      <c r="G56" s="25">
        <v>98969</v>
      </c>
      <c r="H56" s="26">
        <v>103148</v>
      </c>
      <c r="I56" s="26">
        <v>108934</v>
      </c>
      <c r="J56" s="60">
        <v>111030</v>
      </c>
      <c r="K56" s="101">
        <v>111713</v>
      </c>
      <c r="L56" s="239"/>
      <c r="M56" s="239"/>
      <c r="N56" s="3"/>
      <c r="O56" s="3"/>
      <c r="P56" s="3"/>
    </row>
    <row r="57" spans="1:16" ht="18.75" x14ac:dyDescent="0.25">
      <c r="A57" s="238" t="s">
        <v>37</v>
      </c>
      <c r="B57" s="221"/>
      <c r="C57" s="100">
        <v>2786</v>
      </c>
      <c r="D57" s="25">
        <v>3339</v>
      </c>
      <c r="E57" s="25">
        <v>4042</v>
      </c>
      <c r="F57" s="25">
        <v>3584</v>
      </c>
      <c r="G57" s="25">
        <v>3902</v>
      </c>
      <c r="H57" s="26">
        <v>4059</v>
      </c>
      <c r="I57" s="26">
        <v>4564</v>
      </c>
      <c r="J57" s="60">
        <v>4951</v>
      </c>
      <c r="K57" s="101">
        <v>5851</v>
      </c>
      <c r="L57" s="239"/>
      <c r="M57" s="239"/>
      <c r="N57" s="3"/>
      <c r="O57" s="3"/>
      <c r="P57" s="3"/>
    </row>
    <row r="58" spans="1:16" ht="18.75" x14ac:dyDescent="0.25">
      <c r="A58" s="238" t="s">
        <v>38</v>
      </c>
      <c r="B58" s="221"/>
      <c r="C58" s="100">
        <v>2928</v>
      </c>
      <c r="D58" s="25">
        <v>3744</v>
      </c>
      <c r="E58" s="25">
        <v>3988</v>
      </c>
      <c r="F58" s="25">
        <v>4189</v>
      </c>
      <c r="G58" s="25">
        <v>4142</v>
      </c>
      <c r="H58" s="26">
        <v>4603</v>
      </c>
      <c r="I58" s="26">
        <v>5151</v>
      </c>
      <c r="J58" s="60">
        <v>5589</v>
      </c>
      <c r="K58" s="101">
        <v>5276</v>
      </c>
      <c r="L58" s="239"/>
      <c r="M58" s="239"/>
      <c r="N58" s="3"/>
      <c r="O58" s="3"/>
      <c r="P58" s="3"/>
    </row>
    <row r="59" spans="1:16" ht="18.75" x14ac:dyDescent="0.25">
      <c r="A59" s="238" t="s">
        <v>39</v>
      </c>
      <c r="B59" s="221"/>
      <c r="C59" s="100">
        <v>281</v>
      </c>
      <c r="D59" s="25">
        <v>348</v>
      </c>
      <c r="E59" s="25">
        <v>359</v>
      </c>
      <c r="F59" s="25">
        <v>419</v>
      </c>
      <c r="G59" s="25">
        <v>461</v>
      </c>
      <c r="H59" s="26">
        <v>524</v>
      </c>
      <c r="I59" s="26">
        <v>586</v>
      </c>
      <c r="J59" s="60">
        <v>653</v>
      </c>
      <c r="K59" s="101">
        <v>697</v>
      </c>
      <c r="L59" s="239"/>
      <c r="M59" s="239"/>
      <c r="N59" s="3"/>
      <c r="O59" s="3"/>
      <c r="P59" s="3"/>
    </row>
    <row r="60" spans="1:16" ht="19.5" thickBot="1" x14ac:dyDescent="0.3">
      <c r="A60" s="248" t="s">
        <v>26</v>
      </c>
      <c r="B60" s="249"/>
      <c r="C60" s="102">
        <f>+SUM(C54:C59)</f>
        <v>134041</v>
      </c>
      <c r="D60" s="103">
        <f t="shared" ref="D60:I60" si="8">+SUM(D54:D59)</f>
        <v>147575</v>
      </c>
      <c r="E60" s="103">
        <f t="shared" si="8"/>
        <v>147864</v>
      </c>
      <c r="F60" s="103">
        <f t="shared" si="8"/>
        <v>158426</v>
      </c>
      <c r="G60" s="103">
        <f t="shared" si="8"/>
        <v>165924</v>
      </c>
      <c r="H60" s="104">
        <f t="shared" si="8"/>
        <v>172771</v>
      </c>
      <c r="I60" s="104">
        <f t="shared" si="8"/>
        <v>179074</v>
      </c>
      <c r="J60" s="105">
        <f t="shared" ref="J60" si="9">+SUM(J54:J59)</f>
        <v>182572</v>
      </c>
      <c r="K60" s="106">
        <f t="shared" ref="K60" si="10">+SUM(K54:K59)</f>
        <v>179948</v>
      </c>
      <c r="L60" s="24"/>
      <c r="M60" s="24"/>
      <c r="N60" s="3"/>
      <c r="O60" s="3"/>
      <c r="P60" s="3"/>
    </row>
    <row r="61" spans="1:16" ht="15.75" x14ac:dyDescent="0.25">
      <c r="A61" s="14" t="s">
        <v>27</v>
      </c>
      <c r="B61" s="1"/>
      <c r="C61" s="2"/>
      <c r="D61" s="2"/>
      <c r="E61" s="2"/>
      <c r="F61" s="2"/>
      <c r="G61" s="2"/>
      <c r="H61" s="2"/>
      <c r="I61" s="2"/>
      <c r="J61" s="2"/>
      <c r="K61" s="2"/>
      <c r="L61" s="24"/>
      <c r="M61" s="24"/>
      <c r="N61" s="3"/>
      <c r="O61" s="3"/>
      <c r="P61" s="3"/>
    </row>
    <row r="62" spans="1:16" s="79" customFormat="1" ht="24" customHeight="1" x14ac:dyDescent="0.25">
      <c r="A62" s="150" t="s">
        <v>1368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8"/>
      <c r="M62" s="78"/>
      <c r="N62" s="78"/>
      <c r="O62" s="78"/>
      <c r="P62" s="78"/>
    </row>
    <row r="63" spans="1:16" ht="21.75" thickBot="1" x14ac:dyDescent="0.3">
      <c r="A63" s="16" t="s">
        <v>40</v>
      </c>
      <c r="B63" s="1"/>
      <c r="C63" s="2"/>
      <c r="D63" s="2"/>
      <c r="E63" s="2"/>
      <c r="F63" s="2"/>
      <c r="G63" s="2"/>
      <c r="H63" s="2"/>
      <c r="I63" s="2"/>
      <c r="J63" s="2"/>
      <c r="K63" s="2"/>
      <c r="L63" s="3"/>
      <c r="M63" s="3"/>
      <c r="N63" s="3"/>
      <c r="O63" s="3"/>
      <c r="P63" s="3"/>
    </row>
    <row r="64" spans="1:16" ht="19.5" thickBot="1" x14ac:dyDescent="0.3">
      <c r="A64" s="232" t="s">
        <v>41</v>
      </c>
      <c r="B64" s="233"/>
      <c r="C64" s="80">
        <v>2010</v>
      </c>
      <c r="D64" s="81">
        <v>2011</v>
      </c>
      <c r="E64" s="81">
        <v>2012</v>
      </c>
      <c r="F64" s="81">
        <v>2013</v>
      </c>
      <c r="G64" s="81">
        <v>2014</v>
      </c>
      <c r="H64" s="82">
        <v>2015</v>
      </c>
      <c r="I64" s="82">
        <v>2016</v>
      </c>
      <c r="J64" s="82">
        <v>2017</v>
      </c>
      <c r="K64" s="83">
        <v>2018</v>
      </c>
      <c r="L64" s="3"/>
      <c r="M64" s="3"/>
      <c r="N64" s="3"/>
      <c r="O64" s="3"/>
      <c r="P64" s="3"/>
    </row>
    <row r="65" spans="1:16" ht="18.75" x14ac:dyDescent="0.25">
      <c r="A65" s="250" t="s">
        <v>42</v>
      </c>
      <c r="B65" s="251"/>
      <c r="C65" s="95">
        <v>2609</v>
      </c>
      <c r="D65" s="96">
        <v>4069</v>
      </c>
      <c r="E65" s="96">
        <v>3870</v>
      </c>
      <c r="F65" s="96">
        <v>3824</v>
      </c>
      <c r="G65" s="96">
        <v>3124</v>
      </c>
      <c r="H65" s="97">
        <v>3026</v>
      </c>
      <c r="I65" s="97">
        <v>3245</v>
      </c>
      <c r="J65" s="98">
        <v>3195</v>
      </c>
      <c r="K65" s="99">
        <v>3350</v>
      </c>
      <c r="L65" s="3"/>
      <c r="M65" s="3"/>
      <c r="N65" s="3"/>
      <c r="O65" s="3"/>
      <c r="P65" s="3"/>
    </row>
    <row r="66" spans="1:16" ht="18.75" x14ac:dyDescent="0.25">
      <c r="A66" s="246" t="s">
        <v>43</v>
      </c>
      <c r="B66" s="247"/>
      <c r="C66" s="100">
        <v>5750</v>
      </c>
      <c r="D66" s="25">
        <v>6108</v>
      </c>
      <c r="E66" s="25">
        <v>6221</v>
      </c>
      <c r="F66" s="25">
        <v>6792</v>
      </c>
      <c r="G66" s="25">
        <v>6843</v>
      </c>
      <c r="H66" s="26">
        <v>6668</v>
      </c>
      <c r="I66" s="26">
        <v>6727</v>
      </c>
      <c r="J66" s="60">
        <v>6766</v>
      </c>
      <c r="K66" s="101">
        <v>7199</v>
      </c>
      <c r="L66" s="3"/>
      <c r="M66" s="3"/>
      <c r="N66" s="3"/>
      <c r="O66" s="3"/>
      <c r="P66" s="3"/>
    </row>
    <row r="67" spans="1:16" ht="18.75" x14ac:dyDescent="0.25">
      <c r="A67" s="246" t="s">
        <v>44</v>
      </c>
      <c r="B67" s="247"/>
      <c r="C67" s="100">
        <v>8810</v>
      </c>
      <c r="D67" s="25">
        <v>8702</v>
      </c>
      <c r="E67" s="25">
        <v>8539</v>
      </c>
      <c r="F67" s="25">
        <v>8313</v>
      </c>
      <c r="G67" s="25">
        <v>9368</v>
      </c>
      <c r="H67" s="26">
        <v>9917</v>
      </c>
      <c r="I67" s="26">
        <v>10393</v>
      </c>
      <c r="J67" s="60">
        <v>11222</v>
      </c>
      <c r="K67" s="101">
        <v>12049</v>
      </c>
      <c r="L67" s="3"/>
      <c r="M67" s="3"/>
      <c r="N67" s="3"/>
      <c r="O67" s="3"/>
      <c r="P67" s="3"/>
    </row>
    <row r="68" spans="1:16" ht="18.75" x14ac:dyDescent="0.25">
      <c r="A68" s="246" t="s">
        <v>45</v>
      </c>
      <c r="B68" s="247"/>
      <c r="C68" s="100">
        <v>14869</v>
      </c>
      <c r="D68" s="25">
        <v>15651</v>
      </c>
      <c r="E68" s="25">
        <v>15702</v>
      </c>
      <c r="F68" s="25">
        <v>16163</v>
      </c>
      <c r="G68" s="25">
        <v>18131</v>
      </c>
      <c r="H68" s="26">
        <v>18422</v>
      </c>
      <c r="I68" s="26">
        <v>18743</v>
      </c>
      <c r="J68" s="60">
        <v>19469</v>
      </c>
      <c r="K68" s="101">
        <v>19840</v>
      </c>
      <c r="L68" s="3"/>
      <c r="M68" s="3"/>
      <c r="N68" s="3"/>
      <c r="O68" s="3"/>
      <c r="P68" s="3"/>
    </row>
    <row r="69" spans="1:16" ht="18.75" x14ac:dyDescent="0.25">
      <c r="A69" s="246" t="s">
        <v>46</v>
      </c>
      <c r="B69" s="247"/>
      <c r="C69" s="100">
        <v>16364</v>
      </c>
      <c r="D69" s="25">
        <v>19222</v>
      </c>
      <c r="E69" s="25">
        <v>19914</v>
      </c>
      <c r="F69" s="25">
        <v>21663</v>
      </c>
      <c r="G69" s="25">
        <v>23380</v>
      </c>
      <c r="H69" s="26">
        <v>25148</v>
      </c>
      <c r="I69" s="26">
        <v>27213</v>
      </c>
      <c r="J69" s="60">
        <v>28493</v>
      </c>
      <c r="K69" s="101">
        <v>29081</v>
      </c>
      <c r="L69" s="3"/>
      <c r="M69" s="3"/>
      <c r="N69" s="3"/>
      <c r="O69" s="3"/>
      <c r="P69" s="3"/>
    </row>
    <row r="70" spans="1:16" ht="18.75" x14ac:dyDescent="0.25">
      <c r="A70" s="246" t="s">
        <v>47</v>
      </c>
      <c r="B70" s="247"/>
      <c r="C70" s="100">
        <v>46214</v>
      </c>
      <c r="D70" s="25">
        <v>50593</v>
      </c>
      <c r="E70" s="25">
        <v>50038</v>
      </c>
      <c r="F70" s="25">
        <v>53420</v>
      </c>
      <c r="G70" s="25">
        <v>55150</v>
      </c>
      <c r="H70" s="26">
        <v>56889</v>
      </c>
      <c r="I70" s="26">
        <v>57947</v>
      </c>
      <c r="J70" s="60">
        <v>58421</v>
      </c>
      <c r="K70" s="101">
        <v>55946</v>
      </c>
      <c r="L70" s="3"/>
      <c r="M70" s="3"/>
      <c r="N70" s="3"/>
      <c r="O70" s="3"/>
      <c r="P70" s="3"/>
    </row>
    <row r="71" spans="1:16" ht="18.75" x14ac:dyDescent="0.25">
      <c r="A71" s="246" t="s">
        <v>48</v>
      </c>
      <c r="B71" s="247"/>
      <c r="C71" s="100">
        <v>36463</v>
      </c>
      <c r="D71" s="25">
        <v>40041</v>
      </c>
      <c r="E71" s="25">
        <v>40197</v>
      </c>
      <c r="F71" s="25">
        <v>44631</v>
      </c>
      <c r="G71" s="25">
        <v>46294</v>
      </c>
      <c r="H71" s="26">
        <v>48724</v>
      </c>
      <c r="I71" s="26">
        <v>50542</v>
      </c>
      <c r="J71" s="60">
        <v>50307</v>
      </c>
      <c r="K71" s="101">
        <v>47863</v>
      </c>
      <c r="L71" s="3"/>
      <c r="M71" s="3"/>
      <c r="N71" s="3"/>
      <c r="O71" s="3"/>
      <c r="P71" s="3"/>
    </row>
    <row r="72" spans="1:16" ht="18.75" x14ac:dyDescent="0.25">
      <c r="A72" s="246" t="s">
        <v>49</v>
      </c>
      <c r="B72" s="247"/>
      <c r="C72" s="100">
        <v>2962</v>
      </c>
      <c r="D72" s="25">
        <v>3189</v>
      </c>
      <c r="E72" s="25">
        <v>3383</v>
      </c>
      <c r="F72" s="25">
        <v>3620</v>
      </c>
      <c r="G72" s="25">
        <v>3634</v>
      </c>
      <c r="H72" s="26">
        <v>3977</v>
      </c>
      <c r="I72" s="26">
        <v>4264</v>
      </c>
      <c r="J72" s="60">
        <v>4699</v>
      </c>
      <c r="K72" s="101">
        <v>4620</v>
      </c>
      <c r="L72" s="3"/>
      <c r="M72" s="3"/>
      <c r="N72" s="3"/>
      <c r="O72" s="3"/>
      <c r="P72" s="3"/>
    </row>
    <row r="73" spans="1:16" ht="19.5" thickBot="1" x14ac:dyDescent="0.3">
      <c r="A73" s="248" t="s">
        <v>26</v>
      </c>
      <c r="B73" s="249"/>
      <c r="C73" s="102">
        <f>+SUM(C65:C72)</f>
        <v>134041</v>
      </c>
      <c r="D73" s="103">
        <f t="shared" ref="D73:K73" si="11">+SUM(D65:D72)</f>
        <v>147575</v>
      </c>
      <c r="E73" s="103">
        <f t="shared" si="11"/>
        <v>147864</v>
      </c>
      <c r="F73" s="103">
        <f t="shared" si="11"/>
        <v>158426</v>
      </c>
      <c r="G73" s="103">
        <f t="shared" si="11"/>
        <v>165924</v>
      </c>
      <c r="H73" s="104">
        <f t="shared" si="11"/>
        <v>172771</v>
      </c>
      <c r="I73" s="104">
        <f t="shared" si="11"/>
        <v>179074</v>
      </c>
      <c r="J73" s="105">
        <f t="shared" ref="J73" si="12">+SUM(J65:J72)</f>
        <v>182572</v>
      </c>
      <c r="K73" s="106">
        <f t="shared" si="11"/>
        <v>179948</v>
      </c>
      <c r="L73" s="24"/>
      <c r="M73" s="24"/>
      <c r="N73" s="3"/>
      <c r="O73" s="3"/>
      <c r="P73" s="3"/>
    </row>
    <row r="74" spans="1:16" ht="15.75" x14ac:dyDescent="0.25">
      <c r="A74" s="14" t="s">
        <v>27</v>
      </c>
      <c r="B74" s="1"/>
      <c r="C74" s="2"/>
      <c r="D74" s="2"/>
      <c r="E74" s="2"/>
      <c r="F74" s="2"/>
      <c r="G74" s="2"/>
      <c r="H74" s="2"/>
      <c r="I74" s="2"/>
      <c r="J74" s="2"/>
      <c r="K74" s="2"/>
      <c r="L74" s="3"/>
      <c r="M74" s="3"/>
      <c r="N74" s="3"/>
      <c r="O74" s="3"/>
      <c r="P74" s="3"/>
    </row>
    <row r="75" spans="1:16" ht="12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3"/>
      <c r="M75" s="3"/>
      <c r="N75" s="3"/>
      <c r="O75" s="3"/>
      <c r="P75" s="3"/>
    </row>
    <row r="76" spans="1:16" ht="21.75" thickBot="1" x14ac:dyDescent="0.3">
      <c r="A76" s="16" t="s">
        <v>50</v>
      </c>
      <c r="B76" s="1"/>
      <c r="C76" s="2"/>
      <c r="D76" s="2"/>
      <c r="E76" s="2"/>
      <c r="F76" s="2"/>
      <c r="G76" s="2"/>
      <c r="H76" s="2"/>
      <c r="I76" s="2"/>
      <c r="J76" s="2"/>
      <c r="K76" s="2"/>
      <c r="L76" s="3"/>
      <c r="M76" s="3"/>
      <c r="N76" s="3"/>
      <c r="O76" s="3"/>
      <c r="P76" s="3"/>
    </row>
    <row r="77" spans="1:16" ht="19.5" thickBot="1" x14ac:dyDescent="0.3">
      <c r="A77" s="232" t="s">
        <v>51</v>
      </c>
      <c r="B77" s="233"/>
      <c r="C77" s="80">
        <v>2010</v>
      </c>
      <c r="D77" s="81">
        <v>2011</v>
      </c>
      <c r="E77" s="81">
        <v>2012</v>
      </c>
      <c r="F77" s="81">
        <v>2013</v>
      </c>
      <c r="G77" s="81">
        <v>2014</v>
      </c>
      <c r="H77" s="82">
        <v>2015</v>
      </c>
      <c r="I77" s="82">
        <v>2016</v>
      </c>
      <c r="J77" s="82">
        <v>2017</v>
      </c>
      <c r="K77" s="83">
        <v>2018</v>
      </c>
      <c r="L77" s="3"/>
      <c r="M77" s="3"/>
      <c r="N77" s="3"/>
      <c r="O77" s="3"/>
      <c r="P77" s="3"/>
    </row>
    <row r="78" spans="1:16" ht="18.75" x14ac:dyDescent="0.25">
      <c r="A78" s="244" t="s">
        <v>52</v>
      </c>
      <c r="B78" s="245"/>
      <c r="C78" s="95">
        <v>124579</v>
      </c>
      <c r="D78" s="96">
        <v>136046</v>
      </c>
      <c r="E78" s="96">
        <v>135635</v>
      </c>
      <c r="F78" s="96">
        <v>146575</v>
      </c>
      <c r="G78" s="96">
        <v>151264</v>
      </c>
      <c r="H78" s="97">
        <v>157112</v>
      </c>
      <c r="I78" s="97">
        <v>160090</v>
      </c>
      <c r="J78" s="97">
        <v>162514</v>
      </c>
      <c r="K78" s="99">
        <v>158672</v>
      </c>
      <c r="L78" s="3"/>
      <c r="M78" s="3"/>
      <c r="N78" s="3"/>
      <c r="O78" s="3"/>
      <c r="P78" s="3"/>
    </row>
    <row r="79" spans="1:16" ht="18.75" x14ac:dyDescent="0.25">
      <c r="A79" s="238" t="s">
        <v>53</v>
      </c>
      <c r="B79" s="221"/>
      <c r="C79" s="100">
        <v>9375</v>
      </c>
      <c r="D79" s="25">
        <v>11427</v>
      </c>
      <c r="E79" s="25">
        <v>12022</v>
      </c>
      <c r="F79" s="25">
        <v>11523</v>
      </c>
      <c r="G79" s="25">
        <v>14252</v>
      </c>
      <c r="H79" s="26">
        <v>14894</v>
      </c>
      <c r="I79" s="26">
        <v>15309</v>
      </c>
      <c r="J79" s="26">
        <v>15141</v>
      </c>
      <c r="K79" s="101">
        <v>14385</v>
      </c>
      <c r="L79" s="3"/>
      <c r="M79" s="3"/>
      <c r="N79" s="3"/>
      <c r="O79" s="3"/>
      <c r="P79" s="3"/>
    </row>
    <row r="80" spans="1:16" ht="18.75" x14ac:dyDescent="0.25">
      <c r="A80" s="238" t="s">
        <v>54</v>
      </c>
      <c r="B80" s="221"/>
      <c r="C80" s="100">
        <v>87</v>
      </c>
      <c r="D80" s="25">
        <v>102</v>
      </c>
      <c r="E80" s="25">
        <v>207</v>
      </c>
      <c r="F80" s="25">
        <v>328</v>
      </c>
      <c r="G80" s="25">
        <v>408</v>
      </c>
      <c r="H80" s="26">
        <v>765</v>
      </c>
      <c r="I80" s="26">
        <v>3675</v>
      </c>
      <c r="J80" s="26">
        <v>4917</v>
      </c>
      <c r="K80" s="101">
        <v>6891</v>
      </c>
      <c r="L80" s="3"/>
      <c r="M80" s="3"/>
      <c r="N80" s="3"/>
      <c r="O80" s="3"/>
      <c r="P80" s="3"/>
    </row>
    <row r="81" spans="1:16" ht="19.5" thickBot="1" x14ac:dyDescent="0.3">
      <c r="A81" s="248" t="s">
        <v>26</v>
      </c>
      <c r="B81" s="249"/>
      <c r="C81" s="102">
        <f>+SUM(C78:C80)</f>
        <v>134041</v>
      </c>
      <c r="D81" s="103">
        <f t="shared" ref="D81:K81" si="13">+SUM(D78:D80)</f>
        <v>147575</v>
      </c>
      <c r="E81" s="103">
        <f t="shared" si="13"/>
        <v>147864</v>
      </c>
      <c r="F81" s="103">
        <f t="shared" si="13"/>
        <v>158426</v>
      </c>
      <c r="G81" s="103">
        <f t="shared" si="13"/>
        <v>165924</v>
      </c>
      <c r="H81" s="104">
        <f t="shared" si="13"/>
        <v>172771</v>
      </c>
      <c r="I81" s="104">
        <f t="shared" si="13"/>
        <v>179074</v>
      </c>
      <c r="J81" s="104">
        <f t="shared" ref="J81" si="14">+SUM(J78:J80)</f>
        <v>182572</v>
      </c>
      <c r="K81" s="106">
        <f t="shared" si="13"/>
        <v>179948</v>
      </c>
      <c r="L81" s="24"/>
      <c r="M81" s="24"/>
      <c r="N81" s="3"/>
      <c r="O81" s="3"/>
      <c r="P81" s="3"/>
    </row>
    <row r="82" spans="1:16" ht="15.75" x14ac:dyDescent="0.25">
      <c r="A82" s="14" t="s">
        <v>27</v>
      </c>
      <c r="B82" s="1"/>
      <c r="C82" s="2"/>
      <c r="D82" s="2"/>
      <c r="E82" s="2"/>
      <c r="F82" s="2"/>
      <c r="G82" s="2"/>
      <c r="H82" s="20"/>
      <c r="I82" s="20"/>
      <c r="J82" s="20"/>
      <c r="K82" s="2"/>
      <c r="L82" s="3"/>
      <c r="M82" s="3"/>
      <c r="N82" s="3"/>
      <c r="O82" s="3"/>
      <c r="P82" s="3"/>
    </row>
    <row r="83" spans="1:16" ht="15" customHeight="1" x14ac:dyDescent="0.25">
      <c r="A83" s="27"/>
      <c r="B83" s="1"/>
      <c r="C83" s="2"/>
      <c r="D83" s="2"/>
      <c r="E83" s="2"/>
      <c r="F83" s="2"/>
      <c r="G83" s="3"/>
      <c r="H83" s="3"/>
      <c r="I83" s="28"/>
      <c r="J83" s="28"/>
      <c r="K83" s="3"/>
      <c r="L83" s="3"/>
      <c r="M83" s="3"/>
      <c r="N83" s="3"/>
      <c r="O83" s="3"/>
      <c r="P83" s="3"/>
    </row>
    <row r="84" spans="1:16" ht="21.75" thickBot="1" x14ac:dyDescent="0.3">
      <c r="A84" s="16" t="s">
        <v>55</v>
      </c>
      <c r="B84" s="1"/>
      <c r="C84" s="2"/>
      <c r="D84" s="2"/>
      <c r="E84" s="2"/>
      <c r="F84" s="2"/>
      <c r="G84" s="2"/>
      <c r="H84" s="2"/>
      <c r="I84" s="2"/>
      <c r="J84" s="2"/>
      <c r="K84" s="17"/>
      <c r="L84" s="3"/>
      <c r="M84" s="3"/>
      <c r="N84" s="3"/>
      <c r="O84" s="3"/>
      <c r="P84" s="3"/>
    </row>
    <row r="85" spans="1:16" ht="19.5" thickBot="1" x14ac:dyDescent="0.3">
      <c r="A85" s="232" t="s">
        <v>56</v>
      </c>
      <c r="B85" s="233"/>
      <c r="C85" s="80">
        <v>2010</v>
      </c>
      <c r="D85" s="81">
        <v>2011</v>
      </c>
      <c r="E85" s="81">
        <v>2012</v>
      </c>
      <c r="F85" s="81">
        <v>2013</v>
      </c>
      <c r="G85" s="81">
        <v>2014</v>
      </c>
      <c r="H85" s="82">
        <v>2015</v>
      </c>
      <c r="I85" s="82">
        <v>2016</v>
      </c>
      <c r="J85" s="82">
        <v>2017</v>
      </c>
      <c r="K85" s="83">
        <v>2018</v>
      </c>
      <c r="L85" s="3"/>
      <c r="M85" s="3"/>
      <c r="N85" s="3"/>
      <c r="O85" s="3"/>
      <c r="P85" s="3"/>
    </row>
    <row r="86" spans="1:16" ht="18.75" x14ac:dyDescent="0.25">
      <c r="A86" s="214" t="s">
        <v>57</v>
      </c>
      <c r="B86" s="215"/>
      <c r="C86" s="84">
        <v>65201</v>
      </c>
      <c r="D86" s="85">
        <v>72251</v>
      </c>
      <c r="E86" s="85">
        <v>72273</v>
      </c>
      <c r="F86" s="85">
        <v>77579</v>
      </c>
      <c r="G86" s="85">
        <v>80621</v>
      </c>
      <c r="H86" s="86">
        <v>83632</v>
      </c>
      <c r="I86" s="86">
        <v>86768</v>
      </c>
      <c r="J86" s="87">
        <v>88204</v>
      </c>
      <c r="K86" s="88">
        <v>86812</v>
      </c>
      <c r="L86" s="3"/>
      <c r="M86" s="3"/>
      <c r="N86" s="3"/>
      <c r="O86" s="3"/>
      <c r="P86" s="3"/>
    </row>
    <row r="87" spans="1:16" ht="18.75" x14ac:dyDescent="0.25">
      <c r="A87" s="240" t="s">
        <v>58</v>
      </c>
      <c r="B87" s="241"/>
      <c r="C87" s="72">
        <v>68840</v>
      </c>
      <c r="D87" s="21">
        <v>75324</v>
      </c>
      <c r="E87" s="21">
        <v>75591</v>
      </c>
      <c r="F87" s="21">
        <v>80847</v>
      </c>
      <c r="G87" s="21">
        <v>85303</v>
      </c>
      <c r="H87" s="22">
        <v>89139</v>
      </c>
      <c r="I87" s="22">
        <v>92306</v>
      </c>
      <c r="J87" s="59">
        <v>94368</v>
      </c>
      <c r="K87" s="89">
        <v>93136</v>
      </c>
      <c r="L87" s="3"/>
      <c r="M87" s="3"/>
      <c r="N87" s="3"/>
      <c r="O87" s="3"/>
      <c r="P87" s="3"/>
    </row>
    <row r="88" spans="1:16" ht="19.5" thickBot="1" x14ac:dyDescent="0.3">
      <c r="A88" s="242" t="s">
        <v>26</v>
      </c>
      <c r="B88" s="243"/>
      <c r="C88" s="90">
        <f>+SUM(C86:C87)</f>
        <v>134041</v>
      </c>
      <c r="D88" s="91">
        <f t="shared" ref="D88:K88" si="15">+SUM(D86:D87)</f>
        <v>147575</v>
      </c>
      <c r="E88" s="91">
        <f t="shared" si="15"/>
        <v>147864</v>
      </c>
      <c r="F88" s="91">
        <f t="shared" si="15"/>
        <v>158426</v>
      </c>
      <c r="G88" s="91">
        <f t="shared" si="15"/>
        <v>165924</v>
      </c>
      <c r="H88" s="92">
        <f t="shared" si="15"/>
        <v>172771</v>
      </c>
      <c r="I88" s="92">
        <f t="shared" si="15"/>
        <v>179074</v>
      </c>
      <c r="J88" s="93">
        <f t="shared" ref="J88" si="16">+SUM(J86:J87)</f>
        <v>182572</v>
      </c>
      <c r="K88" s="94">
        <f t="shared" si="15"/>
        <v>179948</v>
      </c>
      <c r="L88" s="24"/>
      <c r="M88" s="24"/>
      <c r="N88" s="3"/>
      <c r="O88" s="3"/>
      <c r="P88" s="3"/>
    </row>
    <row r="89" spans="1:16" ht="15.75" x14ac:dyDescent="0.25">
      <c r="A89" s="14" t="s">
        <v>27</v>
      </c>
      <c r="B89" s="1"/>
      <c r="C89" s="2"/>
      <c r="D89" s="2"/>
      <c r="E89" s="2"/>
      <c r="F89" s="2"/>
      <c r="G89" s="2"/>
      <c r="H89" s="20"/>
      <c r="I89" s="20"/>
      <c r="J89" s="20"/>
      <c r="K89" s="20"/>
      <c r="L89" s="3"/>
      <c r="M89" s="3"/>
      <c r="N89" s="3"/>
      <c r="O89" s="3"/>
      <c r="P89" s="3"/>
    </row>
    <row r="90" spans="1:16" ht="15.75" x14ac:dyDescent="0.2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3"/>
      <c r="M90" s="3"/>
      <c r="N90" s="3"/>
      <c r="O90" s="3"/>
      <c r="P90" s="3"/>
    </row>
    <row r="91" spans="1:16" ht="21.75" thickBot="1" x14ac:dyDescent="0.3">
      <c r="A91" s="16" t="s">
        <v>59</v>
      </c>
      <c r="B91" s="1"/>
      <c r="C91" s="1"/>
      <c r="D91" s="1"/>
      <c r="E91" s="1"/>
      <c r="F91" s="1"/>
      <c r="G91" s="16" t="s">
        <v>60</v>
      </c>
      <c r="H91" s="1"/>
      <c r="I91" s="1"/>
      <c r="J91" s="1"/>
      <c r="K91" s="1"/>
      <c r="L91" s="3"/>
      <c r="M91" s="3"/>
      <c r="N91" s="3"/>
      <c r="O91" s="3"/>
      <c r="P91" s="3"/>
    </row>
    <row r="92" spans="1:16" ht="19.5" thickBot="1" x14ac:dyDescent="0.3">
      <c r="A92" s="232" t="s">
        <v>33</v>
      </c>
      <c r="B92" s="233"/>
      <c r="C92" s="107" t="s">
        <v>61</v>
      </c>
      <c r="D92" s="108" t="s">
        <v>62</v>
      </c>
      <c r="E92" s="109" t="s">
        <v>63</v>
      </c>
      <c r="F92" s="2"/>
      <c r="G92" s="232" t="s">
        <v>64</v>
      </c>
      <c r="H92" s="252"/>
      <c r="I92" s="109" t="s">
        <v>65</v>
      </c>
      <c r="K92" s="2"/>
      <c r="L92" s="3"/>
      <c r="M92" s="3"/>
      <c r="N92" s="3"/>
      <c r="O92" s="3"/>
      <c r="P92" s="3"/>
    </row>
    <row r="93" spans="1:16" ht="18.75" x14ac:dyDescent="0.25">
      <c r="A93" s="253" t="s">
        <v>34</v>
      </c>
      <c r="B93" s="254"/>
      <c r="C93" s="95">
        <f t="shared" ref="C93:C98" si="17">+K54</f>
        <v>7186</v>
      </c>
      <c r="D93" s="110">
        <v>1195</v>
      </c>
      <c r="E93" s="111">
        <f>+IF(C93=0,"",(D93/C93))</f>
        <v>0.16629557472863901</v>
      </c>
      <c r="F93" s="2"/>
      <c r="G93" s="253" t="s">
        <v>34</v>
      </c>
      <c r="H93" s="255"/>
      <c r="I93" s="116">
        <v>48</v>
      </c>
      <c r="K93" s="2"/>
      <c r="L93" s="3"/>
      <c r="M93" s="3"/>
      <c r="N93" s="3"/>
      <c r="O93" s="3"/>
      <c r="P93" s="3"/>
    </row>
    <row r="94" spans="1:16" ht="18.75" x14ac:dyDescent="0.25">
      <c r="A94" s="256" t="s">
        <v>35</v>
      </c>
      <c r="B94" s="257"/>
      <c r="C94" s="100">
        <f t="shared" si="17"/>
        <v>49225</v>
      </c>
      <c r="D94" s="112">
        <v>5780</v>
      </c>
      <c r="E94" s="113">
        <f t="shared" ref="E94:E99" si="18">+IF(C94=0,"",(D94/C94))</f>
        <v>0.11742001015744033</v>
      </c>
      <c r="F94" s="2"/>
      <c r="G94" s="256" t="s">
        <v>35</v>
      </c>
      <c r="H94" s="258"/>
      <c r="I94" s="117">
        <v>297</v>
      </c>
      <c r="K94" s="2"/>
      <c r="L94" s="3"/>
      <c r="M94" s="3"/>
      <c r="N94" s="3"/>
      <c r="O94" s="3"/>
      <c r="P94" s="3"/>
    </row>
    <row r="95" spans="1:16" ht="18.75" x14ac:dyDescent="0.25">
      <c r="A95" s="256" t="s">
        <v>36</v>
      </c>
      <c r="B95" s="257"/>
      <c r="C95" s="100">
        <f t="shared" si="17"/>
        <v>111713</v>
      </c>
      <c r="D95" s="112">
        <v>69661</v>
      </c>
      <c r="E95" s="113">
        <f t="shared" si="18"/>
        <v>0.62357111526858999</v>
      </c>
      <c r="F95" s="2"/>
      <c r="G95" s="256" t="s">
        <v>36</v>
      </c>
      <c r="H95" s="258"/>
      <c r="I95" s="117">
        <v>457</v>
      </c>
      <c r="K95" s="2"/>
      <c r="L95" s="3"/>
      <c r="M95" s="3"/>
      <c r="N95" s="3"/>
      <c r="O95" s="3"/>
      <c r="P95" s="3"/>
    </row>
    <row r="96" spans="1:16" ht="18.75" x14ac:dyDescent="0.25">
      <c r="A96" s="256" t="s">
        <v>37</v>
      </c>
      <c r="B96" s="257"/>
      <c r="C96" s="100">
        <f t="shared" si="17"/>
        <v>5851</v>
      </c>
      <c r="D96" s="112">
        <v>3343</v>
      </c>
      <c r="E96" s="113">
        <f t="shared" si="18"/>
        <v>0.57135532387626042</v>
      </c>
      <c r="F96" s="2"/>
      <c r="G96" s="256" t="s">
        <v>37</v>
      </c>
      <c r="H96" s="258"/>
      <c r="I96" s="117">
        <v>231</v>
      </c>
      <c r="K96" s="2"/>
      <c r="L96" s="3"/>
      <c r="M96" s="3"/>
      <c r="N96" s="3"/>
      <c r="O96" s="3"/>
      <c r="P96" s="3"/>
    </row>
    <row r="97" spans="1:16" ht="18.75" x14ac:dyDescent="0.25">
      <c r="A97" s="256" t="s">
        <v>38</v>
      </c>
      <c r="B97" s="257"/>
      <c r="C97" s="100">
        <f t="shared" si="17"/>
        <v>5276</v>
      </c>
      <c r="D97" s="112">
        <v>5086</v>
      </c>
      <c r="E97" s="113">
        <f t="shared" si="18"/>
        <v>0.96398786959818039</v>
      </c>
      <c r="F97" s="2"/>
      <c r="G97" s="256" t="s">
        <v>38</v>
      </c>
      <c r="H97" s="258"/>
      <c r="I97" s="117">
        <v>130</v>
      </c>
      <c r="K97" s="2"/>
      <c r="L97" s="3"/>
      <c r="M97" s="3"/>
      <c r="N97" s="3"/>
      <c r="O97" s="3"/>
      <c r="P97" s="3"/>
    </row>
    <row r="98" spans="1:16" ht="18.75" x14ac:dyDescent="0.25">
      <c r="A98" s="256" t="s">
        <v>39</v>
      </c>
      <c r="B98" s="257"/>
      <c r="C98" s="100">
        <f t="shared" si="17"/>
        <v>697</v>
      </c>
      <c r="D98" s="112">
        <v>697</v>
      </c>
      <c r="E98" s="113">
        <f t="shared" si="18"/>
        <v>1</v>
      </c>
      <c r="F98" s="2"/>
      <c r="G98" s="256" t="s">
        <v>39</v>
      </c>
      <c r="H98" s="258"/>
      <c r="I98" s="117">
        <v>26</v>
      </c>
      <c r="K98" s="2"/>
      <c r="L98" s="3"/>
      <c r="M98" s="3"/>
      <c r="N98" s="3"/>
      <c r="O98" s="3"/>
      <c r="P98" s="3"/>
    </row>
    <row r="99" spans="1:16" ht="19.5" thickBot="1" x14ac:dyDescent="0.3">
      <c r="A99" s="259" t="s">
        <v>26</v>
      </c>
      <c r="B99" s="260"/>
      <c r="C99" s="102">
        <f>+SUM(C93:C98)</f>
        <v>179948</v>
      </c>
      <c r="D99" s="114">
        <f>+SUM(D93:D98)</f>
        <v>85762</v>
      </c>
      <c r="E99" s="115">
        <f t="shared" si="18"/>
        <v>0.4765932380465468</v>
      </c>
      <c r="F99" s="2"/>
      <c r="G99" s="259" t="s">
        <v>26</v>
      </c>
      <c r="H99" s="261"/>
      <c r="I99" s="118">
        <f>+SUM(I93:I98)</f>
        <v>1189</v>
      </c>
      <c r="K99" s="2"/>
      <c r="L99" s="3"/>
      <c r="M99" s="3"/>
      <c r="N99" s="3"/>
      <c r="O99" s="3"/>
      <c r="P99" s="3"/>
    </row>
    <row r="100" spans="1:16" ht="15.75" customHeight="1" x14ac:dyDescent="0.25">
      <c r="A100" s="14" t="s">
        <v>66</v>
      </c>
      <c r="B100" s="1"/>
      <c r="C100" s="2"/>
      <c r="D100" s="2"/>
      <c r="E100" s="2"/>
      <c r="F100" s="2"/>
      <c r="G100" s="14" t="s">
        <v>27</v>
      </c>
      <c r="H100" s="2"/>
      <c r="I100" s="2"/>
      <c r="K100" s="2"/>
      <c r="L100" s="3"/>
      <c r="M100" s="3"/>
      <c r="N100" s="3"/>
      <c r="O100" s="3"/>
      <c r="P100" s="3"/>
    </row>
    <row r="101" spans="1:16" ht="6.75" customHeight="1" x14ac:dyDescent="0.25">
      <c r="A101" s="29"/>
      <c r="B101" s="1"/>
      <c r="C101" s="2"/>
      <c r="D101" s="2"/>
      <c r="E101" s="2"/>
      <c r="F101" s="2"/>
      <c r="G101" s="2"/>
      <c r="H101" s="2"/>
      <c r="I101" s="2"/>
      <c r="K101" s="2"/>
      <c r="L101" s="3"/>
      <c r="M101" s="3"/>
      <c r="N101" s="3"/>
      <c r="O101" s="3"/>
      <c r="P101" s="3"/>
    </row>
    <row r="102" spans="1:16" ht="21.75" thickBot="1" x14ac:dyDescent="0.3">
      <c r="A102" s="16" t="s">
        <v>67</v>
      </c>
      <c r="B102" s="1"/>
      <c r="C102" s="2"/>
      <c r="D102" s="2"/>
      <c r="E102" s="2"/>
      <c r="F102" s="2"/>
      <c r="G102" s="2"/>
      <c r="H102" s="2"/>
      <c r="I102" s="2"/>
      <c r="K102" s="3"/>
      <c r="L102" s="3"/>
      <c r="M102" s="3"/>
      <c r="N102" s="3"/>
      <c r="O102" s="3"/>
      <c r="P102" s="3"/>
    </row>
    <row r="103" spans="1:16" ht="19.5" thickBot="1" x14ac:dyDescent="0.3">
      <c r="A103" s="119" t="s">
        <v>68</v>
      </c>
      <c r="B103" s="120"/>
      <c r="C103" s="107">
        <v>2010</v>
      </c>
      <c r="D103" s="121">
        <v>2011</v>
      </c>
      <c r="E103" s="121">
        <v>2012</v>
      </c>
      <c r="F103" s="121">
        <v>2013</v>
      </c>
      <c r="G103" s="122">
        <v>2014</v>
      </c>
      <c r="H103" s="122">
        <v>2015</v>
      </c>
      <c r="I103" s="123">
        <v>2016</v>
      </c>
      <c r="J103" s="126">
        <v>2017</v>
      </c>
      <c r="K103" s="127">
        <v>2018</v>
      </c>
      <c r="L103" s="3"/>
      <c r="M103" s="3"/>
      <c r="N103" s="3"/>
      <c r="O103" s="3"/>
      <c r="P103" s="3"/>
    </row>
    <row r="104" spans="1:16" ht="18.75" x14ac:dyDescent="0.25">
      <c r="A104" s="244" t="s">
        <v>34</v>
      </c>
      <c r="B104" s="245"/>
      <c r="C104" s="95">
        <v>653</v>
      </c>
      <c r="D104" s="96">
        <v>1135</v>
      </c>
      <c r="E104" s="96">
        <v>2021</v>
      </c>
      <c r="F104" s="96">
        <v>1816</v>
      </c>
      <c r="G104" s="97">
        <v>1371</v>
      </c>
      <c r="H104" s="97">
        <v>1755</v>
      </c>
      <c r="I104" s="98">
        <v>1644</v>
      </c>
      <c r="J104" s="128">
        <v>2065</v>
      </c>
      <c r="K104" s="99">
        <v>2050</v>
      </c>
      <c r="L104" s="3"/>
      <c r="M104" s="3"/>
      <c r="N104" s="3"/>
      <c r="O104" s="3"/>
      <c r="P104" s="3"/>
    </row>
    <row r="105" spans="1:16" ht="18.75" x14ac:dyDescent="0.25">
      <c r="A105" s="238" t="s">
        <v>35</v>
      </c>
      <c r="B105" s="221"/>
      <c r="C105" s="100">
        <v>2942</v>
      </c>
      <c r="D105" s="25">
        <v>6893</v>
      </c>
      <c r="E105" s="25">
        <v>8229</v>
      </c>
      <c r="F105" s="25">
        <v>8824</v>
      </c>
      <c r="G105" s="26">
        <v>9104</v>
      </c>
      <c r="H105" s="26">
        <v>9376</v>
      </c>
      <c r="I105" s="60">
        <v>10687</v>
      </c>
      <c r="J105" s="129">
        <v>11948</v>
      </c>
      <c r="K105" s="101">
        <v>11621</v>
      </c>
      <c r="L105" s="3"/>
      <c r="M105" s="3"/>
      <c r="N105" s="3"/>
      <c r="O105" s="3"/>
      <c r="P105" s="3"/>
    </row>
    <row r="106" spans="1:16" ht="18.75" x14ac:dyDescent="0.25">
      <c r="A106" s="238" t="s">
        <v>36</v>
      </c>
      <c r="B106" s="221"/>
      <c r="C106" s="100">
        <v>9465</v>
      </c>
      <c r="D106" s="25">
        <v>10605</v>
      </c>
      <c r="E106" s="25">
        <v>11294</v>
      </c>
      <c r="F106" s="25">
        <v>12241</v>
      </c>
      <c r="G106" s="26">
        <v>11905</v>
      </c>
      <c r="H106" s="26">
        <v>11882</v>
      </c>
      <c r="I106" s="60">
        <v>13586</v>
      </c>
      <c r="J106" s="129">
        <v>13766</v>
      </c>
      <c r="K106" s="101">
        <v>16383</v>
      </c>
      <c r="L106" s="3"/>
      <c r="M106" s="3"/>
      <c r="N106" s="3"/>
      <c r="O106" s="3"/>
      <c r="P106" s="3"/>
    </row>
    <row r="107" spans="1:16" ht="18.75" x14ac:dyDescent="0.25">
      <c r="A107" s="238" t="s">
        <v>37</v>
      </c>
      <c r="B107" s="221"/>
      <c r="C107" s="100">
        <v>1967</v>
      </c>
      <c r="D107" s="25">
        <v>2922</v>
      </c>
      <c r="E107" s="25">
        <v>2883</v>
      </c>
      <c r="F107" s="25">
        <v>3301</v>
      </c>
      <c r="G107" s="26">
        <v>2718</v>
      </c>
      <c r="H107" s="26">
        <v>2733</v>
      </c>
      <c r="I107" s="60">
        <v>3151</v>
      </c>
      <c r="J107" s="129">
        <v>3217</v>
      </c>
      <c r="K107" s="101">
        <v>4090</v>
      </c>
      <c r="L107" s="3"/>
      <c r="M107" s="3"/>
      <c r="N107" s="3"/>
      <c r="O107" s="3"/>
      <c r="P107" s="3"/>
    </row>
    <row r="108" spans="1:16" ht="18.75" x14ac:dyDescent="0.25">
      <c r="A108" s="238" t="s">
        <v>38</v>
      </c>
      <c r="B108" s="221"/>
      <c r="C108" s="100">
        <v>552</v>
      </c>
      <c r="D108" s="25">
        <v>833</v>
      </c>
      <c r="E108" s="25">
        <v>1102</v>
      </c>
      <c r="F108" s="25">
        <v>1264</v>
      </c>
      <c r="G108" s="26">
        <v>1235</v>
      </c>
      <c r="H108" s="26">
        <v>1364</v>
      </c>
      <c r="I108" s="60">
        <v>1559</v>
      </c>
      <c r="J108" s="129">
        <v>1844</v>
      </c>
      <c r="K108" s="101">
        <v>2389</v>
      </c>
      <c r="L108" s="3"/>
      <c r="M108" s="3"/>
      <c r="N108" s="3"/>
      <c r="O108" s="3"/>
      <c r="P108" s="3"/>
    </row>
    <row r="109" spans="1:16" ht="18.75" x14ac:dyDescent="0.25">
      <c r="A109" s="238" t="s">
        <v>39</v>
      </c>
      <c r="B109" s="221"/>
      <c r="C109" s="100">
        <v>23</v>
      </c>
      <c r="D109" s="25">
        <v>38</v>
      </c>
      <c r="E109" s="25">
        <v>36</v>
      </c>
      <c r="F109" s="25">
        <v>44</v>
      </c>
      <c r="G109" s="26">
        <v>59</v>
      </c>
      <c r="H109" s="26">
        <v>58</v>
      </c>
      <c r="I109" s="60">
        <v>70</v>
      </c>
      <c r="J109" s="129">
        <v>72</v>
      </c>
      <c r="K109" s="101">
        <v>69</v>
      </c>
      <c r="L109" s="3"/>
      <c r="M109" s="3"/>
      <c r="N109" s="3"/>
      <c r="O109" s="3"/>
      <c r="P109" s="3"/>
    </row>
    <row r="110" spans="1:16" ht="19.5" thickBot="1" x14ac:dyDescent="0.3">
      <c r="A110" s="124" t="s">
        <v>26</v>
      </c>
      <c r="B110" s="125"/>
      <c r="C110" s="102">
        <f>+SUM(C104:C109)</f>
        <v>15602</v>
      </c>
      <c r="D110" s="103">
        <f t="shared" ref="D110:I110" si="19">+SUM(D104:D109)</f>
        <v>22426</v>
      </c>
      <c r="E110" s="103">
        <f t="shared" si="19"/>
        <v>25565</v>
      </c>
      <c r="F110" s="103">
        <f t="shared" si="19"/>
        <v>27490</v>
      </c>
      <c r="G110" s="104">
        <f t="shared" si="19"/>
        <v>26392</v>
      </c>
      <c r="H110" s="104">
        <f t="shared" si="19"/>
        <v>27168</v>
      </c>
      <c r="I110" s="105">
        <f t="shared" si="19"/>
        <v>30697</v>
      </c>
      <c r="J110" s="130">
        <f>+SUM(J104:J109)</f>
        <v>32912</v>
      </c>
      <c r="K110" s="106">
        <f t="shared" ref="K110" si="20">+SUM(K104:K109)</f>
        <v>36602</v>
      </c>
      <c r="L110" s="3"/>
      <c r="M110" s="3"/>
      <c r="N110" s="3"/>
      <c r="O110" s="3"/>
      <c r="P110" s="3"/>
    </row>
    <row r="111" spans="1:16" ht="15.75" x14ac:dyDescent="0.25">
      <c r="A111" s="14" t="s">
        <v>69</v>
      </c>
      <c r="B111" s="1"/>
      <c r="C111" s="2"/>
      <c r="D111" s="2"/>
      <c r="E111" s="2"/>
      <c r="F111" s="30"/>
      <c r="G111" s="3"/>
      <c r="H111" s="3"/>
      <c r="I111" s="2"/>
      <c r="J111" s="2"/>
      <c r="K111" s="3"/>
      <c r="L111" s="3"/>
      <c r="M111" s="3"/>
      <c r="N111" s="3"/>
      <c r="O111" s="3"/>
      <c r="P111" s="3"/>
    </row>
    <row r="112" spans="1:16" ht="15.75" x14ac:dyDescent="0.25">
      <c r="A112" s="1"/>
      <c r="B112" s="1"/>
      <c r="C112" s="2"/>
      <c r="D112" s="2"/>
      <c r="E112" s="2"/>
      <c r="F112" s="2"/>
      <c r="G112" s="2"/>
      <c r="H112" s="15"/>
      <c r="I112" s="15"/>
      <c r="J112" s="15"/>
      <c r="K112" s="15"/>
      <c r="L112" s="3"/>
      <c r="M112" s="3"/>
      <c r="N112" s="3"/>
      <c r="O112" s="3"/>
      <c r="P112" s="3"/>
    </row>
    <row r="113" spans="1:16" ht="21.75" thickBot="1" x14ac:dyDescent="0.3">
      <c r="A113" s="16" t="s">
        <v>70</v>
      </c>
      <c r="B113" s="1"/>
      <c r="C113" s="2"/>
      <c r="D113" s="2"/>
      <c r="E113" s="2"/>
      <c r="F113" s="2"/>
      <c r="G113" s="2"/>
      <c r="H113" s="2"/>
      <c r="I113" s="2"/>
      <c r="J113" s="2"/>
      <c r="K113" s="17"/>
      <c r="L113" s="3"/>
      <c r="M113" s="3"/>
      <c r="N113" s="3"/>
      <c r="O113" s="3"/>
      <c r="P113" s="3"/>
    </row>
    <row r="114" spans="1:16" ht="19.5" thickBot="1" x14ac:dyDescent="0.3">
      <c r="A114" s="226" t="s">
        <v>71</v>
      </c>
      <c r="B114" s="227"/>
      <c r="C114" s="61">
        <v>2010</v>
      </c>
      <c r="D114" s="62">
        <v>2011</v>
      </c>
      <c r="E114" s="62">
        <v>2012</v>
      </c>
      <c r="F114" s="62">
        <v>2013</v>
      </c>
      <c r="G114" s="62">
        <v>2014</v>
      </c>
      <c r="H114" s="63">
        <v>2015</v>
      </c>
      <c r="I114" s="63">
        <v>2016</v>
      </c>
      <c r="J114" s="64">
        <v>2017</v>
      </c>
      <c r="K114" s="65">
        <v>2018</v>
      </c>
      <c r="L114" s="3"/>
      <c r="M114" s="3"/>
      <c r="N114" s="3"/>
      <c r="O114" s="3"/>
      <c r="P114" s="3"/>
    </row>
    <row r="115" spans="1:16" ht="18.75" x14ac:dyDescent="0.25">
      <c r="A115" s="228" t="s">
        <v>13</v>
      </c>
      <c r="B115" s="229"/>
      <c r="C115" s="66">
        <v>0.16400000000000001</v>
      </c>
      <c r="D115" s="67">
        <v>0.12</v>
      </c>
      <c r="E115" s="67">
        <v>0.13</v>
      </c>
      <c r="F115" s="67">
        <v>0.13500000000000001</v>
      </c>
      <c r="G115" s="67">
        <v>0.10390000000000001</v>
      </c>
      <c r="H115" s="68">
        <v>9.6299999999999997E-2</v>
      </c>
      <c r="I115" s="68">
        <v>9.3100000000000002E-2</v>
      </c>
      <c r="J115" s="69" t="s">
        <v>72</v>
      </c>
      <c r="K115" s="70" t="s">
        <v>72</v>
      </c>
      <c r="L115" s="3"/>
      <c r="M115" s="3"/>
      <c r="N115" s="3"/>
      <c r="O115" s="3"/>
      <c r="P115" s="3"/>
    </row>
    <row r="116" spans="1:16" ht="19.5" thickBot="1" x14ac:dyDescent="0.3">
      <c r="A116" s="230" t="s">
        <v>14</v>
      </c>
      <c r="B116" s="231"/>
      <c r="C116" s="176">
        <v>0.129</v>
      </c>
      <c r="D116" s="177">
        <v>0.11799999999999999</v>
      </c>
      <c r="E116" s="177">
        <v>0.111</v>
      </c>
      <c r="F116" s="177">
        <v>0.104</v>
      </c>
      <c r="G116" s="177">
        <v>0.1007</v>
      </c>
      <c r="H116" s="178">
        <v>9.2499999999999999E-2</v>
      </c>
      <c r="I116" s="178">
        <v>9.0300000000000005E-2</v>
      </c>
      <c r="J116" s="195" t="s">
        <v>72</v>
      </c>
      <c r="K116" s="196" t="s">
        <v>72</v>
      </c>
      <c r="L116" s="3"/>
      <c r="M116" s="3"/>
      <c r="N116" s="3"/>
      <c r="O116" s="3"/>
      <c r="P116" s="3"/>
    </row>
    <row r="117" spans="1:16" ht="18.75" x14ac:dyDescent="0.25">
      <c r="A117" s="14" t="s">
        <v>73</v>
      </c>
      <c r="B117" s="14"/>
      <c r="C117" s="18"/>
      <c r="D117" s="18"/>
      <c r="E117" s="18"/>
      <c r="F117" s="18"/>
      <c r="G117" s="18"/>
      <c r="H117" s="19"/>
      <c r="I117" s="19"/>
      <c r="J117" s="19"/>
      <c r="K117" s="19"/>
      <c r="L117" s="3"/>
      <c r="M117" s="3"/>
      <c r="N117" s="3"/>
      <c r="O117" s="3"/>
      <c r="P117" s="3"/>
    </row>
    <row r="118" spans="1:16" hidden="1" x14ac:dyDescent="0.25"/>
    <row r="119" spans="1:16" hidden="1" x14ac:dyDescent="0.25"/>
    <row r="120" spans="1:16" hidden="1" x14ac:dyDescent="0.25"/>
    <row r="121" spans="1:16" hidden="1" x14ac:dyDescent="0.25"/>
    <row r="122" spans="1:16" hidden="1" x14ac:dyDescent="0.25"/>
    <row r="123" spans="1:16" hidden="1" x14ac:dyDescent="0.25"/>
  </sheetData>
  <mergeCells count="82">
    <mergeCell ref="A114:B114"/>
    <mergeCell ref="A115:B115"/>
    <mergeCell ref="A116:B116"/>
    <mergeCell ref="A104:B104"/>
    <mergeCell ref="A105:B105"/>
    <mergeCell ref="A106:B106"/>
    <mergeCell ref="A107:B107"/>
    <mergeCell ref="A108:B108"/>
    <mergeCell ref="A109:B109"/>
    <mergeCell ref="A97:B97"/>
    <mergeCell ref="G97:H97"/>
    <mergeCell ref="A98:B98"/>
    <mergeCell ref="G98:H98"/>
    <mergeCell ref="A99:B99"/>
    <mergeCell ref="G99:H99"/>
    <mergeCell ref="A94:B94"/>
    <mergeCell ref="G94:H94"/>
    <mergeCell ref="A95:B95"/>
    <mergeCell ref="G95:H95"/>
    <mergeCell ref="A96:B96"/>
    <mergeCell ref="G96:H96"/>
    <mergeCell ref="A87:B87"/>
    <mergeCell ref="A88:B88"/>
    <mergeCell ref="A92:B92"/>
    <mergeCell ref="G92:H92"/>
    <mergeCell ref="A93:B93"/>
    <mergeCell ref="G93:H93"/>
    <mergeCell ref="A86:B86"/>
    <mergeCell ref="A69:B69"/>
    <mergeCell ref="A70:B70"/>
    <mergeCell ref="A71:B71"/>
    <mergeCell ref="A72:B72"/>
    <mergeCell ref="A73:B73"/>
    <mergeCell ref="A77:B77"/>
    <mergeCell ref="A78:B78"/>
    <mergeCell ref="A79:B79"/>
    <mergeCell ref="A80:B80"/>
    <mergeCell ref="A81:B81"/>
    <mergeCell ref="A85:B85"/>
    <mergeCell ref="A68:B68"/>
    <mergeCell ref="A57:B57"/>
    <mergeCell ref="L57:M57"/>
    <mergeCell ref="A58:B58"/>
    <mergeCell ref="L58:M58"/>
    <mergeCell ref="A59:B59"/>
    <mergeCell ref="L59:M59"/>
    <mergeCell ref="A60:B60"/>
    <mergeCell ref="A64:B64"/>
    <mergeCell ref="A65:B65"/>
    <mergeCell ref="A66:B66"/>
    <mergeCell ref="A67:B67"/>
    <mergeCell ref="A56:B56"/>
    <mergeCell ref="L56:M56"/>
    <mergeCell ref="A41:B41"/>
    <mergeCell ref="A42:B42"/>
    <mergeCell ref="A46:B46"/>
    <mergeCell ref="A47:B47"/>
    <mergeCell ref="A48:B48"/>
    <mergeCell ref="A49:B49"/>
    <mergeCell ref="A53:B53"/>
    <mergeCell ref="A54:B54"/>
    <mergeCell ref="L54:M54"/>
    <mergeCell ref="A55:B55"/>
    <mergeCell ref="L55:M55"/>
    <mergeCell ref="A40:B40"/>
    <mergeCell ref="A17:F17"/>
    <mergeCell ref="A18:F18"/>
    <mergeCell ref="A19:F19"/>
    <mergeCell ref="A20:F20"/>
    <mergeCell ref="A24:B24"/>
    <mergeCell ref="A25:B25"/>
    <mergeCell ref="A26:B26"/>
    <mergeCell ref="A32:B32"/>
    <mergeCell ref="A33:B33"/>
    <mergeCell ref="A34:B34"/>
    <mergeCell ref="A39:B39"/>
    <mergeCell ref="A16:F16"/>
    <mergeCell ref="B6:I6"/>
    <mergeCell ref="B7:I7"/>
    <mergeCell ref="B8:I8"/>
    <mergeCell ref="G13:G15"/>
    <mergeCell ref="H13:H15"/>
  </mergeCells>
  <pageMargins left="0.70866141732283472" right="0.70866141732283472" top="0.74803149606299213" bottom="0.74803149606299213" header="0.31496062992125984" footer="0.31496062992125984"/>
  <pageSetup scale="37" orientation="portrait" r:id="rId1"/>
  <rowBreaks count="1" manualBreakCount="1">
    <brk id="89" max="10" man="1"/>
  </rowBreaks>
  <ignoredErrors>
    <ignoredError sqref="C110:J110 K42 K47:K48 J88:K88 J60:K60 J73:K73 J81:K81 C81:I81 C73:I73 C60:I60 C88:I88 C47:I48 C42:I42 J47:J48 K110" formulaRange="1"/>
    <ignoredError sqref="J42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J142"/>
  <sheetViews>
    <sheetView showGridLines="0" zoomScale="85" zoomScaleNormal="85" workbookViewId="0">
      <selection activeCell="B11" sqref="B11"/>
    </sheetView>
  </sheetViews>
  <sheetFormatPr baseColWidth="10" defaultColWidth="0" defaultRowHeight="15" zeroHeight="1" x14ac:dyDescent="0.25"/>
  <cols>
    <col min="1" max="1" width="10.42578125" customWidth="1"/>
    <col min="2" max="2" width="12.140625" customWidth="1"/>
    <col min="3" max="3" width="13.5703125" customWidth="1"/>
    <col min="4" max="5" width="23.140625" customWidth="1"/>
    <col min="6" max="6" width="27.7109375" customWidth="1"/>
    <col min="7" max="7" width="28.140625" customWidth="1"/>
    <col min="8" max="8" width="18.85546875" customWidth="1"/>
    <col min="9" max="9" width="41.5703125" customWidth="1"/>
    <col min="10" max="10" width="13.5703125" customWidth="1"/>
    <col min="11" max="16384" width="11.42578125" hidden="1"/>
  </cols>
  <sheetData>
    <row r="1" spans="1:10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</row>
    <row r="3" spans="1:10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</row>
    <row r="4" spans="1:10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</row>
    <row r="5" spans="1:10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</row>
    <row r="7" spans="1:10" ht="28.5" x14ac:dyDescent="0.25">
      <c r="A7" s="1"/>
      <c r="B7" s="206" t="str">
        <f>+ESTADISTICAS!B7</f>
        <v>VALLE DEL CAUCA</v>
      </c>
      <c r="C7" s="206"/>
      <c r="D7" s="206"/>
      <c r="E7" s="206"/>
      <c r="F7" s="206"/>
      <c r="G7" s="206"/>
      <c r="H7" s="206"/>
      <c r="I7" s="206"/>
      <c r="J7" s="4"/>
    </row>
    <row r="8" spans="1:10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</row>
    <row r="9" spans="1:10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</row>
    <row r="10" spans="1:10" ht="21.75" thickBot="1" x14ac:dyDescent="0.3">
      <c r="A10" s="16" t="s">
        <v>74</v>
      </c>
      <c r="B10" s="1"/>
      <c r="C10" s="2"/>
      <c r="D10" s="2"/>
      <c r="E10" s="2"/>
      <c r="F10" s="2"/>
      <c r="G10" s="2"/>
      <c r="H10" s="2"/>
      <c r="I10" s="2"/>
      <c r="J10" s="3"/>
    </row>
    <row r="11" spans="1:10" ht="37.5" customHeight="1" x14ac:dyDescent="0.25">
      <c r="A11" s="131" t="s">
        <v>75</v>
      </c>
      <c r="B11" s="132" t="s">
        <v>76</v>
      </c>
      <c r="C11" s="132" t="s">
        <v>77</v>
      </c>
      <c r="D11" s="262" t="s">
        <v>78</v>
      </c>
      <c r="E11" s="263"/>
      <c r="F11" s="263"/>
      <c r="G11" s="197" t="s">
        <v>79</v>
      </c>
      <c r="H11" s="132" t="s">
        <v>80</v>
      </c>
      <c r="I11" s="132" t="s">
        <v>81</v>
      </c>
      <c r="J11" s="133" t="s">
        <v>1367</v>
      </c>
    </row>
    <row r="12" spans="1:10" x14ac:dyDescent="0.25">
      <c r="A12" s="134">
        <v>1</v>
      </c>
      <c r="B12" s="32">
        <f>+IFERROR((VLOOKUP(A12,Hoja3!$A$2:$J$841,4,FALSE)),"")</f>
        <v>1101</v>
      </c>
      <c r="C12" s="33">
        <f>+IFERROR((VLOOKUP(A12,Hoja3!$A$2:$J$841,5,FALSE)),"")</f>
        <v>1104</v>
      </c>
      <c r="D12" s="34" t="str">
        <f>+IFERROR((VLOOKUP(A12,Hoja3!$A$2:$J$841,6,FALSE)),"")</f>
        <v>UNIVERSIDAD NACIONAL DE COLOMBIA</v>
      </c>
      <c r="E12" s="35"/>
      <c r="F12" s="36"/>
      <c r="G12" s="33" t="str">
        <f>+IFERROR((VLOOKUP(A12,Hoja3!$A$2:$J$841,7,FALSE)),"")</f>
        <v>VALLE DEL CAUCA</v>
      </c>
      <c r="H12" s="33" t="str">
        <f>+IFERROR((VLOOKUP(A12,Hoja3!$A$2:$J$841,8,FALSE)),"")</f>
        <v>OFICIAL</v>
      </c>
      <c r="I12" s="37" t="str">
        <f>+IFERROR((VLOOKUP(A12,Hoja3!$A$2:$J$841,9,FALSE)),"")</f>
        <v>Universidad</v>
      </c>
      <c r="J12" s="135">
        <f>+IFERROR((VLOOKUP(A12,Hoja3!$A$2:$J$841,10,FALSE)),"")</f>
        <v>3181</v>
      </c>
    </row>
    <row r="13" spans="1:10" x14ac:dyDescent="0.25">
      <c r="A13" s="134">
        <v>2</v>
      </c>
      <c r="B13" s="32">
        <f>+IFERROR((VLOOKUP(A13,Hoja3!$A$2:$J$841,4,FALSE)),"")</f>
        <v>1111</v>
      </c>
      <c r="C13" s="33">
        <f>+IFERROR((VLOOKUP(A13,Hoja3!$A$2:$J$841,5,FALSE)),"")</f>
        <v>1111</v>
      </c>
      <c r="D13" s="34" t="str">
        <f>+IFERROR((VLOOKUP(A13,Hoja3!$A$2:$J$841,6,FALSE)),"")</f>
        <v>UNIVERSIDAD TECNOLOGICA DE PEREIRA - UTP</v>
      </c>
      <c r="E13" s="35"/>
      <c r="F13" s="36"/>
      <c r="G13" s="33" t="str">
        <f>+IFERROR((VLOOKUP(A13,Hoja3!$A$2:$J$841,7,FALSE)),"")</f>
        <v>RISARALDA</v>
      </c>
      <c r="H13" s="33" t="str">
        <f>+IFERROR((VLOOKUP(A13,Hoja3!$A$2:$J$841,8,FALSE)),"")</f>
        <v>OFICIAL</v>
      </c>
      <c r="I13" s="37" t="str">
        <f>+IFERROR((VLOOKUP(A13,Hoja3!$A$2:$J$841,9,FALSE)),"")</f>
        <v>Universidad</v>
      </c>
      <c r="J13" s="135">
        <f>+IFERROR((VLOOKUP(A13,Hoja3!$A$2:$J$841,10,FALSE)),"")</f>
        <v>6</v>
      </c>
    </row>
    <row r="14" spans="1:10" x14ac:dyDescent="0.25">
      <c r="A14" s="134">
        <v>3</v>
      </c>
      <c r="B14" s="32">
        <f>+IFERROR((VLOOKUP(A14,Hoja3!$A$2:$J$841,4,FALSE)),"")</f>
        <v>1117</v>
      </c>
      <c r="C14" s="33">
        <f>+IFERROR((VLOOKUP(A14,Hoja3!$A$2:$J$841,5,FALSE)),"")</f>
        <v>1117</v>
      </c>
      <c r="D14" s="34" t="str">
        <f>+IFERROR((VLOOKUP(A14,Hoja3!$A$2:$J$841,6,FALSE)),"")</f>
        <v>UNIVERSIDAD MILITAR-NUEVA GRANADA</v>
      </c>
      <c r="E14" s="35"/>
      <c r="F14" s="36"/>
      <c r="G14" s="33" t="str">
        <f>+IFERROR((VLOOKUP(A14,Hoja3!$A$2:$J$841,7,FALSE)),"")</f>
        <v>BOGOTA D.C</v>
      </c>
      <c r="H14" s="33" t="str">
        <f>+IFERROR((VLOOKUP(A14,Hoja3!$A$2:$J$841,8,FALSE)),"")</f>
        <v>OFICIAL</v>
      </c>
      <c r="I14" s="37" t="str">
        <f>+IFERROR((VLOOKUP(A14,Hoja3!$A$2:$J$841,9,FALSE)),"")</f>
        <v>Universidad</v>
      </c>
      <c r="J14" s="135">
        <f>+IFERROR((VLOOKUP(A14,Hoja3!$A$2:$J$841,10,FALSE)),"")</f>
        <v>14</v>
      </c>
    </row>
    <row r="15" spans="1:10" x14ac:dyDescent="0.25">
      <c r="A15" s="134">
        <v>4</v>
      </c>
      <c r="B15" s="32">
        <f>+IFERROR((VLOOKUP(A15,Hoja3!$A$2:$J$841,4,FALSE)),"")</f>
        <v>1122</v>
      </c>
      <c r="C15" s="33">
        <f>+IFERROR((VLOOKUP(A15,Hoja3!$A$2:$J$841,5,FALSE)),"")</f>
        <v>1122</v>
      </c>
      <c r="D15" s="34" t="str">
        <f>+IFERROR((VLOOKUP(A15,Hoja3!$A$2:$J$841,6,FALSE)),"")</f>
        <v>UNIVERSIDAD DEL PACIFICO</v>
      </c>
      <c r="E15" s="35"/>
      <c r="F15" s="36"/>
      <c r="G15" s="33" t="str">
        <f>+IFERROR((VLOOKUP(A15,Hoja3!$A$2:$J$841,7,FALSE)),"")</f>
        <v>VALLE DEL CAUCA</v>
      </c>
      <c r="H15" s="33" t="str">
        <f>+IFERROR((VLOOKUP(A15,Hoja3!$A$2:$J$841,8,FALSE)),"")</f>
        <v>OFICIAL</v>
      </c>
      <c r="I15" s="37" t="str">
        <f>+IFERROR((VLOOKUP(A15,Hoja3!$A$2:$J$841,9,FALSE)),"")</f>
        <v>Universidad</v>
      </c>
      <c r="J15" s="135">
        <f>+IFERROR((VLOOKUP(A15,Hoja3!$A$2:$J$841,10,FALSE)),"")</f>
        <v>2982</v>
      </c>
    </row>
    <row r="16" spans="1:10" x14ac:dyDescent="0.25">
      <c r="A16" s="134">
        <v>5</v>
      </c>
      <c r="B16" s="32">
        <f>+IFERROR((VLOOKUP(A16,Hoja3!$A$2:$J$841,4,FALSE)),"")</f>
        <v>1203</v>
      </c>
      <c r="C16" s="33">
        <f>+IFERROR((VLOOKUP(A16,Hoja3!$A$2:$J$841,5,FALSE)),"")</f>
        <v>1203</v>
      </c>
      <c r="D16" s="34" t="str">
        <f>+IFERROR((VLOOKUP(A16,Hoja3!$A$2:$J$841,6,FALSE)),"")</f>
        <v>UNIVERSIDAD DEL VALLE</v>
      </c>
      <c r="E16" s="35"/>
      <c r="F16" s="36"/>
      <c r="G16" s="33" t="str">
        <f>+IFERROR((VLOOKUP(A16,Hoja3!$A$2:$J$841,7,FALSE)),"")</f>
        <v>VALLE DEL CAUCA</v>
      </c>
      <c r="H16" s="33" t="str">
        <f>+IFERROR((VLOOKUP(A16,Hoja3!$A$2:$J$841,8,FALSE)),"")</f>
        <v>OFICIAL</v>
      </c>
      <c r="I16" s="37" t="str">
        <f>+IFERROR((VLOOKUP(A16,Hoja3!$A$2:$J$841,9,FALSE)),"")</f>
        <v>Universidad</v>
      </c>
      <c r="J16" s="135">
        <f>+IFERROR((VLOOKUP(A16,Hoja3!$A$2:$J$841,10,FALSE)),"")</f>
        <v>30071</v>
      </c>
    </row>
    <row r="17" spans="1:10" x14ac:dyDescent="0.25">
      <c r="A17" s="134">
        <v>6</v>
      </c>
      <c r="B17" s="32">
        <f>+IFERROR((VLOOKUP(A17,Hoja3!$A$2:$J$841,4,FALSE)),"")</f>
        <v>1205</v>
      </c>
      <c r="C17" s="33">
        <f>+IFERROR((VLOOKUP(A17,Hoja3!$A$2:$J$841,5,FALSE)),"")</f>
        <v>1205</v>
      </c>
      <c r="D17" s="35" t="str">
        <f>+IFERROR((VLOOKUP(A17,Hoja3!$A$2:$J$841,6,FALSE)),"")</f>
        <v>UNIVERSIDAD DE CARTAGENA</v>
      </c>
      <c r="E17" s="35"/>
      <c r="F17" s="36"/>
      <c r="G17" s="33" t="str">
        <f>+IFERROR((VLOOKUP(A17,Hoja3!$A$2:$J$841,7,FALSE)),"")</f>
        <v>BOLIVAR</v>
      </c>
      <c r="H17" s="33" t="str">
        <f>+IFERROR((VLOOKUP(A17,Hoja3!$A$2:$J$841,8,FALSE)),"")</f>
        <v>OFICIAL</v>
      </c>
      <c r="I17" s="37" t="str">
        <f>+IFERROR((VLOOKUP(A17,Hoja3!$A$2:$J$841,9,FALSE)),"")</f>
        <v>Universidad</v>
      </c>
      <c r="J17" s="135">
        <f>+IFERROR((VLOOKUP(A17,Hoja3!$A$2:$J$841,10,FALSE)),"")</f>
        <v>10</v>
      </c>
    </row>
    <row r="18" spans="1:10" x14ac:dyDescent="0.25">
      <c r="A18" s="134">
        <v>7</v>
      </c>
      <c r="B18" s="32">
        <f>+IFERROR((VLOOKUP(A18,Hoja3!$A$2:$J$841,4,FALSE)),"")</f>
        <v>1207</v>
      </c>
      <c r="C18" s="33">
        <f>+IFERROR((VLOOKUP(A18,Hoja3!$A$2:$J$841,5,FALSE)),"")</f>
        <v>1207</v>
      </c>
      <c r="D18" s="35" t="str">
        <f>+IFERROR((VLOOKUP(A18,Hoja3!$A$2:$J$841,6,FALSE)),"")</f>
        <v>UNIVERSIDAD DEL TOLIMA</v>
      </c>
      <c r="E18" s="35"/>
      <c r="F18" s="36"/>
      <c r="G18" s="33" t="str">
        <f>+IFERROR((VLOOKUP(A18,Hoja3!$A$2:$J$841,7,FALSE)),"")</f>
        <v>TOLIMA</v>
      </c>
      <c r="H18" s="33" t="str">
        <f>+IFERROR((VLOOKUP(A18,Hoja3!$A$2:$J$841,8,FALSE)),"")</f>
        <v>OFICIAL</v>
      </c>
      <c r="I18" s="37" t="str">
        <f>+IFERROR((VLOOKUP(A18,Hoja3!$A$2:$J$841,9,FALSE)),"")</f>
        <v>Universidad</v>
      </c>
      <c r="J18" s="135">
        <f>+IFERROR((VLOOKUP(A18,Hoja3!$A$2:$J$841,10,FALSE)),"")</f>
        <v>587</v>
      </c>
    </row>
    <row r="19" spans="1:10" x14ac:dyDescent="0.25">
      <c r="A19" s="134">
        <v>8</v>
      </c>
      <c r="B19" s="32">
        <f>+IFERROR((VLOOKUP(A19,Hoja3!$A$2:$J$841,4,FALSE)),"")</f>
        <v>1208</v>
      </c>
      <c r="C19" s="33">
        <f>+IFERROR((VLOOKUP(A19,Hoja3!$A$2:$J$841,5,FALSE)),"")</f>
        <v>1208</v>
      </c>
      <c r="D19" s="35" t="str">
        <f>+IFERROR((VLOOKUP(A19,Hoja3!$A$2:$J$841,6,FALSE)),"")</f>
        <v>UNIVERSIDAD DEL QUINDIO</v>
      </c>
      <c r="E19" s="35"/>
      <c r="F19" s="36"/>
      <c r="G19" s="33" t="str">
        <f>+IFERROR((VLOOKUP(A19,Hoja3!$A$2:$J$841,7,FALSE)),"")</f>
        <v>QUINDIO</v>
      </c>
      <c r="H19" s="33" t="str">
        <f>+IFERROR((VLOOKUP(A19,Hoja3!$A$2:$J$841,8,FALSE)),"")</f>
        <v>OFICIAL</v>
      </c>
      <c r="I19" s="37" t="str">
        <f>+IFERROR((VLOOKUP(A19,Hoja3!$A$2:$J$841,9,FALSE)),"")</f>
        <v>Universidad</v>
      </c>
      <c r="J19" s="135">
        <f>+IFERROR((VLOOKUP(A19,Hoja3!$A$2:$J$841,10,FALSE)),"")</f>
        <v>2507</v>
      </c>
    </row>
    <row r="20" spans="1:10" x14ac:dyDescent="0.25">
      <c r="A20" s="134">
        <v>9</v>
      </c>
      <c r="B20" s="32">
        <f>+IFERROR((VLOOKUP(A20,Hoja3!$A$2:$J$841,4,FALSE)),"")</f>
        <v>1209</v>
      </c>
      <c r="C20" s="33">
        <f>+IFERROR((VLOOKUP(A20,Hoja3!$A$2:$J$841,5,FALSE)),"")</f>
        <v>1209</v>
      </c>
      <c r="D20" s="35" t="str">
        <f>+IFERROR((VLOOKUP(A20,Hoja3!$A$2:$J$841,6,FALSE)),"")</f>
        <v>UNIVERSIDAD FRANCISCO DE PAULA SANTANDER</v>
      </c>
      <c r="E20" s="35"/>
      <c r="F20" s="36"/>
      <c r="G20" s="33" t="str">
        <f>+IFERROR((VLOOKUP(A20,Hoja3!$A$2:$J$841,7,FALSE)),"")</f>
        <v>NORTE DE SANTANDER</v>
      </c>
      <c r="H20" s="33" t="str">
        <f>+IFERROR((VLOOKUP(A20,Hoja3!$A$2:$J$841,8,FALSE)),"")</f>
        <v>OFICIAL</v>
      </c>
      <c r="I20" s="37" t="str">
        <f>+IFERROR((VLOOKUP(A20,Hoja3!$A$2:$J$841,9,FALSE)),"")</f>
        <v>Universidad</v>
      </c>
      <c r="J20" s="135">
        <f>+IFERROR((VLOOKUP(A20,Hoja3!$A$2:$J$841,10,FALSE)),"")</f>
        <v>2</v>
      </c>
    </row>
    <row r="21" spans="1:10" x14ac:dyDescent="0.25">
      <c r="A21" s="134">
        <v>10</v>
      </c>
      <c r="B21" s="32">
        <f>+IFERROR((VLOOKUP(A21,Hoja3!$A$2:$J$841,4,FALSE)),"")</f>
        <v>1212</v>
      </c>
      <c r="C21" s="33">
        <f>+IFERROR((VLOOKUP(A21,Hoja3!$A$2:$J$841,5,FALSE)),"")</f>
        <v>1212</v>
      </c>
      <c r="D21" s="35" t="str">
        <f>+IFERROR((VLOOKUP(A21,Hoja3!$A$2:$J$841,6,FALSE)),"")</f>
        <v>UNIVERSIDAD DE PAMPLONA</v>
      </c>
      <c r="E21" s="35"/>
      <c r="F21" s="36"/>
      <c r="G21" s="33" t="str">
        <f>+IFERROR((VLOOKUP(A21,Hoja3!$A$2:$J$841,7,FALSE)),"")</f>
        <v>NORTE DE SANTANDER</v>
      </c>
      <c r="H21" s="33" t="str">
        <f>+IFERROR((VLOOKUP(A21,Hoja3!$A$2:$J$841,8,FALSE)),"")</f>
        <v>OFICIAL</v>
      </c>
      <c r="I21" s="37" t="str">
        <f>+IFERROR((VLOOKUP(A21,Hoja3!$A$2:$J$841,9,FALSE)),"")</f>
        <v>Universidad</v>
      </c>
      <c r="J21" s="135">
        <f>+IFERROR((VLOOKUP(A21,Hoja3!$A$2:$J$841,10,FALSE)),"")</f>
        <v>7</v>
      </c>
    </row>
    <row r="22" spans="1:10" x14ac:dyDescent="0.25">
      <c r="A22" s="134">
        <v>11</v>
      </c>
      <c r="B22" s="32">
        <f>+IFERROR((VLOOKUP(A22,Hoja3!$A$2:$J$841,4,FALSE)),"")</f>
        <v>1701</v>
      </c>
      <c r="C22" s="33">
        <f>+IFERROR((VLOOKUP(A22,Hoja3!$A$2:$J$841,5,FALSE)),"")</f>
        <v>1701</v>
      </c>
      <c r="D22" s="35" t="str">
        <f>+IFERROR((VLOOKUP(A22,Hoja3!$A$2:$J$841,6,FALSE)),"")</f>
        <v>PONTIFICIA UNIVERSIDAD JAVERIANA</v>
      </c>
      <c r="E22" s="35"/>
      <c r="F22" s="36"/>
      <c r="G22" s="33" t="str">
        <f>+IFERROR((VLOOKUP(A22,Hoja3!$A$2:$J$841,7,FALSE)),"")</f>
        <v>BOGOTA D.C</v>
      </c>
      <c r="H22" s="33" t="str">
        <f>+IFERROR((VLOOKUP(A22,Hoja3!$A$2:$J$841,8,FALSE)),"")</f>
        <v>PRIVADA</v>
      </c>
      <c r="I22" s="37" t="str">
        <f>+IFERROR((VLOOKUP(A22,Hoja3!$A$2:$J$841,9,FALSE)),"")</f>
        <v>Universidad</v>
      </c>
      <c r="J22" s="135">
        <f>+IFERROR((VLOOKUP(A22,Hoja3!$A$2:$J$841,10,FALSE)),"")</f>
        <v>1</v>
      </c>
    </row>
    <row r="23" spans="1:10" x14ac:dyDescent="0.25">
      <c r="A23" s="134">
        <v>12</v>
      </c>
      <c r="B23" s="32">
        <f>+IFERROR((VLOOKUP(A23,Hoja3!$A$2:$J$841,4,FALSE)),"")</f>
        <v>1701</v>
      </c>
      <c r="C23" s="33">
        <f>+IFERROR((VLOOKUP(A23,Hoja3!$A$2:$J$841,5,FALSE)),"")</f>
        <v>1702</v>
      </c>
      <c r="D23" s="35" t="str">
        <f>+IFERROR((VLOOKUP(A23,Hoja3!$A$2:$J$841,6,FALSE)),"")</f>
        <v>PONTIFICIA UNIVERSIDAD JAVERIANA</v>
      </c>
      <c r="E23" s="35"/>
      <c r="F23" s="36"/>
      <c r="G23" s="33" t="str">
        <f>+IFERROR((VLOOKUP(A23,Hoja3!$A$2:$J$841,7,FALSE)),"")</f>
        <v>VALLE DEL CAUCA</v>
      </c>
      <c r="H23" s="33" t="str">
        <f>+IFERROR((VLOOKUP(A23,Hoja3!$A$2:$J$841,8,FALSE)),"")</f>
        <v>PRIVADA</v>
      </c>
      <c r="I23" s="37" t="str">
        <f>+IFERROR((VLOOKUP(A23,Hoja3!$A$2:$J$841,9,FALSE)),"")</f>
        <v>Universidad</v>
      </c>
      <c r="J23" s="135">
        <f>+IFERROR((VLOOKUP(A23,Hoja3!$A$2:$J$841,10,FALSE)),"")</f>
        <v>8407</v>
      </c>
    </row>
    <row r="24" spans="1:10" x14ac:dyDescent="0.25">
      <c r="A24" s="134">
        <v>13</v>
      </c>
      <c r="B24" s="32">
        <f>+IFERROR((VLOOKUP(A24,Hoja3!$A$2:$J$841,4,FALSE)),"")</f>
        <v>1704</v>
      </c>
      <c r="C24" s="33">
        <f>+IFERROR((VLOOKUP(A24,Hoja3!$A$2:$J$841,5,FALSE)),"")</f>
        <v>1704</v>
      </c>
      <c r="D24" s="35" t="str">
        <f>+IFERROR((VLOOKUP(A24,Hoja3!$A$2:$J$841,6,FALSE)),"")</f>
        <v>UNIVERSIDAD SANTO TOMAS</v>
      </c>
      <c r="E24" s="35"/>
      <c r="F24" s="36"/>
      <c r="G24" s="33" t="str">
        <f>+IFERROR((VLOOKUP(A24,Hoja3!$A$2:$J$841,7,FALSE)),"")</f>
        <v>BOGOTA D.C</v>
      </c>
      <c r="H24" s="33" t="str">
        <f>+IFERROR((VLOOKUP(A24,Hoja3!$A$2:$J$841,8,FALSE)),"")</f>
        <v>PRIVADA</v>
      </c>
      <c r="I24" s="37" t="str">
        <f>+IFERROR((VLOOKUP(A24,Hoja3!$A$2:$J$841,9,FALSE)),"")</f>
        <v>Universidad</v>
      </c>
      <c r="J24" s="135">
        <f>+IFERROR((VLOOKUP(A24,Hoja3!$A$2:$J$841,10,FALSE)),"")</f>
        <v>183</v>
      </c>
    </row>
    <row r="25" spans="1:10" x14ac:dyDescent="0.25">
      <c r="A25" s="134">
        <v>14</v>
      </c>
      <c r="B25" s="32">
        <f>+IFERROR((VLOOKUP(A25,Hoja3!$A$2:$J$841,4,FALSE)),"")</f>
        <v>1706</v>
      </c>
      <c r="C25" s="33">
        <f>+IFERROR((VLOOKUP(A25,Hoja3!$A$2:$J$841,5,FALSE)),"")</f>
        <v>1706</v>
      </c>
      <c r="D25" s="35" t="str">
        <f>+IFERROR((VLOOKUP(A25,Hoja3!$A$2:$J$841,6,FALSE)),"")</f>
        <v>UNIVERSIDAD EXTERNADO DE COLOMBIA</v>
      </c>
      <c r="E25" s="35"/>
      <c r="F25" s="36"/>
      <c r="G25" s="33" t="str">
        <f>+IFERROR((VLOOKUP(A25,Hoja3!$A$2:$J$841,7,FALSE)),"")</f>
        <v>BOGOTA D.C</v>
      </c>
      <c r="H25" s="33" t="str">
        <f>+IFERROR((VLOOKUP(A25,Hoja3!$A$2:$J$841,8,FALSE)),"")</f>
        <v>PRIVADA</v>
      </c>
      <c r="I25" s="37" t="str">
        <f>+IFERROR((VLOOKUP(A25,Hoja3!$A$2:$J$841,9,FALSE)),"")</f>
        <v>Universidad</v>
      </c>
      <c r="J25" s="135">
        <f>+IFERROR((VLOOKUP(A25,Hoja3!$A$2:$J$841,10,FALSE)),"")</f>
        <v>376</v>
      </c>
    </row>
    <row r="26" spans="1:10" x14ac:dyDescent="0.25">
      <c r="A26" s="134">
        <v>15</v>
      </c>
      <c r="B26" s="32">
        <f>+IFERROR((VLOOKUP(A26,Hoja3!$A$2:$J$841,4,FALSE)),"")</f>
        <v>1710</v>
      </c>
      <c r="C26" s="33">
        <f>+IFERROR((VLOOKUP(A26,Hoja3!$A$2:$J$841,5,FALSE)),"")</f>
        <v>1710</v>
      </c>
      <c r="D26" s="35" t="str">
        <f>+IFERROR((VLOOKUP(A26,Hoja3!$A$2:$J$841,6,FALSE)),"")</f>
        <v>UNIVERSIDAD PONTIFICIA BOLIVARIANA</v>
      </c>
      <c r="E26" s="35"/>
      <c r="F26" s="36"/>
      <c r="G26" s="33" t="str">
        <f>+IFERROR((VLOOKUP(A26,Hoja3!$A$2:$J$841,7,FALSE)),"")</f>
        <v>ANTIOQUIA</v>
      </c>
      <c r="H26" s="33" t="str">
        <f>+IFERROR((VLOOKUP(A26,Hoja3!$A$2:$J$841,8,FALSE)),"")</f>
        <v>PRIVADA</v>
      </c>
      <c r="I26" s="37" t="str">
        <f>+IFERROR((VLOOKUP(A26,Hoja3!$A$2:$J$841,9,FALSE)),"")</f>
        <v>Universidad</v>
      </c>
      <c r="J26" s="135">
        <f>+IFERROR((VLOOKUP(A26,Hoja3!$A$2:$J$841,10,FALSE)),"")</f>
        <v>795</v>
      </c>
    </row>
    <row r="27" spans="1:10" x14ac:dyDescent="0.25">
      <c r="A27" s="134">
        <v>16</v>
      </c>
      <c r="B27" s="32">
        <f>+IFERROR((VLOOKUP(A27,Hoja3!$A$2:$J$841,4,FALSE)),"")</f>
        <v>1710</v>
      </c>
      <c r="C27" s="33">
        <f>+IFERROR((VLOOKUP(A27,Hoja3!$A$2:$J$841,5,FALSE)),"")</f>
        <v>1730</v>
      </c>
      <c r="D27" s="35" t="str">
        <f>+IFERROR((VLOOKUP(A27,Hoja3!$A$2:$J$841,6,FALSE)),"")</f>
        <v>UNIVERSIDAD PONTIFICIA BOLIVARIANA</v>
      </c>
      <c r="E27" s="35"/>
      <c r="F27" s="36"/>
      <c r="G27" s="33" t="str">
        <f>+IFERROR((VLOOKUP(A27,Hoja3!$A$2:$J$841,7,FALSE)),"")</f>
        <v>VALLE DEL CAUCA</v>
      </c>
      <c r="H27" s="33" t="str">
        <f>+IFERROR((VLOOKUP(A27,Hoja3!$A$2:$J$841,8,FALSE)),"")</f>
        <v>PRIVADA</v>
      </c>
      <c r="I27" s="37" t="str">
        <f>+IFERROR((VLOOKUP(A27,Hoja3!$A$2:$J$841,9,FALSE)),"")</f>
        <v>Universidad</v>
      </c>
      <c r="J27" s="135">
        <f>+IFERROR((VLOOKUP(A27,Hoja3!$A$2:$J$841,10,FALSE)),"")</f>
        <v>350</v>
      </c>
    </row>
    <row r="28" spans="1:10" x14ac:dyDescent="0.25">
      <c r="A28" s="134">
        <v>17</v>
      </c>
      <c r="B28" s="32">
        <f>+IFERROR((VLOOKUP(A28,Hoja3!$A$2:$J$841,4,FALSE)),"")</f>
        <v>1712</v>
      </c>
      <c r="C28" s="33">
        <f>+IFERROR((VLOOKUP(A28,Hoja3!$A$2:$J$841,5,FALSE)),"")</f>
        <v>1712</v>
      </c>
      <c r="D28" s="35" t="str">
        <f>+IFERROR((VLOOKUP(A28,Hoja3!$A$2:$J$841,6,FALSE)),"")</f>
        <v>UNIVERSIDAD EAFIT-</v>
      </c>
      <c r="E28" s="35"/>
      <c r="F28" s="36"/>
      <c r="G28" s="33" t="str">
        <f>+IFERROR((VLOOKUP(A28,Hoja3!$A$2:$J$841,7,FALSE)),"")</f>
        <v>ANTIOQUIA</v>
      </c>
      <c r="H28" s="33" t="str">
        <f>+IFERROR((VLOOKUP(A28,Hoja3!$A$2:$J$841,8,FALSE)),"")</f>
        <v>PRIVADA</v>
      </c>
      <c r="I28" s="37" t="str">
        <f>+IFERROR((VLOOKUP(A28,Hoja3!$A$2:$J$841,9,FALSE)),"")</f>
        <v>Universidad</v>
      </c>
      <c r="J28" s="135">
        <f>+IFERROR((VLOOKUP(A28,Hoja3!$A$2:$J$841,10,FALSE)),"")</f>
        <v>157</v>
      </c>
    </row>
    <row r="29" spans="1:10" x14ac:dyDescent="0.25">
      <c r="A29" s="134">
        <v>18</v>
      </c>
      <c r="B29" s="32">
        <f>+IFERROR((VLOOKUP(A29,Hoja3!$A$2:$J$841,4,FALSE)),"")</f>
        <v>1718</v>
      </c>
      <c r="C29" s="33">
        <f>+IFERROR((VLOOKUP(A29,Hoja3!$A$2:$J$841,5,FALSE)),"")</f>
        <v>1716</v>
      </c>
      <c r="D29" s="35" t="str">
        <f>+IFERROR((VLOOKUP(A29,Hoja3!$A$2:$J$841,6,FALSE)),"")</f>
        <v>UNIVERSIDAD DE SAN BUENAVENTURA</v>
      </c>
      <c r="E29" s="35"/>
      <c r="F29" s="36"/>
      <c r="G29" s="33" t="str">
        <f>+IFERROR((VLOOKUP(A29,Hoja3!$A$2:$J$841,7,FALSE)),"")</f>
        <v>VALLE DEL CAUCA</v>
      </c>
      <c r="H29" s="33" t="str">
        <f>+IFERROR((VLOOKUP(A29,Hoja3!$A$2:$J$841,8,FALSE)),"")</f>
        <v>PRIVADA</v>
      </c>
      <c r="I29" s="37" t="str">
        <f>+IFERROR((VLOOKUP(A29,Hoja3!$A$2:$J$841,9,FALSE)),"")</f>
        <v>Universidad</v>
      </c>
      <c r="J29" s="135">
        <f>+IFERROR((VLOOKUP(A29,Hoja3!$A$2:$J$841,10,FALSE)),"")</f>
        <v>4661</v>
      </c>
    </row>
    <row r="30" spans="1:10" x14ac:dyDescent="0.25">
      <c r="A30" s="134">
        <v>19</v>
      </c>
      <c r="B30" s="32">
        <f>+IFERROR((VLOOKUP(A30,Hoja3!$A$2:$J$841,4,FALSE)),"")</f>
        <v>1801</v>
      </c>
      <c r="C30" s="33">
        <f>+IFERROR((VLOOKUP(A30,Hoja3!$A$2:$J$841,5,FALSE)),"")</f>
        <v>1801</v>
      </c>
      <c r="D30" s="35" t="str">
        <f>+IFERROR((VLOOKUP(A30,Hoja3!$A$2:$J$841,6,FALSE)),"")</f>
        <v>UNIVERSIDAD LA GRAN COLOMBIA</v>
      </c>
      <c r="E30" s="35"/>
      <c r="F30" s="36"/>
      <c r="G30" s="33" t="str">
        <f>+IFERROR((VLOOKUP(A30,Hoja3!$A$2:$J$841,7,FALSE)),"")</f>
        <v>BOGOTA D.C</v>
      </c>
      <c r="H30" s="33" t="str">
        <f>+IFERROR((VLOOKUP(A30,Hoja3!$A$2:$J$841,8,FALSE)),"")</f>
        <v>PRIVADA</v>
      </c>
      <c r="I30" s="37" t="str">
        <f>+IFERROR((VLOOKUP(A30,Hoja3!$A$2:$J$841,9,FALSE)),"")</f>
        <v>Universidad</v>
      </c>
      <c r="J30" s="135">
        <f>+IFERROR((VLOOKUP(A30,Hoja3!$A$2:$J$841,10,FALSE)),"")</f>
        <v>1</v>
      </c>
    </row>
    <row r="31" spans="1:10" x14ac:dyDescent="0.25">
      <c r="A31" s="134">
        <v>20</v>
      </c>
      <c r="B31" s="32">
        <f>+IFERROR((VLOOKUP(A31,Hoja3!$A$2:$J$841,4,FALSE)),"")</f>
        <v>1805</v>
      </c>
      <c r="C31" s="33">
        <f>+IFERROR((VLOOKUP(A31,Hoja3!$A$2:$J$841,5,FALSE)),"")</f>
        <v>1805</v>
      </c>
      <c r="D31" s="35" t="str">
        <f>+IFERROR((VLOOKUP(A31,Hoja3!$A$2:$J$841,6,FALSE)),"")</f>
        <v>UNIVERSIDAD SANTIAGO DE CALI</v>
      </c>
      <c r="E31" s="35"/>
      <c r="F31" s="36"/>
      <c r="G31" s="33" t="str">
        <f>+IFERROR((VLOOKUP(A31,Hoja3!$A$2:$J$841,7,FALSE)),"")</f>
        <v>VALLE DEL CAUCA</v>
      </c>
      <c r="H31" s="33" t="str">
        <f>+IFERROR((VLOOKUP(A31,Hoja3!$A$2:$J$841,8,FALSE)),"")</f>
        <v>PRIVADA</v>
      </c>
      <c r="I31" s="37" t="str">
        <f>+IFERROR((VLOOKUP(A31,Hoja3!$A$2:$J$841,9,FALSE)),"")</f>
        <v>Universidad</v>
      </c>
      <c r="J31" s="135">
        <f>+IFERROR((VLOOKUP(A31,Hoja3!$A$2:$J$841,10,FALSE)),"")</f>
        <v>14898</v>
      </c>
    </row>
    <row r="32" spans="1:10" x14ac:dyDescent="0.25">
      <c r="A32" s="134">
        <v>21</v>
      </c>
      <c r="B32" s="32">
        <f>+IFERROR((VLOOKUP(A32,Hoja3!$A$2:$J$841,4,FALSE)),"")</f>
        <v>1805</v>
      </c>
      <c r="C32" s="33">
        <f>+IFERROR((VLOOKUP(A32,Hoja3!$A$2:$J$841,5,FALSE)),"")</f>
        <v>1829</v>
      </c>
      <c r="D32" s="35" t="str">
        <f>+IFERROR((VLOOKUP(A32,Hoja3!$A$2:$J$841,6,FALSE)),"")</f>
        <v>UNIVERSIDAD SANTIAGO DE CALI</v>
      </c>
      <c r="E32" s="35"/>
      <c r="F32" s="36"/>
      <c r="G32" s="33" t="str">
        <f>+IFERROR((VLOOKUP(A32,Hoja3!$A$2:$J$841,7,FALSE)),"")</f>
        <v>VALLE DEL CAUCA</v>
      </c>
      <c r="H32" s="33" t="str">
        <f>+IFERROR((VLOOKUP(A32,Hoja3!$A$2:$J$841,8,FALSE)),"")</f>
        <v>PRIVADA</v>
      </c>
      <c r="I32" s="37" t="str">
        <f>+IFERROR((VLOOKUP(A32,Hoja3!$A$2:$J$841,9,FALSE)),"")</f>
        <v>Universidad</v>
      </c>
      <c r="J32" s="135">
        <f>+IFERROR((VLOOKUP(A32,Hoja3!$A$2:$J$841,10,FALSE)),"")</f>
        <v>1599</v>
      </c>
    </row>
    <row r="33" spans="1:10" x14ac:dyDescent="0.25">
      <c r="A33" s="134">
        <v>22</v>
      </c>
      <c r="B33" s="32">
        <f>+IFERROR((VLOOKUP(A33,Hoja3!$A$2:$J$841,4,FALSE)),"")</f>
        <v>1806</v>
      </c>
      <c r="C33" s="33">
        <f>+IFERROR((VLOOKUP(A33,Hoja3!$A$2:$J$841,5,FALSE)),"")</f>
        <v>1807</v>
      </c>
      <c r="D33" s="35" t="str">
        <f>+IFERROR((VLOOKUP(A33,Hoja3!$A$2:$J$841,6,FALSE)),"")</f>
        <v>UNIVERSIDAD LIBRE</v>
      </c>
      <c r="E33" s="35"/>
      <c r="F33" s="36"/>
      <c r="G33" s="33" t="str">
        <f>+IFERROR((VLOOKUP(A33,Hoja3!$A$2:$J$841,7,FALSE)),"")</f>
        <v>VALLE DEL CAUCA</v>
      </c>
      <c r="H33" s="33" t="str">
        <f>+IFERROR((VLOOKUP(A33,Hoja3!$A$2:$J$841,8,FALSE)),"")</f>
        <v>PRIVADA</v>
      </c>
      <c r="I33" s="37" t="str">
        <f>+IFERROR((VLOOKUP(A33,Hoja3!$A$2:$J$841,9,FALSE)),"")</f>
        <v>Universidad</v>
      </c>
      <c r="J33" s="135">
        <f>+IFERROR((VLOOKUP(A33,Hoja3!$A$2:$J$841,10,FALSE)),"")</f>
        <v>6197</v>
      </c>
    </row>
    <row r="34" spans="1:10" x14ac:dyDescent="0.25">
      <c r="A34" s="134">
        <v>23</v>
      </c>
      <c r="B34" s="32">
        <f>+IFERROR((VLOOKUP(A34,Hoja3!$A$2:$J$841,4,FALSE)),"")</f>
        <v>1818</v>
      </c>
      <c r="C34" s="33">
        <f>+IFERROR((VLOOKUP(A34,Hoja3!$A$2:$J$841,5,FALSE)),"")</f>
        <v>1816</v>
      </c>
      <c r="D34" s="35" t="str">
        <f>+IFERROR((VLOOKUP(A34,Hoja3!$A$2:$J$841,6,FALSE)),"")</f>
        <v>UNIVERSIDAD COOPERATIVA DE COLOMBIA</v>
      </c>
      <c r="E34" s="35"/>
      <c r="F34" s="36"/>
      <c r="G34" s="33" t="str">
        <f>+IFERROR((VLOOKUP(A34,Hoja3!$A$2:$J$841,7,FALSE)),"")</f>
        <v>ANTIOQUIA</v>
      </c>
      <c r="H34" s="33" t="str">
        <f>+IFERROR((VLOOKUP(A34,Hoja3!$A$2:$J$841,8,FALSE)),"")</f>
        <v>PRIVADA</v>
      </c>
      <c r="I34" s="37" t="str">
        <f>+IFERROR((VLOOKUP(A34,Hoja3!$A$2:$J$841,9,FALSE)),"")</f>
        <v>Universidad</v>
      </c>
      <c r="J34" s="135">
        <f>+IFERROR((VLOOKUP(A34,Hoja3!$A$2:$J$841,10,FALSE)),"")</f>
        <v>10</v>
      </c>
    </row>
    <row r="35" spans="1:10" x14ac:dyDescent="0.25">
      <c r="A35" s="134">
        <v>24</v>
      </c>
      <c r="B35" s="32">
        <f>+IFERROR((VLOOKUP(A35,Hoja3!$A$2:$J$841,4,FALSE)),"")</f>
        <v>1818</v>
      </c>
      <c r="C35" s="33">
        <f>+IFERROR((VLOOKUP(A35,Hoja3!$A$2:$J$841,5,FALSE)),"")</f>
        <v>1818</v>
      </c>
      <c r="D35" s="35" t="str">
        <f>+IFERROR((VLOOKUP(A35,Hoja3!$A$2:$J$841,6,FALSE)),"")</f>
        <v>UNIVERSIDAD COOPERATIVA DE COLOMBIA</v>
      </c>
      <c r="E35" s="35"/>
      <c r="F35" s="36"/>
      <c r="G35" s="33" t="str">
        <f>+IFERROR((VLOOKUP(A35,Hoja3!$A$2:$J$841,7,FALSE)),"")</f>
        <v>BOGOTA D.C</v>
      </c>
      <c r="H35" s="33" t="str">
        <f>+IFERROR((VLOOKUP(A35,Hoja3!$A$2:$J$841,8,FALSE)),"")</f>
        <v>PRIVADA</v>
      </c>
      <c r="I35" s="37" t="str">
        <f>+IFERROR((VLOOKUP(A35,Hoja3!$A$2:$J$841,9,FALSE)),"")</f>
        <v>Universidad</v>
      </c>
      <c r="J35" s="135">
        <f>+IFERROR((VLOOKUP(A35,Hoja3!$A$2:$J$841,10,FALSE)),"")</f>
        <v>2896</v>
      </c>
    </row>
    <row r="36" spans="1:10" x14ac:dyDescent="0.25">
      <c r="A36" s="134">
        <v>25</v>
      </c>
      <c r="B36" s="32">
        <f>+IFERROR((VLOOKUP(A36,Hoja3!$A$2:$J$841,4,FALSE)),"")</f>
        <v>1826</v>
      </c>
      <c r="C36" s="33">
        <f>+IFERROR((VLOOKUP(A36,Hoja3!$A$2:$J$841,5,FALSE)),"")</f>
        <v>1826</v>
      </c>
      <c r="D36" s="35" t="str">
        <f>+IFERROR((VLOOKUP(A36,Hoja3!$A$2:$J$841,6,FALSE)),"")</f>
        <v>UNIVERSIDAD ANTONIO NARI¿O</v>
      </c>
      <c r="E36" s="35"/>
      <c r="F36" s="36"/>
      <c r="G36" s="33" t="str">
        <f>+IFERROR((VLOOKUP(A36,Hoja3!$A$2:$J$841,7,FALSE)),"")</f>
        <v>BOGOTA D.C</v>
      </c>
      <c r="H36" s="33" t="str">
        <f>+IFERROR((VLOOKUP(A36,Hoja3!$A$2:$J$841,8,FALSE)),"")</f>
        <v>PRIVADA</v>
      </c>
      <c r="I36" s="37" t="str">
        <f>+IFERROR((VLOOKUP(A36,Hoja3!$A$2:$J$841,9,FALSE)),"")</f>
        <v>Universidad</v>
      </c>
      <c r="J36" s="135">
        <f>+IFERROR((VLOOKUP(A36,Hoja3!$A$2:$J$841,10,FALSE)),"")</f>
        <v>1487</v>
      </c>
    </row>
    <row r="37" spans="1:10" x14ac:dyDescent="0.25">
      <c r="A37" s="134">
        <v>26</v>
      </c>
      <c r="B37" s="32">
        <f>+IFERROR((VLOOKUP(A37,Hoja3!$A$2:$J$841,4,FALSE)),"")</f>
        <v>1827</v>
      </c>
      <c r="C37" s="33">
        <f>+IFERROR((VLOOKUP(A37,Hoja3!$A$2:$J$841,5,FALSE)),"")</f>
        <v>1827</v>
      </c>
      <c r="D37" s="35" t="str">
        <f>+IFERROR((VLOOKUP(A37,Hoja3!$A$2:$J$841,6,FALSE)),"")</f>
        <v>UNIVERSIDAD CATOLICA DE MANIZALES</v>
      </c>
      <c r="E37" s="35"/>
      <c r="F37" s="36"/>
      <c r="G37" s="33" t="str">
        <f>+IFERROR((VLOOKUP(A37,Hoja3!$A$2:$J$841,7,FALSE)),"")</f>
        <v>CALDAS</v>
      </c>
      <c r="H37" s="33" t="str">
        <f>+IFERROR((VLOOKUP(A37,Hoja3!$A$2:$J$841,8,FALSE)),"")</f>
        <v>PRIVADA</v>
      </c>
      <c r="I37" s="37" t="str">
        <f>+IFERROR((VLOOKUP(A37,Hoja3!$A$2:$J$841,9,FALSE)),"")</f>
        <v>Universidad</v>
      </c>
      <c r="J37" s="135">
        <f>+IFERROR((VLOOKUP(A37,Hoja3!$A$2:$J$841,10,FALSE)),"")</f>
        <v>220</v>
      </c>
    </row>
    <row r="38" spans="1:10" x14ac:dyDescent="0.25">
      <c r="A38" s="134">
        <v>27</v>
      </c>
      <c r="B38" s="32">
        <f>+IFERROR((VLOOKUP(A38,Hoja3!$A$2:$J$841,4,FALSE)),"")</f>
        <v>1828</v>
      </c>
      <c r="C38" s="33">
        <f>+IFERROR((VLOOKUP(A38,Hoja3!$A$2:$J$841,5,FALSE)),"")</f>
        <v>1828</v>
      </c>
      <c r="D38" s="35" t="str">
        <f>+IFERROR((VLOOKUP(A38,Hoja3!$A$2:$J$841,6,FALSE)),"")</f>
        <v>UNIVERSIDAD ICESI</v>
      </c>
      <c r="E38" s="35"/>
      <c r="F38" s="36"/>
      <c r="G38" s="33" t="str">
        <f>+IFERROR((VLOOKUP(A38,Hoja3!$A$2:$J$841,7,FALSE)),"")</f>
        <v>VALLE DEL CAUCA</v>
      </c>
      <c r="H38" s="33" t="str">
        <f>+IFERROR((VLOOKUP(A38,Hoja3!$A$2:$J$841,8,FALSE)),"")</f>
        <v>PRIVADA</v>
      </c>
      <c r="I38" s="37" t="str">
        <f>+IFERROR((VLOOKUP(A38,Hoja3!$A$2:$J$841,9,FALSE)),"")</f>
        <v>Universidad</v>
      </c>
      <c r="J38" s="135">
        <f>+IFERROR((VLOOKUP(A38,Hoja3!$A$2:$J$841,10,FALSE)),"")</f>
        <v>8011</v>
      </c>
    </row>
    <row r="39" spans="1:10" x14ac:dyDescent="0.25">
      <c r="A39" s="134">
        <v>28</v>
      </c>
      <c r="B39" s="32">
        <f>+IFERROR((VLOOKUP(A39,Hoja3!$A$2:$J$841,4,FALSE)),"")</f>
        <v>1830</v>
      </c>
      <c r="C39" s="33">
        <f>+IFERROR((VLOOKUP(A39,Hoja3!$A$2:$J$841,5,FALSE)),"")</f>
        <v>1830</v>
      </c>
      <c r="D39" s="35" t="str">
        <f>+IFERROR((VLOOKUP(A39,Hoja3!$A$2:$J$841,6,FALSE)),"")</f>
        <v>UNIVERSIDAD AUTONOMA DE OCCIDENTE</v>
      </c>
      <c r="E39" s="35"/>
      <c r="F39" s="36"/>
      <c r="G39" s="33" t="str">
        <f>+IFERROR((VLOOKUP(A39,Hoja3!$A$2:$J$841,7,FALSE)),"")</f>
        <v>VALLE DEL CAUCA</v>
      </c>
      <c r="H39" s="33" t="str">
        <f>+IFERROR((VLOOKUP(A39,Hoja3!$A$2:$J$841,8,FALSE)),"")</f>
        <v>PRIVADA</v>
      </c>
      <c r="I39" s="37" t="str">
        <f>+IFERROR((VLOOKUP(A39,Hoja3!$A$2:$J$841,9,FALSE)),"")</f>
        <v>Universidad</v>
      </c>
      <c r="J39" s="135">
        <f>+IFERROR((VLOOKUP(A39,Hoja3!$A$2:$J$841,10,FALSE)),"")</f>
        <v>10736</v>
      </c>
    </row>
    <row r="40" spans="1:10" x14ac:dyDescent="0.25">
      <c r="A40" s="134">
        <v>29</v>
      </c>
      <c r="B40" s="32">
        <f>+IFERROR((VLOOKUP(A40,Hoja3!$A$2:$J$841,4,FALSE)),"")</f>
        <v>1831</v>
      </c>
      <c r="C40" s="33">
        <f>+IFERROR((VLOOKUP(A40,Hoja3!$A$2:$J$841,5,FALSE)),"")</f>
        <v>1831</v>
      </c>
      <c r="D40" s="35" t="str">
        <f>+IFERROR((VLOOKUP(A40,Hoja3!$A$2:$J$841,6,FALSE)),"")</f>
        <v>UNIVERSIDAD DE IBAGUE</v>
      </c>
      <c r="E40" s="35"/>
      <c r="F40" s="36"/>
      <c r="G40" s="33" t="str">
        <f>+IFERROR((VLOOKUP(A40,Hoja3!$A$2:$J$841,7,FALSE)),"")</f>
        <v>TOLIMA</v>
      </c>
      <c r="H40" s="33" t="str">
        <f>+IFERROR((VLOOKUP(A40,Hoja3!$A$2:$J$841,8,FALSE)),"")</f>
        <v>PRIVADA</v>
      </c>
      <c r="I40" s="37" t="str">
        <f>+IFERROR((VLOOKUP(A40,Hoja3!$A$2:$J$841,9,FALSE)),"")</f>
        <v>Universidad</v>
      </c>
      <c r="J40" s="135">
        <f>+IFERROR((VLOOKUP(A40,Hoja3!$A$2:$J$841,10,FALSE)),"")</f>
        <v>603</v>
      </c>
    </row>
    <row r="41" spans="1:10" x14ac:dyDescent="0.25">
      <c r="A41" s="134">
        <v>30</v>
      </c>
      <c r="B41" s="32">
        <f>+IFERROR((VLOOKUP(A41,Hoja3!$A$2:$J$841,4,FALSE)),"")</f>
        <v>2102</v>
      </c>
      <c r="C41" s="33">
        <f>+IFERROR((VLOOKUP(A41,Hoja3!$A$2:$J$841,5,FALSE)),"")</f>
        <v>2102</v>
      </c>
      <c r="D41" s="35" t="str">
        <f>+IFERROR((VLOOKUP(A41,Hoja3!$A$2:$J$841,6,FALSE)),"")</f>
        <v>UNIVERSIDAD NACIONAL ABIERTA Y A DISTANCIA UNAD</v>
      </c>
      <c r="E41" s="35"/>
      <c r="F41" s="36"/>
      <c r="G41" s="33" t="str">
        <f>+IFERROR((VLOOKUP(A41,Hoja3!$A$2:$J$841,7,FALSE)),"")</f>
        <v>BOGOTA D.C</v>
      </c>
      <c r="H41" s="33" t="str">
        <f>+IFERROR((VLOOKUP(A41,Hoja3!$A$2:$J$841,8,FALSE)),"")</f>
        <v>OFICIAL</v>
      </c>
      <c r="I41" s="37" t="str">
        <f>+IFERROR((VLOOKUP(A41,Hoja3!$A$2:$J$841,9,FALSE)),"")</f>
        <v>Universidad</v>
      </c>
      <c r="J41" s="135">
        <f>+IFERROR((VLOOKUP(A41,Hoja3!$A$2:$J$841,10,FALSE)),"")</f>
        <v>5709</v>
      </c>
    </row>
    <row r="42" spans="1:10" x14ac:dyDescent="0.25">
      <c r="A42" s="134">
        <v>31</v>
      </c>
      <c r="B42" s="32">
        <f>+IFERROR((VLOOKUP(A42,Hoja3!$A$2:$J$841,4,FALSE)),"")</f>
        <v>2104</v>
      </c>
      <c r="C42" s="33">
        <f>+IFERROR((VLOOKUP(A42,Hoja3!$A$2:$J$841,5,FALSE)),"")</f>
        <v>2104</v>
      </c>
      <c r="D42" s="35" t="str">
        <f>+IFERROR((VLOOKUP(A42,Hoja3!$A$2:$J$841,6,FALSE)),"")</f>
        <v>ESCUELA SUPERIOR DE ADMINISTRACION PUBLICA-ESAP-</v>
      </c>
      <c r="E42" s="35"/>
      <c r="F42" s="36"/>
      <c r="G42" s="33" t="str">
        <f>+IFERROR((VLOOKUP(A42,Hoja3!$A$2:$J$841,7,FALSE)),"")</f>
        <v>BOGOTA D.C</v>
      </c>
      <c r="H42" s="33" t="str">
        <f>+IFERROR((VLOOKUP(A42,Hoja3!$A$2:$J$841,8,FALSE)),"")</f>
        <v>OFICIAL</v>
      </c>
      <c r="I42" s="37" t="str">
        <f>+IFERROR((VLOOKUP(A42,Hoja3!$A$2:$J$841,9,FALSE)),"")</f>
        <v>Institución Universitaria/Escuela Tecnológica</v>
      </c>
      <c r="J42" s="135">
        <f>+IFERROR((VLOOKUP(A42,Hoja3!$A$2:$J$841,10,FALSE)),"")</f>
        <v>725</v>
      </c>
    </row>
    <row r="43" spans="1:10" x14ac:dyDescent="0.25">
      <c r="A43" s="134">
        <v>32</v>
      </c>
      <c r="B43" s="32">
        <f>+IFERROR((VLOOKUP(A43,Hoja3!$A$2:$J$841,4,FALSE)),"")</f>
        <v>2106</v>
      </c>
      <c r="C43" s="33">
        <f>+IFERROR((VLOOKUP(A43,Hoja3!$A$2:$J$841,5,FALSE)),"")</f>
        <v>2106</v>
      </c>
      <c r="D43" s="35" t="str">
        <f>+IFERROR((VLOOKUP(A43,Hoja3!$A$2:$J$841,6,FALSE)),"")</f>
        <v>DIRECCION NACIONAL DE ESCUELAS</v>
      </c>
      <c r="E43" s="35"/>
      <c r="F43" s="36"/>
      <c r="G43" s="33" t="str">
        <f>+IFERROR((VLOOKUP(A43,Hoja3!$A$2:$J$841,7,FALSE)),"")</f>
        <v>BOGOTA D.C</v>
      </c>
      <c r="H43" s="33" t="str">
        <f>+IFERROR((VLOOKUP(A43,Hoja3!$A$2:$J$841,8,FALSE)),"")</f>
        <v>OFICIAL</v>
      </c>
      <c r="I43" s="37" t="str">
        <f>+IFERROR((VLOOKUP(A43,Hoja3!$A$2:$J$841,9,FALSE)),"")</f>
        <v>Institución Universitaria/Escuela Tecnológica</v>
      </c>
      <c r="J43" s="135">
        <f>+IFERROR((VLOOKUP(A43,Hoja3!$A$2:$J$841,10,FALSE)),"")</f>
        <v>292</v>
      </c>
    </row>
    <row r="44" spans="1:10" x14ac:dyDescent="0.25">
      <c r="A44" s="134">
        <v>33</v>
      </c>
      <c r="B44" s="32">
        <f>+IFERROR((VLOOKUP(A44,Hoja3!$A$2:$J$841,4,FALSE)),"")</f>
        <v>2114</v>
      </c>
      <c r="C44" s="33">
        <f>+IFERROR((VLOOKUP(A44,Hoja3!$A$2:$J$841,5,FALSE)),"")</f>
        <v>2114</v>
      </c>
      <c r="D44" s="35" t="str">
        <f>+IFERROR((VLOOKUP(A44,Hoja3!$A$2:$J$841,6,FALSE)),"")</f>
        <v>ESCUELA NACIONAL DEL DEPORTE</v>
      </c>
      <c r="E44" s="35"/>
      <c r="F44" s="36"/>
      <c r="G44" s="33" t="str">
        <f>+IFERROR((VLOOKUP(A44,Hoja3!$A$2:$J$841,7,FALSE)),"")</f>
        <v>VALLE DEL CAUCA</v>
      </c>
      <c r="H44" s="33" t="str">
        <f>+IFERROR((VLOOKUP(A44,Hoja3!$A$2:$J$841,8,FALSE)),"")</f>
        <v>OFICIAL</v>
      </c>
      <c r="I44" s="37" t="str">
        <f>+IFERROR((VLOOKUP(A44,Hoja3!$A$2:$J$841,9,FALSE)),"")</f>
        <v>Institución Universitaria/Escuela Tecnológica</v>
      </c>
      <c r="J44" s="135">
        <f>+IFERROR((VLOOKUP(A44,Hoja3!$A$2:$J$841,10,FALSE)),"")</f>
        <v>3542</v>
      </c>
    </row>
    <row r="45" spans="1:10" x14ac:dyDescent="0.25">
      <c r="A45" s="134">
        <v>34</v>
      </c>
      <c r="B45" s="32">
        <f>+IFERROR((VLOOKUP(A45,Hoja3!$A$2:$J$841,4,FALSE)),"")</f>
        <v>2206</v>
      </c>
      <c r="C45" s="33">
        <f>+IFERROR((VLOOKUP(A45,Hoja3!$A$2:$J$841,5,FALSE)),"")</f>
        <v>2206</v>
      </c>
      <c r="D45" s="35" t="str">
        <f>+IFERROR((VLOOKUP(A45,Hoja3!$A$2:$J$841,6,FALSE)),"")</f>
        <v>INSTITUTO DEPARTAMENTAL DE BELLAS ARTES</v>
      </c>
      <c r="E45" s="35"/>
      <c r="F45" s="36"/>
      <c r="G45" s="33" t="str">
        <f>+IFERROR((VLOOKUP(A45,Hoja3!$A$2:$J$841,7,FALSE)),"")</f>
        <v>VALLE DEL CAUCA</v>
      </c>
      <c r="H45" s="33" t="str">
        <f>+IFERROR((VLOOKUP(A45,Hoja3!$A$2:$J$841,8,FALSE)),"")</f>
        <v>OFICIAL</v>
      </c>
      <c r="I45" s="37" t="str">
        <f>+IFERROR((VLOOKUP(A45,Hoja3!$A$2:$J$841,9,FALSE)),"")</f>
        <v>Institución Universitaria/Escuela Tecnológica</v>
      </c>
      <c r="J45" s="135">
        <f>+IFERROR((VLOOKUP(A45,Hoja3!$A$2:$J$841,10,FALSE)),"")</f>
        <v>616</v>
      </c>
    </row>
    <row r="46" spans="1:10" x14ac:dyDescent="0.25">
      <c r="A46" s="134">
        <v>35</v>
      </c>
      <c r="B46" s="32">
        <f>+IFERROR((VLOOKUP(A46,Hoja3!$A$2:$J$841,4,FALSE)),"")</f>
        <v>2301</v>
      </c>
      <c r="C46" s="33">
        <f>+IFERROR((VLOOKUP(A46,Hoja3!$A$2:$J$841,5,FALSE)),"")</f>
        <v>2301</v>
      </c>
      <c r="D46" s="35" t="str">
        <f>+IFERROR((VLOOKUP(A46,Hoja3!$A$2:$J$841,6,FALSE)),"")</f>
        <v>UNIDAD CENTRAL DEL VALLE DEL CAUCA</v>
      </c>
      <c r="E46" s="35"/>
      <c r="F46" s="36"/>
      <c r="G46" s="33" t="str">
        <f>+IFERROR((VLOOKUP(A46,Hoja3!$A$2:$J$841,7,FALSE)),"")</f>
        <v>VALLE DEL CAUCA</v>
      </c>
      <c r="H46" s="33" t="str">
        <f>+IFERROR((VLOOKUP(A46,Hoja3!$A$2:$J$841,8,FALSE)),"")</f>
        <v>OFICIAL</v>
      </c>
      <c r="I46" s="37" t="str">
        <f>+IFERROR((VLOOKUP(A46,Hoja3!$A$2:$J$841,9,FALSE)),"")</f>
        <v>Institución Universitaria/Escuela Tecnológica</v>
      </c>
      <c r="J46" s="135">
        <f>+IFERROR((VLOOKUP(A46,Hoja3!$A$2:$J$841,10,FALSE)),"")</f>
        <v>4623</v>
      </c>
    </row>
    <row r="47" spans="1:10" x14ac:dyDescent="0.25">
      <c r="A47" s="134">
        <v>36</v>
      </c>
      <c r="B47" s="32">
        <f>+IFERROR((VLOOKUP(A47,Hoja3!$A$2:$J$841,4,FALSE)),"")</f>
        <v>2701</v>
      </c>
      <c r="C47" s="33">
        <f>+IFERROR((VLOOKUP(A47,Hoja3!$A$2:$J$841,5,FALSE)),"")</f>
        <v>2701</v>
      </c>
      <c r="D47" s="35" t="str">
        <f>+IFERROR((VLOOKUP(A47,Hoja3!$A$2:$J$841,6,FALSE)),"")</f>
        <v>INSTITUCION UNIVERSITARIA COLEGIOS DE COLOMBIA - UNICOC</v>
      </c>
      <c r="E47" s="35"/>
      <c r="F47" s="36"/>
      <c r="G47" s="33" t="str">
        <f>+IFERROR((VLOOKUP(A47,Hoja3!$A$2:$J$841,7,FALSE)),"")</f>
        <v>BOGOTA D.C</v>
      </c>
      <c r="H47" s="33" t="str">
        <f>+IFERROR((VLOOKUP(A47,Hoja3!$A$2:$J$841,8,FALSE)),"")</f>
        <v>PRIVADA</v>
      </c>
      <c r="I47" s="37" t="str">
        <f>+IFERROR((VLOOKUP(A47,Hoja3!$A$2:$J$841,9,FALSE)),"")</f>
        <v>Institución Universitaria/Escuela Tecnológica</v>
      </c>
      <c r="J47" s="135">
        <f>+IFERROR((VLOOKUP(A47,Hoja3!$A$2:$J$841,10,FALSE)),"")</f>
        <v>464</v>
      </c>
    </row>
    <row r="48" spans="1:10" x14ac:dyDescent="0.25">
      <c r="A48" s="134">
        <v>37</v>
      </c>
      <c r="B48" s="32">
        <f>+IFERROR((VLOOKUP(A48,Hoja3!$A$2:$J$841,4,FALSE)),"")</f>
        <v>2709</v>
      </c>
      <c r="C48" s="33">
        <f>+IFERROR((VLOOKUP(A48,Hoja3!$A$2:$J$841,5,FALSE)),"")</f>
        <v>2709</v>
      </c>
      <c r="D48" s="35" t="str">
        <f>+IFERROR((VLOOKUP(A48,Hoja3!$A$2:$J$841,6,FALSE)),"")</f>
        <v>FUNDACION UNIVERSITARIA SAN MARTIN</v>
      </c>
      <c r="E48" s="35"/>
      <c r="F48" s="36"/>
      <c r="G48" s="33" t="str">
        <f>+IFERROR((VLOOKUP(A48,Hoja3!$A$2:$J$841,7,FALSE)),"")</f>
        <v>BOGOTA D.C</v>
      </c>
      <c r="H48" s="33" t="str">
        <f>+IFERROR((VLOOKUP(A48,Hoja3!$A$2:$J$841,8,FALSE)),"")</f>
        <v>PRIVADA</v>
      </c>
      <c r="I48" s="37" t="str">
        <f>+IFERROR((VLOOKUP(A48,Hoja3!$A$2:$J$841,9,FALSE)),"")</f>
        <v>Institución Universitaria/Escuela Tecnológica</v>
      </c>
      <c r="J48" s="135">
        <f>+IFERROR((VLOOKUP(A48,Hoja3!$A$2:$J$841,10,FALSE)),"")</f>
        <v>427</v>
      </c>
    </row>
    <row r="49" spans="1:10" x14ac:dyDescent="0.25">
      <c r="A49" s="134">
        <v>38</v>
      </c>
      <c r="B49" s="32">
        <f>+IFERROR((VLOOKUP(A49,Hoja3!$A$2:$J$841,4,FALSE)),"")</f>
        <v>2721</v>
      </c>
      <c r="C49" s="33">
        <f>+IFERROR((VLOOKUP(A49,Hoja3!$A$2:$J$841,5,FALSE)),"")</f>
        <v>2721</v>
      </c>
      <c r="D49" s="35" t="str">
        <f>+IFERROR((VLOOKUP(A49,Hoja3!$A$2:$J$841,6,FALSE)),"")</f>
        <v>FUNDACION UNIVERSITARIA MARIA CANO</v>
      </c>
      <c r="E49" s="35"/>
      <c r="F49" s="36"/>
      <c r="G49" s="33" t="str">
        <f>+IFERROR((VLOOKUP(A49,Hoja3!$A$2:$J$841,7,FALSE)),"")</f>
        <v>ANTIOQUIA</v>
      </c>
      <c r="H49" s="33" t="str">
        <f>+IFERROR((VLOOKUP(A49,Hoja3!$A$2:$J$841,8,FALSE)),"")</f>
        <v>PRIVADA</v>
      </c>
      <c r="I49" s="37" t="str">
        <f>+IFERROR((VLOOKUP(A49,Hoja3!$A$2:$J$841,9,FALSE)),"")</f>
        <v>Institución Universitaria/Escuela Tecnológica</v>
      </c>
      <c r="J49" s="135">
        <f>+IFERROR((VLOOKUP(A49,Hoja3!$A$2:$J$841,10,FALSE)),"")</f>
        <v>399</v>
      </c>
    </row>
    <row r="50" spans="1:10" x14ac:dyDescent="0.25">
      <c r="A50" s="134">
        <v>39</v>
      </c>
      <c r="B50" s="32">
        <f>+IFERROR((VLOOKUP(A50,Hoja3!$A$2:$J$841,4,FALSE)),"")</f>
        <v>2731</v>
      </c>
      <c r="C50" s="33">
        <f>+IFERROR((VLOOKUP(A50,Hoja3!$A$2:$J$841,5,FALSE)),"")</f>
        <v>2731</v>
      </c>
      <c r="D50" s="35" t="str">
        <f>+IFERROR((VLOOKUP(A50,Hoja3!$A$2:$J$841,6,FALSE)),"")</f>
        <v>FUNDACION UNIVERSITARIA CATOLICA LUMEN GENTIUM</v>
      </c>
      <c r="E50" s="35"/>
      <c r="F50" s="36"/>
      <c r="G50" s="33" t="str">
        <f>+IFERROR((VLOOKUP(A50,Hoja3!$A$2:$J$841,7,FALSE)),"")</f>
        <v>VALLE DEL CAUCA</v>
      </c>
      <c r="H50" s="33" t="str">
        <f>+IFERROR((VLOOKUP(A50,Hoja3!$A$2:$J$841,8,FALSE)),"")</f>
        <v>PRIVADA</v>
      </c>
      <c r="I50" s="37" t="str">
        <f>+IFERROR((VLOOKUP(A50,Hoja3!$A$2:$J$841,9,FALSE)),"")</f>
        <v>Institución Universitaria/Escuela Tecnológica</v>
      </c>
      <c r="J50" s="135">
        <f>+IFERROR((VLOOKUP(A50,Hoja3!$A$2:$J$841,10,FALSE)),"")</f>
        <v>4871</v>
      </c>
    </row>
    <row r="51" spans="1:10" x14ac:dyDescent="0.25">
      <c r="A51" s="134">
        <v>40</v>
      </c>
      <c r="B51" s="32">
        <f>+IFERROR((VLOOKUP(A51,Hoja3!$A$2:$J$841,4,FALSE)),"")</f>
        <v>2745</v>
      </c>
      <c r="C51" s="33">
        <f>+IFERROR((VLOOKUP(A51,Hoja3!$A$2:$J$841,5,FALSE)),"")</f>
        <v>2745</v>
      </c>
      <c r="D51" s="35" t="str">
        <f>+IFERROR((VLOOKUP(A51,Hoja3!$A$2:$J$841,6,FALSE)),"")</f>
        <v>UNIPANAMERICANA - FUNDACION UNIVERSITARIA PANAMERICANA</v>
      </c>
      <c r="E51" s="35"/>
      <c r="F51" s="36"/>
      <c r="G51" s="33" t="str">
        <f>+IFERROR((VLOOKUP(A51,Hoja3!$A$2:$J$841,7,FALSE)),"")</f>
        <v>BOGOTA D.C</v>
      </c>
      <c r="H51" s="33" t="str">
        <f>+IFERROR((VLOOKUP(A51,Hoja3!$A$2:$J$841,8,FALSE)),"")</f>
        <v>PRIVADA</v>
      </c>
      <c r="I51" s="37" t="str">
        <f>+IFERROR((VLOOKUP(A51,Hoja3!$A$2:$J$841,9,FALSE)),"")</f>
        <v>Institución Universitaria/Escuela Tecnológica</v>
      </c>
      <c r="J51" s="135">
        <f>+IFERROR((VLOOKUP(A51,Hoja3!$A$2:$J$841,10,FALSE)),"")</f>
        <v>582</v>
      </c>
    </row>
    <row r="52" spans="1:10" x14ac:dyDescent="0.25">
      <c r="A52" s="134">
        <v>41</v>
      </c>
      <c r="B52" s="32">
        <f>+IFERROR((VLOOKUP(A52,Hoja3!$A$2:$J$841,4,FALSE)),"")</f>
        <v>2748</v>
      </c>
      <c r="C52" s="33">
        <f>+IFERROR((VLOOKUP(A52,Hoja3!$A$2:$J$841,5,FALSE)),"")</f>
        <v>2748</v>
      </c>
      <c r="D52" s="35" t="str">
        <f>+IFERROR((VLOOKUP(A52,Hoja3!$A$2:$J$841,6,FALSE)),"")</f>
        <v>FUNDACION UNIVERSITARIA SEMINARIO TEOLOGICO BAUTISTA INTERNACIONAL</v>
      </c>
      <c r="E52" s="35"/>
      <c r="F52" s="36"/>
      <c r="G52" s="33" t="str">
        <f>+IFERROR((VLOOKUP(A52,Hoja3!$A$2:$J$841,7,FALSE)),"")</f>
        <v>VALLE DEL CAUCA</v>
      </c>
      <c r="H52" s="33" t="str">
        <f>+IFERROR((VLOOKUP(A52,Hoja3!$A$2:$J$841,8,FALSE)),"")</f>
        <v>PRIVADA</v>
      </c>
      <c r="I52" s="37" t="str">
        <f>+IFERROR((VLOOKUP(A52,Hoja3!$A$2:$J$841,9,FALSE)),"")</f>
        <v>Institución Universitaria/Escuela Tecnológica</v>
      </c>
      <c r="J52" s="135">
        <f>+IFERROR((VLOOKUP(A52,Hoja3!$A$2:$J$841,10,FALSE)),"")</f>
        <v>397</v>
      </c>
    </row>
    <row r="53" spans="1:10" x14ac:dyDescent="0.25">
      <c r="A53" s="134">
        <v>42</v>
      </c>
      <c r="B53" s="32">
        <f>+IFERROR((VLOOKUP(A53,Hoja3!$A$2:$J$841,4,FALSE)),"")</f>
        <v>2829</v>
      </c>
      <c r="C53" s="33">
        <f>+IFERROR((VLOOKUP(A53,Hoja3!$A$2:$J$841,5,FALSE)),"")</f>
        <v>2829</v>
      </c>
      <c r="D53" s="35" t="str">
        <f>+IFERROR((VLOOKUP(A53,Hoja3!$A$2:$J$841,6,FALSE)),"")</f>
        <v>CORPORACION UNIVERSITARIA MINUTO DE DIOS -UNIMINUTO-</v>
      </c>
      <c r="E53" s="35"/>
      <c r="F53" s="36"/>
      <c r="G53" s="33" t="str">
        <f>+IFERROR((VLOOKUP(A53,Hoja3!$A$2:$J$841,7,FALSE)),"")</f>
        <v>BOGOTA D.C</v>
      </c>
      <c r="H53" s="33" t="str">
        <f>+IFERROR((VLOOKUP(A53,Hoja3!$A$2:$J$841,8,FALSE)),"")</f>
        <v>PRIVADA</v>
      </c>
      <c r="I53" s="37" t="str">
        <f>+IFERROR((VLOOKUP(A53,Hoja3!$A$2:$J$841,9,FALSE)),"")</f>
        <v>Institución Universitaria/Escuela Tecnológica</v>
      </c>
      <c r="J53" s="135">
        <f>+IFERROR((VLOOKUP(A53,Hoja3!$A$2:$J$841,10,FALSE)),"")</f>
        <v>1133</v>
      </c>
    </row>
    <row r="54" spans="1:10" x14ac:dyDescent="0.25">
      <c r="A54" s="134">
        <v>43</v>
      </c>
      <c r="B54" s="32">
        <f>+IFERROR((VLOOKUP(A54,Hoja3!$A$2:$J$841,4,FALSE)),"")</f>
        <v>2829</v>
      </c>
      <c r="C54" s="33">
        <f>+IFERROR((VLOOKUP(A54,Hoja3!$A$2:$J$841,5,FALSE)),"")</f>
        <v>2841</v>
      </c>
      <c r="D54" s="35" t="str">
        <f>+IFERROR((VLOOKUP(A54,Hoja3!$A$2:$J$841,6,FALSE)),"")</f>
        <v>CORPORACION UNIVERSITARIA MINUTO DE DIOS -UNIMINUTO-</v>
      </c>
      <c r="E54" s="35"/>
      <c r="F54" s="36"/>
      <c r="G54" s="33" t="str">
        <f>+IFERROR((VLOOKUP(A54,Hoja3!$A$2:$J$841,7,FALSE)),"")</f>
        <v>ANTIOQUIA</v>
      </c>
      <c r="H54" s="33" t="str">
        <f>+IFERROR((VLOOKUP(A54,Hoja3!$A$2:$J$841,8,FALSE)),"")</f>
        <v>PRIVADA</v>
      </c>
      <c r="I54" s="37" t="str">
        <f>+IFERROR((VLOOKUP(A54,Hoja3!$A$2:$J$841,9,FALSE)),"")</f>
        <v>Institución Universitaria/Escuela Tecnológica</v>
      </c>
      <c r="J54" s="135">
        <f>+IFERROR((VLOOKUP(A54,Hoja3!$A$2:$J$841,10,FALSE)),"")</f>
        <v>148</v>
      </c>
    </row>
    <row r="55" spans="1:10" x14ac:dyDescent="0.25">
      <c r="A55" s="134">
        <v>44</v>
      </c>
      <c r="B55" s="32">
        <f>+IFERROR((VLOOKUP(A55,Hoja3!$A$2:$J$841,4,FALSE)),"")</f>
        <v>2831</v>
      </c>
      <c r="C55" s="33">
        <f>+IFERROR((VLOOKUP(A55,Hoja3!$A$2:$J$841,5,FALSE)),"")</f>
        <v>2831</v>
      </c>
      <c r="D55" s="35" t="str">
        <f>+IFERROR((VLOOKUP(A55,Hoja3!$A$2:$J$841,6,FALSE)),"")</f>
        <v>CORPORACION UNIVERSITARIA DE CIENCIA Y DESARROLLO - UNICIENCIA</v>
      </c>
      <c r="E55" s="35"/>
      <c r="F55" s="36"/>
      <c r="G55" s="33" t="str">
        <f>+IFERROR((VLOOKUP(A55,Hoja3!$A$2:$J$841,7,FALSE)),"")</f>
        <v>BOGOTA D.C</v>
      </c>
      <c r="H55" s="33" t="str">
        <f>+IFERROR((VLOOKUP(A55,Hoja3!$A$2:$J$841,8,FALSE)),"")</f>
        <v>PRIVADA</v>
      </c>
      <c r="I55" s="37" t="str">
        <f>+IFERROR((VLOOKUP(A55,Hoja3!$A$2:$J$841,9,FALSE)),"")</f>
        <v>Institución Universitaria/Escuela Tecnológica</v>
      </c>
      <c r="J55" s="135">
        <f>+IFERROR((VLOOKUP(A55,Hoja3!$A$2:$J$841,10,FALSE)),"")</f>
        <v>4</v>
      </c>
    </row>
    <row r="56" spans="1:10" x14ac:dyDescent="0.25">
      <c r="A56" s="134">
        <v>45</v>
      </c>
      <c r="B56" s="32">
        <f>+IFERROR((VLOOKUP(A56,Hoja3!$A$2:$J$841,4,FALSE)),"")</f>
        <v>2833</v>
      </c>
      <c r="C56" s="33">
        <f>+IFERROR((VLOOKUP(A56,Hoja3!$A$2:$J$841,5,FALSE)),"")</f>
        <v>2833</v>
      </c>
      <c r="D56" s="35" t="str">
        <f>+IFERROR((VLOOKUP(A56,Hoja3!$A$2:$J$841,6,FALSE)),"")</f>
        <v>CORPORACION UNIVERSITARIA REMINGTON</v>
      </c>
      <c r="E56" s="35"/>
      <c r="F56" s="36"/>
      <c r="G56" s="33" t="str">
        <f>+IFERROR((VLOOKUP(A56,Hoja3!$A$2:$J$841,7,FALSE)),"")</f>
        <v>ANTIOQUIA</v>
      </c>
      <c r="H56" s="33" t="str">
        <f>+IFERROR((VLOOKUP(A56,Hoja3!$A$2:$J$841,8,FALSE)),"")</f>
        <v>PRIVADA</v>
      </c>
      <c r="I56" s="37" t="str">
        <f>+IFERROR((VLOOKUP(A56,Hoja3!$A$2:$J$841,9,FALSE)),"")</f>
        <v>Institución Universitaria/Escuela Tecnológica</v>
      </c>
      <c r="J56" s="135">
        <f>+IFERROR((VLOOKUP(A56,Hoja3!$A$2:$J$841,10,FALSE)),"")</f>
        <v>449</v>
      </c>
    </row>
    <row r="57" spans="1:10" x14ac:dyDescent="0.25">
      <c r="A57" s="134">
        <v>46</v>
      </c>
      <c r="B57" s="32">
        <f>+IFERROR((VLOOKUP(A57,Hoja3!$A$2:$J$841,4,FALSE)),"")</f>
        <v>3301</v>
      </c>
      <c r="C57" s="33">
        <f>+IFERROR((VLOOKUP(A57,Hoja3!$A$2:$J$841,5,FALSE)),"")</f>
        <v>3301</v>
      </c>
      <c r="D57" s="35" t="str">
        <f>+IFERROR((VLOOKUP(A57,Hoja3!$A$2:$J$841,6,FALSE)),"")</f>
        <v>INSTITUCION UNIVERSITARIA ANTONIO JOSE CAMACHO</v>
      </c>
      <c r="E57" s="35"/>
      <c r="F57" s="36"/>
      <c r="G57" s="33" t="str">
        <f>+IFERROR((VLOOKUP(A57,Hoja3!$A$2:$J$841,7,FALSE)),"")</f>
        <v>VALLE DEL CAUCA</v>
      </c>
      <c r="H57" s="33" t="str">
        <f>+IFERROR((VLOOKUP(A57,Hoja3!$A$2:$J$841,8,FALSE)),"")</f>
        <v>OFICIAL</v>
      </c>
      <c r="I57" s="37" t="str">
        <f>+IFERROR((VLOOKUP(A57,Hoja3!$A$2:$J$841,9,FALSE)),"")</f>
        <v>Institución Universitaria/Escuela Tecnológica</v>
      </c>
      <c r="J57" s="135">
        <f>+IFERROR((VLOOKUP(A57,Hoja3!$A$2:$J$841,10,FALSE)),"")</f>
        <v>7561</v>
      </c>
    </row>
    <row r="58" spans="1:10" x14ac:dyDescent="0.25">
      <c r="A58" s="134">
        <v>47</v>
      </c>
      <c r="B58" s="32">
        <f>+IFERROR((VLOOKUP(A58,Hoja3!$A$2:$J$841,4,FALSE)),"")</f>
        <v>3706</v>
      </c>
      <c r="C58" s="33">
        <f>+IFERROR((VLOOKUP(A58,Hoja3!$A$2:$J$841,5,FALSE)),"")</f>
        <v>3706</v>
      </c>
      <c r="D58" s="35" t="str">
        <f>+IFERROR((VLOOKUP(A58,Hoja3!$A$2:$J$841,6,FALSE)),"")</f>
        <v>FUNDACION CENTRO COLOMBIANO DE ESTUDIOS PROFESIONALES, -F.C.E.C.E.P.</v>
      </c>
      <c r="E58" s="35"/>
      <c r="F58" s="36"/>
      <c r="G58" s="33" t="str">
        <f>+IFERROR((VLOOKUP(A58,Hoja3!$A$2:$J$841,7,FALSE)),"")</f>
        <v>VALLE DEL CAUCA</v>
      </c>
      <c r="H58" s="33" t="str">
        <f>+IFERROR((VLOOKUP(A58,Hoja3!$A$2:$J$841,8,FALSE)),"")</f>
        <v>PRIVADA</v>
      </c>
      <c r="I58" s="37" t="str">
        <f>+IFERROR((VLOOKUP(A58,Hoja3!$A$2:$J$841,9,FALSE)),"")</f>
        <v>Institución Tecnológica</v>
      </c>
      <c r="J58" s="135">
        <f>+IFERROR((VLOOKUP(A58,Hoja3!$A$2:$J$841,10,FALSE)),"")</f>
        <v>4287</v>
      </c>
    </row>
    <row r="59" spans="1:10" x14ac:dyDescent="0.25">
      <c r="A59" s="134">
        <v>48</v>
      </c>
      <c r="B59" s="32">
        <f>+IFERROR((VLOOKUP(A59,Hoja3!$A$2:$J$841,4,FALSE)),"")</f>
        <v>3715</v>
      </c>
      <c r="C59" s="33">
        <f>+IFERROR((VLOOKUP(A59,Hoja3!$A$2:$J$841,5,FALSE)),"")</f>
        <v>3715</v>
      </c>
      <c r="D59" s="35" t="str">
        <f>+IFERROR((VLOOKUP(A59,Hoja3!$A$2:$J$841,6,FALSE)),"")</f>
        <v>FUNDACION TECNOLOGICA AUTONOMA DEL PACIFICO</v>
      </c>
      <c r="E59" s="35"/>
      <c r="F59" s="36"/>
      <c r="G59" s="33" t="str">
        <f>+IFERROR((VLOOKUP(A59,Hoja3!$A$2:$J$841,7,FALSE)),"")</f>
        <v>VALLE DEL CAUCA</v>
      </c>
      <c r="H59" s="33" t="str">
        <f>+IFERROR((VLOOKUP(A59,Hoja3!$A$2:$J$841,8,FALSE)),"")</f>
        <v>PRIVADA</v>
      </c>
      <c r="I59" s="37" t="str">
        <f>+IFERROR((VLOOKUP(A59,Hoja3!$A$2:$J$841,9,FALSE)),"")</f>
        <v>Institución Tecnológica</v>
      </c>
      <c r="J59" s="135">
        <f>+IFERROR((VLOOKUP(A59,Hoja3!$A$2:$J$841,10,FALSE)),"")</f>
        <v>1369</v>
      </c>
    </row>
    <row r="60" spans="1:10" x14ac:dyDescent="0.25">
      <c r="A60" s="134">
        <v>49</v>
      </c>
      <c r="B60" s="32">
        <f>+IFERROR((VLOOKUP(A60,Hoja3!$A$2:$J$841,4,FALSE)),"")</f>
        <v>3801</v>
      </c>
      <c r="C60" s="33">
        <f>+IFERROR((VLOOKUP(A60,Hoja3!$A$2:$J$841,5,FALSE)),"")</f>
        <v>3801</v>
      </c>
      <c r="D60" s="35" t="str">
        <f>+IFERROR((VLOOKUP(A60,Hoja3!$A$2:$J$841,6,FALSE)),"")</f>
        <v>CORPORACION DE ESTUDIOS TECNOLOGICOS DEL NORTE DEL VALLE</v>
      </c>
      <c r="E60" s="35"/>
      <c r="F60" s="36"/>
      <c r="G60" s="33" t="str">
        <f>+IFERROR((VLOOKUP(A60,Hoja3!$A$2:$J$841,7,FALSE)),"")</f>
        <v>VALLE DEL CAUCA</v>
      </c>
      <c r="H60" s="33" t="str">
        <f>+IFERROR((VLOOKUP(A60,Hoja3!$A$2:$J$841,8,FALSE)),"")</f>
        <v>PRIVADA</v>
      </c>
      <c r="I60" s="37" t="str">
        <f>+IFERROR((VLOOKUP(A60,Hoja3!$A$2:$J$841,9,FALSE)),"")</f>
        <v>Institución Tecnológica</v>
      </c>
      <c r="J60" s="135">
        <f>+IFERROR((VLOOKUP(A60,Hoja3!$A$2:$J$841,10,FALSE)),"")</f>
        <v>468</v>
      </c>
    </row>
    <row r="61" spans="1:10" x14ac:dyDescent="0.25">
      <c r="A61" s="134">
        <v>50</v>
      </c>
      <c r="B61" s="32">
        <f>+IFERROR((VLOOKUP(A61,Hoja3!$A$2:$J$841,4,FALSE)),"")</f>
        <v>3803</v>
      </c>
      <c r="C61" s="33">
        <f>+IFERROR((VLOOKUP(A61,Hoja3!$A$2:$J$841,5,FALSE)),"")</f>
        <v>3803</v>
      </c>
      <c r="D61" s="35" t="str">
        <f>+IFERROR((VLOOKUP(A61,Hoja3!$A$2:$J$841,6,FALSE)),"")</f>
        <v>CORPORACION UNIVERSITARIA CENTRO SUPERIOR - UNICUCES</v>
      </c>
      <c r="E61" s="35"/>
      <c r="F61" s="36"/>
      <c r="G61" s="33" t="str">
        <f>+IFERROR((VLOOKUP(A61,Hoja3!$A$2:$J$841,7,FALSE)),"")</f>
        <v>VALLE DEL CAUCA</v>
      </c>
      <c r="H61" s="33" t="str">
        <f>+IFERROR((VLOOKUP(A61,Hoja3!$A$2:$J$841,8,FALSE)),"")</f>
        <v>PRIVADA</v>
      </c>
      <c r="I61" s="37" t="str">
        <f>+IFERROR((VLOOKUP(A61,Hoja3!$A$2:$J$841,9,FALSE)),"")</f>
        <v>Institución Universitaria/Escuela Tecnológica</v>
      </c>
      <c r="J61" s="135">
        <f>+IFERROR((VLOOKUP(A61,Hoja3!$A$2:$J$841,10,FALSE)),"")</f>
        <v>1213</v>
      </c>
    </row>
    <row r="62" spans="1:10" x14ac:dyDescent="0.25">
      <c r="A62" s="134">
        <v>51</v>
      </c>
      <c r="B62" s="32">
        <f>+IFERROR((VLOOKUP(A62,Hoja3!$A$2:$J$841,4,FALSE)),"")</f>
        <v>3806</v>
      </c>
      <c r="C62" s="33">
        <f>+IFERROR((VLOOKUP(A62,Hoja3!$A$2:$J$841,5,FALSE)),"")</f>
        <v>3806</v>
      </c>
      <c r="D62" s="35" t="str">
        <f>+IFERROR((VLOOKUP(A62,Hoja3!$A$2:$J$841,6,FALSE)),"")</f>
        <v>CORPORACION ESCUELA SUPERIOR DE ADMINISTRACION Y ESTUDIOS TECNOLOGICOS- EAE</v>
      </c>
      <c r="E62" s="35"/>
      <c r="F62" s="36"/>
      <c r="G62" s="33" t="str">
        <f>+IFERROR((VLOOKUP(A62,Hoja3!$A$2:$J$841,7,FALSE)),"")</f>
        <v>VALLE DEL CAUCA</v>
      </c>
      <c r="H62" s="33" t="str">
        <f>+IFERROR((VLOOKUP(A62,Hoja3!$A$2:$J$841,8,FALSE)),"")</f>
        <v>PRIVADA</v>
      </c>
      <c r="I62" s="37" t="str">
        <f>+IFERROR((VLOOKUP(A62,Hoja3!$A$2:$J$841,9,FALSE)),"")</f>
        <v>Institución Tecnológica</v>
      </c>
      <c r="J62" s="135">
        <f>+IFERROR((VLOOKUP(A62,Hoja3!$A$2:$J$841,10,FALSE)),"")</f>
        <v>391</v>
      </c>
    </row>
    <row r="63" spans="1:10" x14ac:dyDescent="0.25">
      <c r="A63" s="134">
        <v>52</v>
      </c>
      <c r="B63" s="32">
        <f>+IFERROR((VLOOKUP(A63,Hoja3!$A$2:$J$841,4,FALSE)),"")</f>
        <v>3817</v>
      </c>
      <c r="C63" s="33">
        <f>+IFERROR((VLOOKUP(A63,Hoja3!$A$2:$J$841,5,FALSE)),"")</f>
        <v>3817</v>
      </c>
      <c r="D63" s="35" t="str">
        <f>+IFERROR((VLOOKUP(A63,Hoja3!$A$2:$J$841,6,FALSE)),"")</f>
        <v>CORPORACION UNIVERSITARIA AUTONOMA DE NARIÑO -AUNAR-</v>
      </c>
      <c r="E63" s="35"/>
      <c r="F63" s="36"/>
      <c r="G63" s="33" t="str">
        <f>+IFERROR((VLOOKUP(A63,Hoja3!$A$2:$J$841,7,FALSE)),"")</f>
        <v>NARIÑO</v>
      </c>
      <c r="H63" s="33" t="str">
        <f>+IFERROR((VLOOKUP(A63,Hoja3!$A$2:$J$841,8,FALSE)),"")</f>
        <v>PRIVADA</v>
      </c>
      <c r="I63" s="37" t="str">
        <f>+IFERROR((VLOOKUP(A63,Hoja3!$A$2:$J$841,9,FALSE)),"")</f>
        <v>Institución Universitaria/Escuela Tecnológica</v>
      </c>
      <c r="J63" s="135">
        <f>+IFERROR((VLOOKUP(A63,Hoja3!$A$2:$J$841,10,FALSE)),"")</f>
        <v>1095</v>
      </c>
    </row>
    <row r="64" spans="1:10" x14ac:dyDescent="0.25">
      <c r="A64" s="134">
        <v>53</v>
      </c>
      <c r="B64" s="32">
        <f>+IFERROR((VLOOKUP(A64,Hoja3!$A$2:$J$841,4,FALSE)),"")</f>
        <v>4101</v>
      </c>
      <c r="C64" s="33">
        <f>+IFERROR((VLOOKUP(A64,Hoja3!$A$2:$J$841,5,FALSE)),"")</f>
        <v>4101</v>
      </c>
      <c r="D64" s="35" t="str">
        <f>+IFERROR((VLOOKUP(A64,Hoja3!$A$2:$J$841,6,FALSE)),"")</f>
        <v>INSTITUTO DE EDUCACION TECNICA PROFESIONAL DE ROLDANILLO</v>
      </c>
      <c r="E64" s="35"/>
      <c r="F64" s="36"/>
      <c r="G64" s="33" t="str">
        <f>+IFERROR((VLOOKUP(A64,Hoja3!$A$2:$J$841,7,FALSE)),"")</f>
        <v>VALLE DEL CAUCA</v>
      </c>
      <c r="H64" s="33" t="str">
        <f>+IFERROR((VLOOKUP(A64,Hoja3!$A$2:$J$841,8,FALSE)),"")</f>
        <v>OFICIAL</v>
      </c>
      <c r="I64" s="37" t="str">
        <f>+IFERROR((VLOOKUP(A64,Hoja3!$A$2:$J$841,9,FALSE)),"")</f>
        <v>Institución Técnica Profesional</v>
      </c>
      <c r="J64" s="135">
        <f>+IFERROR((VLOOKUP(A64,Hoja3!$A$2:$J$841,10,FALSE)),"")</f>
        <v>1805</v>
      </c>
    </row>
    <row r="65" spans="1:10" x14ac:dyDescent="0.25">
      <c r="A65" s="134">
        <v>54</v>
      </c>
      <c r="B65" s="32">
        <f>+IFERROR((VLOOKUP(A65,Hoja3!$A$2:$J$841,4,FALSE)),"")</f>
        <v>4107</v>
      </c>
      <c r="C65" s="33">
        <f>+IFERROR((VLOOKUP(A65,Hoja3!$A$2:$J$841,5,FALSE)),"")</f>
        <v>4107</v>
      </c>
      <c r="D65" s="35" t="str">
        <f>+IFERROR((VLOOKUP(A65,Hoja3!$A$2:$J$841,6,FALSE)),"")</f>
        <v>INSTITUTO TECNICO AGRICOLA ITA</v>
      </c>
      <c r="E65" s="35"/>
      <c r="F65" s="36"/>
      <c r="G65" s="33" t="str">
        <f>+IFERROR((VLOOKUP(A65,Hoja3!$A$2:$J$841,7,FALSE)),"")</f>
        <v>VALLE DEL CAUCA</v>
      </c>
      <c r="H65" s="33" t="str">
        <f>+IFERROR((VLOOKUP(A65,Hoja3!$A$2:$J$841,8,FALSE)),"")</f>
        <v>OFICIAL</v>
      </c>
      <c r="I65" s="37" t="str">
        <f>+IFERROR((VLOOKUP(A65,Hoja3!$A$2:$J$841,9,FALSE)),"")</f>
        <v>Institución Técnica Profesional</v>
      </c>
      <c r="J65" s="135">
        <f>+IFERROR((VLOOKUP(A65,Hoja3!$A$2:$J$841,10,FALSE)),"")</f>
        <v>559</v>
      </c>
    </row>
    <row r="66" spans="1:10" x14ac:dyDescent="0.25">
      <c r="A66" s="134">
        <v>55</v>
      </c>
      <c r="B66" s="32">
        <f>+IFERROR((VLOOKUP(A66,Hoja3!$A$2:$J$841,4,FALSE)),"")</f>
        <v>4109</v>
      </c>
      <c r="C66" s="33">
        <f>+IFERROR((VLOOKUP(A66,Hoja3!$A$2:$J$841,5,FALSE)),"")</f>
        <v>4109</v>
      </c>
      <c r="D66" s="35" t="str">
        <f>+IFERROR((VLOOKUP(A66,Hoja3!$A$2:$J$841,6,FALSE)),"")</f>
        <v>INSTITUTO TECNICO NACIONAL DE COMERCIO SIMON RODRIGUEZ - INTENALCO</v>
      </c>
      <c r="E66" s="35"/>
      <c r="F66" s="36"/>
      <c r="G66" s="33" t="str">
        <f>+IFERROR((VLOOKUP(A66,Hoja3!$A$2:$J$841,7,FALSE)),"")</f>
        <v>VALLE DEL CAUCA</v>
      </c>
      <c r="H66" s="33" t="str">
        <f>+IFERROR((VLOOKUP(A66,Hoja3!$A$2:$J$841,8,FALSE)),"")</f>
        <v>OFICIAL</v>
      </c>
      <c r="I66" s="37" t="str">
        <f>+IFERROR((VLOOKUP(A66,Hoja3!$A$2:$J$841,9,FALSE)),"")</f>
        <v>Institución Técnica Profesional</v>
      </c>
      <c r="J66" s="135">
        <f>+IFERROR((VLOOKUP(A66,Hoja3!$A$2:$J$841,10,FALSE)),"")</f>
        <v>1038</v>
      </c>
    </row>
    <row r="67" spans="1:10" x14ac:dyDescent="0.25">
      <c r="A67" s="134">
        <v>56</v>
      </c>
      <c r="B67" s="32">
        <f>+IFERROR((VLOOKUP(A67,Hoja3!$A$2:$J$841,4,FALSE)),"")</f>
        <v>4701</v>
      </c>
      <c r="C67" s="33">
        <f>+IFERROR((VLOOKUP(A67,Hoja3!$A$2:$J$841,5,FALSE)),"")</f>
        <v>4701</v>
      </c>
      <c r="D67" s="35" t="str">
        <f>+IFERROR((VLOOKUP(A67,Hoja3!$A$2:$J$841,6,FALSE)),"")</f>
        <v>FUNDACION ACADEMIA DE DIBUJO PROFESIONAL</v>
      </c>
      <c r="E67" s="35"/>
      <c r="F67" s="36"/>
      <c r="G67" s="33" t="str">
        <f>+IFERROR((VLOOKUP(A67,Hoja3!$A$2:$J$841,7,FALSE)),"")</f>
        <v>VALLE DEL CAUCA</v>
      </c>
      <c r="H67" s="33" t="str">
        <f>+IFERROR((VLOOKUP(A67,Hoja3!$A$2:$J$841,8,FALSE)),"")</f>
        <v>PRIVADA</v>
      </c>
      <c r="I67" s="37" t="str">
        <f>+IFERROR((VLOOKUP(A67,Hoja3!$A$2:$J$841,9,FALSE)),"")</f>
        <v>Institución Técnica Profesional</v>
      </c>
      <c r="J67" s="135">
        <f>+IFERROR((VLOOKUP(A67,Hoja3!$A$2:$J$841,10,FALSE)),"")</f>
        <v>2257</v>
      </c>
    </row>
    <row r="68" spans="1:10" x14ac:dyDescent="0.25">
      <c r="A68" s="134">
        <v>57</v>
      </c>
      <c r="B68" s="32">
        <f>+IFERROR((VLOOKUP(A68,Hoja3!$A$2:$J$841,4,FALSE)),"")</f>
        <v>4811</v>
      </c>
      <c r="C68" s="33">
        <f>+IFERROR((VLOOKUP(A68,Hoja3!$A$2:$J$841,5,FALSE)),"")</f>
        <v>4811</v>
      </c>
      <c r="D68" s="35" t="str">
        <f>+IFERROR((VLOOKUP(A68,Hoja3!$A$2:$J$841,6,FALSE)),"")</f>
        <v>CORPORACION DE ESTUDIOS SUPERIORES SALAMANDRA</v>
      </c>
      <c r="E68" s="35"/>
      <c r="F68" s="36"/>
      <c r="G68" s="33" t="str">
        <f>+IFERROR((VLOOKUP(A68,Hoja3!$A$2:$J$841,7,FALSE)),"")</f>
        <v>VALLE DEL CAUCA</v>
      </c>
      <c r="H68" s="33" t="str">
        <f>+IFERROR((VLOOKUP(A68,Hoja3!$A$2:$J$841,8,FALSE)),"")</f>
        <v>PRIVADA</v>
      </c>
      <c r="I68" s="37" t="str">
        <f>+IFERROR((VLOOKUP(A68,Hoja3!$A$2:$J$841,9,FALSE)),"")</f>
        <v>Institución Técnica Profesional</v>
      </c>
      <c r="J68" s="135">
        <f>+IFERROR((VLOOKUP(A68,Hoja3!$A$2:$J$841,10,FALSE)),"")</f>
        <v>155</v>
      </c>
    </row>
    <row r="69" spans="1:10" x14ac:dyDescent="0.25">
      <c r="A69" s="134">
        <v>58</v>
      </c>
      <c r="B69" s="32">
        <f>+IFERROR((VLOOKUP(A69,Hoja3!$A$2:$J$841,4,FALSE)),"")</f>
        <v>4813</v>
      </c>
      <c r="C69" s="33">
        <f>+IFERROR((VLOOKUP(A69,Hoja3!$A$2:$J$841,5,FALSE)),"")</f>
        <v>4813</v>
      </c>
      <c r="D69" s="35" t="str">
        <f>+IFERROR((VLOOKUP(A69,Hoja3!$A$2:$J$841,6,FALSE)),"")</f>
        <v>CORPORACION UNIFICADA NACIONAL DE EDUCACION SUPERIOR-CUN-</v>
      </c>
      <c r="E69" s="35"/>
      <c r="F69" s="36"/>
      <c r="G69" s="33" t="str">
        <f>+IFERROR((VLOOKUP(A69,Hoja3!$A$2:$J$841,7,FALSE)),"")</f>
        <v>BOGOTA D.C</v>
      </c>
      <c r="H69" s="33" t="str">
        <f>+IFERROR((VLOOKUP(A69,Hoja3!$A$2:$J$841,8,FALSE)),"")</f>
        <v>PRIVADA</v>
      </c>
      <c r="I69" s="37" t="str">
        <f>+IFERROR((VLOOKUP(A69,Hoja3!$A$2:$J$841,9,FALSE)),"")</f>
        <v>Institución Técnica Profesional</v>
      </c>
      <c r="J69" s="135">
        <f>+IFERROR((VLOOKUP(A69,Hoja3!$A$2:$J$841,10,FALSE)),"")</f>
        <v>42</v>
      </c>
    </row>
    <row r="70" spans="1:10" x14ac:dyDescent="0.25">
      <c r="A70" s="134">
        <v>59</v>
      </c>
      <c r="B70" s="32">
        <f>+IFERROR((VLOOKUP(A70,Hoja3!$A$2:$J$841,4,FALSE)),"")</f>
        <v>9103</v>
      </c>
      <c r="C70" s="33">
        <f>+IFERROR((VLOOKUP(A70,Hoja3!$A$2:$J$841,5,FALSE)),"")</f>
        <v>9103</v>
      </c>
      <c r="D70" s="35" t="str">
        <f>+IFERROR((VLOOKUP(A70,Hoja3!$A$2:$J$841,6,FALSE)),"")</f>
        <v>ESCUELA MILITAR DE AVIACION MARCO FIDEL SUAREZ</v>
      </c>
      <c r="E70" s="35"/>
      <c r="F70" s="36"/>
      <c r="G70" s="33" t="str">
        <f>+IFERROR((VLOOKUP(A70,Hoja3!$A$2:$J$841,7,FALSE)),"")</f>
        <v>VALLE DEL CAUCA</v>
      </c>
      <c r="H70" s="33" t="str">
        <f>+IFERROR((VLOOKUP(A70,Hoja3!$A$2:$J$841,8,FALSE)),"")</f>
        <v>OFICIAL</v>
      </c>
      <c r="I70" s="37" t="str">
        <f>+IFERROR((VLOOKUP(A70,Hoja3!$A$2:$J$841,9,FALSE)),"")</f>
        <v>Institución Universitaria/Escuela Tecnológica</v>
      </c>
      <c r="J70" s="135">
        <f>+IFERROR((VLOOKUP(A70,Hoja3!$A$2:$J$841,10,FALSE)),"")</f>
        <v>614</v>
      </c>
    </row>
    <row r="71" spans="1:10" x14ac:dyDescent="0.25">
      <c r="A71" s="134">
        <v>60</v>
      </c>
      <c r="B71" s="32">
        <f>+IFERROR((VLOOKUP(A71,Hoja3!$A$2:$J$841,4,FALSE)),"")</f>
        <v>9110</v>
      </c>
      <c r="C71" s="33">
        <f>+IFERROR((VLOOKUP(A71,Hoja3!$A$2:$J$841,5,FALSE)),"")</f>
        <v>9110</v>
      </c>
      <c r="D71" s="35" t="str">
        <f>+IFERROR((VLOOKUP(A71,Hoja3!$A$2:$J$841,6,FALSE)),"")</f>
        <v>SERVICIO NACIONAL DE APRENDIZAJE-SENA-</v>
      </c>
      <c r="E71" s="35"/>
      <c r="F71" s="36"/>
      <c r="G71" s="33" t="str">
        <f>+IFERROR((VLOOKUP(A71,Hoja3!$A$2:$J$841,7,FALSE)),"")</f>
        <v>BOGOTA D.C</v>
      </c>
      <c r="H71" s="33" t="str">
        <f>+IFERROR((VLOOKUP(A71,Hoja3!$A$2:$J$841,8,FALSE)),"")</f>
        <v>OFICIAL</v>
      </c>
      <c r="I71" s="37" t="str">
        <f>+IFERROR((VLOOKUP(A71,Hoja3!$A$2:$J$841,9,FALSE)),"")</f>
        <v>Institución Tecnológica</v>
      </c>
      <c r="J71" s="135">
        <f>+IFERROR((VLOOKUP(A71,Hoja3!$A$2:$J$841,10,FALSE)),"")</f>
        <v>31230</v>
      </c>
    </row>
    <row r="72" spans="1:10" x14ac:dyDescent="0.25">
      <c r="A72" s="134">
        <v>61</v>
      </c>
      <c r="B72" s="32">
        <f>+IFERROR((VLOOKUP(A72,Hoja3!$A$2:$J$841,4,FALSE)),"")</f>
        <v>9116</v>
      </c>
      <c r="C72" s="33">
        <f>+IFERROR((VLOOKUP(A72,Hoja3!$A$2:$J$841,5,FALSE)),"")</f>
        <v>9116</v>
      </c>
      <c r="D72" s="35" t="str">
        <f>+IFERROR((VLOOKUP(A72,Hoja3!$A$2:$J$841,6,FALSE)),"")</f>
        <v>FUNDACION UNIVERSITARIA CLARETIANA - UNICLARETIANA</v>
      </c>
      <c r="E72" s="35"/>
      <c r="F72" s="36"/>
      <c r="G72" s="33" t="str">
        <f>+IFERROR((VLOOKUP(A72,Hoja3!$A$2:$J$841,7,FALSE)),"")</f>
        <v>CHOCO</v>
      </c>
      <c r="H72" s="33" t="str">
        <f>+IFERROR((VLOOKUP(A72,Hoja3!$A$2:$J$841,8,FALSE)),"")</f>
        <v>PRIVADA</v>
      </c>
      <c r="I72" s="37" t="str">
        <f>+IFERROR((VLOOKUP(A72,Hoja3!$A$2:$J$841,9,FALSE)),"")</f>
        <v>Institución Universitaria/Escuela Tecnológica</v>
      </c>
      <c r="J72" s="135">
        <f>+IFERROR((VLOOKUP(A72,Hoja3!$A$2:$J$841,10,FALSE)),"")</f>
        <v>353</v>
      </c>
    </row>
    <row r="73" spans="1:10" x14ac:dyDescent="0.25">
      <c r="A73" s="134">
        <v>62</v>
      </c>
      <c r="B73" s="32">
        <f>+IFERROR((VLOOKUP(A73,Hoja3!$A$2:$J$841,4,FALSE)),"")</f>
        <v>9906</v>
      </c>
      <c r="C73" s="33">
        <f>+IFERROR((VLOOKUP(A73,Hoja3!$A$2:$J$841,5,FALSE)),"")</f>
        <v>9906</v>
      </c>
      <c r="D73" s="35" t="str">
        <f>+IFERROR((VLOOKUP(A73,Hoja3!$A$2:$J$841,6,FALSE)),"")</f>
        <v>CORPORACION UNIVERSITARIA PARA EL DESARROLLO EMPRESARIAL Y SOCIAL- CUDES</v>
      </c>
      <c r="E73" s="35"/>
      <c r="F73" s="36"/>
      <c r="G73" s="33" t="str">
        <f>+IFERROR((VLOOKUP(A73,Hoja3!$A$2:$J$841,7,FALSE)),"")</f>
        <v>VALLE DEL CAUCA</v>
      </c>
      <c r="H73" s="33" t="str">
        <f>+IFERROR((VLOOKUP(A73,Hoja3!$A$2:$J$841,8,FALSE)),"")</f>
        <v>PRIVADA</v>
      </c>
      <c r="I73" s="37" t="str">
        <f>+IFERROR((VLOOKUP(A73,Hoja3!$A$2:$J$841,9,FALSE)),"")</f>
        <v>Institución Universitaria/Escuela Tecnológica</v>
      </c>
      <c r="J73" s="135">
        <f>+IFERROR((VLOOKUP(A73,Hoja3!$A$2:$J$841,10,FALSE)),"")</f>
        <v>175</v>
      </c>
    </row>
    <row r="74" spans="1:10" x14ac:dyDescent="0.25">
      <c r="A74" s="134">
        <v>63</v>
      </c>
      <c r="B74" s="32" t="str">
        <f>+IFERROR((VLOOKUP(A74,Hoja3!$A$2:$J$841,4,FALSE)),"")</f>
        <v/>
      </c>
      <c r="C74" s="33" t="str">
        <f>+IFERROR((VLOOKUP(A74,Hoja3!$A$2:$J$841,5,FALSE)),"")</f>
        <v/>
      </c>
      <c r="D74" s="35" t="str">
        <f>+IFERROR((VLOOKUP(A74,Hoja3!$A$2:$J$841,6,FALSE)),"")</f>
        <v/>
      </c>
      <c r="E74" s="35"/>
      <c r="F74" s="36"/>
      <c r="G74" s="33" t="str">
        <f>+IFERROR((VLOOKUP(A74,Hoja3!$A$2:$J$841,7,FALSE)),"")</f>
        <v/>
      </c>
      <c r="H74" s="33" t="str">
        <f>+IFERROR((VLOOKUP(A74,Hoja3!$A$2:$J$841,8,FALSE)),"")</f>
        <v/>
      </c>
      <c r="I74" s="37" t="str">
        <f>+IFERROR((VLOOKUP(A74,Hoja3!$A$2:$J$841,9,FALSE)),"")</f>
        <v/>
      </c>
      <c r="J74" s="135" t="str">
        <f>+IFERROR((VLOOKUP(A74,Hoja3!$A$2:$J$841,10,FALSE)),"")</f>
        <v/>
      </c>
    </row>
    <row r="75" spans="1:10" x14ac:dyDescent="0.25">
      <c r="A75" s="134">
        <v>64</v>
      </c>
      <c r="B75" s="32" t="str">
        <f>+IFERROR((VLOOKUP(A75,Hoja3!$A$2:$J$841,4,FALSE)),"")</f>
        <v/>
      </c>
      <c r="C75" s="33" t="str">
        <f>+IFERROR((VLOOKUP(A75,Hoja3!$A$2:$J$841,5,FALSE)),"")</f>
        <v/>
      </c>
      <c r="D75" s="35" t="str">
        <f>+IFERROR((VLOOKUP(A75,Hoja3!$A$2:$J$841,6,FALSE)),"")</f>
        <v/>
      </c>
      <c r="E75" s="35"/>
      <c r="F75" s="36"/>
      <c r="G75" s="33" t="str">
        <f>+IFERROR((VLOOKUP(A75,Hoja3!$A$2:$J$841,7,FALSE)),"")</f>
        <v/>
      </c>
      <c r="H75" s="33" t="str">
        <f>+IFERROR((VLOOKUP(A75,Hoja3!$A$2:$J$841,8,FALSE)),"")</f>
        <v/>
      </c>
      <c r="I75" s="37" t="str">
        <f>+IFERROR((VLOOKUP(A75,Hoja3!$A$2:$J$841,9,FALSE)),"")</f>
        <v/>
      </c>
      <c r="J75" s="135" t="str">
        <f>+IFERROR((VLOOKUP(A75,Hoja3!$A$2:$J$841,10,FALSE)),"")</f>
        <v/>
      </c>
    </row>
    <row r="76" spans="1:10" x14ac:dyDescent="0.25">
      <c r="A76" s="134">
        <v>65</v>
      </c>
      <c r="B76" s="32" t="str">
        <f>+IFERROR((VLOOKUP(A76,Hoja3!$A$2:$J$841,4,FALSE)),"")</f>
        <v/>
      </c>
      <c r="C76" s="33" t="str">
        <f>+IFERROR((VLOOKUP(A76,Hoja3!$A$2:$J$841,5,FALSE)),"")</f>
        <v/>
      </c>
      <c r="D76" s="35" t="str">
        <f>+IFERROR((VLOOKUP(A76,Hoja3!$A$2:$J$841,6,FALSE)),"")</f>
        <v/>
      </c>
      <c r="E76" s="35"/>
      <c r="F76" s="36"/>
      <c r="G76" s="33" t="str">
        <f>+IFERROR((VLOOKUP(A76,Hoja3!$A$2:$J$841,7,FALSE)),"")</f>
        <v/>
      </c>
      <c r="H76" s="33" t="str">
        <f>+IFERROR((VLOOKUP(A76,Hoja3!$A$2:$J$841,8,FALSE)),"")</f>
        <v/>
      </c>
      <c r="I76" s="37" t="str">
        <f>+IFERROR((VLOOKUP(A76,Hoja3!$A$2:$J$841,9,FALSE)),"")</f>
        <v/>
      </c>
      <c r="J76" s="135" t="str">
        <f>+IFERROR((VLOOKUP(A76,Hoja3!$A$2:$J$841,10,FALSE)),"")</f>
        <v/>
      </c>
    </row>
    <row r="77" spans="1:10" x14ac:dyDescent="0.25">
      <c r="A77" s="134">
        <v>66</v>
      </c>
      <c r="B77" s="32" t="str">
        <f>+IFERROR((VLOOKUP(A77,Hoja3!$A$2:$J$841,4,FALSE)),"")</f>
        <v/>
      </c>
      <c r="C77" s="33" t="str">
        <f>+IFERROR((VLOOKUP(A77,Hoja3!$A$2:$J$841,5,FALSE)),"")</f>
        <v/>
      </c>
      <c r="D77" s="35" t="str">
        <f>+IFERROR((VLOOKUP(A77,Hoja3!$A$2:$J$841,6,FALSE)),"")</f>
        <v/>
      </c>
      <c r="E77" s="35"/>
      <c r="F77" s="36"/>
      <c r="G77" s="33" t="str">
        <f>+IFERROR((VLOOKUP(A77,Hoja3!$A$2:$J$841,7,FALSE)),"")</f>
        <v/>
      </c>
      <c r="H77" s="33" t="str">
        <f>+IFERROR((VLOOKUP(A77,Hoja3!$A$2:$J$841,8,FALSE)),"")</f>
        <v/>
      </c>
      <c r="I77" s="37" t="str">
        <f>+IFERROR((VLOOKUP(A77,Hoja3!$A$2:$J$841,9,FALSE)),"")</f>
        <v/>
      </c>
      <c r="J77" s="135" t="str">
        <f>+IFERROR((VLOOKUP(A77,Hoja3!$A$2:$J$841,10,FALSE)),"")</f>
        <v/>
      </c>
    </row>
    <row r="78" spans="1:10" x14ac:dyDescent="0.25">
      <c r="A78" s="134">
        <v>67</v>
      </c>
      <c r="B78" s="32" t="str">
        <f>+IFERROR((VLOOKUP(A78,Hoja3!$A$2:$J$841,4,FALSE)),"")</f>
        <v/>
      </c>
      <c r="C78" s="33" t="str">
        <f>+IFERROR((VLOOKUP(A78,Hoja3!$A$2:$J$841,5,FALSE)),"")</f>
        <v/>
      </c>
      <c r="D78" s="35" t="str">
        <f>+IFERROR((VLOOKUP(A78,Hoja3!$A$2:$J$841,6,FALSE)),"")</f>
        <v/>
      </c>
      <c r="E78" s="35"/>
      <c r="F78" s="36"/>
      <c r="G78" s="33" t="str">
        <f>+IFERROR((VLOOKUP(A78,Hoja3!$A$2:$J$841,7,FALSE)),"")</f>
        <v/>
      </c>
      <c r="H78" s="33" t="str">
        <f>+IFERROR((VLOOKUP(A78,Hoja3!$A$2:$J$841,8,FALSE)),"")</f>
        <v/>
      </c>
      <c r="I78" s="37" t="str">
        <f>+IFERROR((VLOOKUP(A78,Hoja3!$A$2:$J$841,9,FALSE)),"")</f>
        <v/>
      </c>
      <c r="J78" s="135" t="str">
        <f>+IFERROR((VLOOKUP(A78,Hoja3!$A$2:$J$841,10,FALSE)),"")</f>
        <v/>
      </c>
    </row>
    <row r="79" spans="1:10" x14ac:dyDescent="0.25">
      <c r="A79" s="134">
        <v>68</v>
      </c>
      <c r="B79" s="32" t="str">
        <f>+IFERROR((VLOOKUP(A79,Hoja3!$A$2:$J$841,4,FALSE)),"")</f>
        <v/>
      </c>
      <c r="C79" s="33" t="str">
        <f>+IFERROR((VLOOKUP(A79,Hoja3!$A$2:$J$841,5,FALSE)),"")</f>
        <v/>
      </c>
      <c r="D79" s="35" t="str">
        <f>+IFERROR((VLOOKUP(A79,Hoja3!$A$2:$J$841,6,FALSE)),"")</f>
        <v/>
      </c>
      <c r="E79" s="35"/>
      <c r="F79" s="36"/>
      <c r="G79" s="33" t="str">
        <f>+IFERROR((VLOOKUP(A79,Hoja3!$A$2:$J$841,7,FALSE)),"")</f>
        <v/>
      </c>
      <c r="H79" s="33" t="str">
        <f>+IFERROR((VLOOKUP(A79,Hoja3!$A$2:$J$841,8,FALSE)),"")</f>
        <v/>
      </c>
      <c r="I79" s="37" t="str">
        <f>+IFERROR((VLOOKUP(A79,Hoja3!$A$2:$J$841,9,FALSE)),"")</f>
        <v/>
      </c>
      <c r="J79" s="135" t="str">
        <f>+IFERROR((VLOOKUP(A79,Hoja3!$A$2:$J$841,10,FALSE)),"")</f>
        <v/>
      </c>
    </row>
    <row r="80" spans="1:10" x14ac:dyDescent="0.25">
      <c r="A80" s="134">
        <v>69</v>
      </c>
      <c r="B80" s="32" t="str">
        <f>+IFERROR((VLOOKUP(A80,Hoja3!$A$2:$J$841,4,FALSE)),"")</f>
        <v/>
      </c>
      <c r="C80" s="33" t="str">
        <f>+IFERROR((VLOOKUP(A80,Hoja3!$A$2:$J$841,5,FALSE)),"")</f>
        <v/>
      </c>
      <c r="D80" s="35" t="str">
        <f>+IFERROR((VLOOKUP(A80,Hoja3!$A$2:$J$841,6,FALSE)),"")</f>
        <v/>
      </c>
      <c r="E80" s="35"/>
      <c r="F80" s="36"/>
      <c r="G80" s="33" t="str">
        <f>+IFERROR((VLOOKUP(A80,Hoja3!$A$2:$J$841,7,FALSE)),"")</f>
        <v/>
      </c>
      <c r="H80" s="33" t="str">
        <f>+IFERROR((VLOOKUP(A80,Hoja3!$A$2:$J$841,8,FALSE)),"")</f>
        <v/>
      </c>
      <c r="I80" s="37" t="str">
        <f>+IFERROR((VLOOKUP(A80,Hoja3!$A$2:$J$841,9,FALSE)),"")</f>
        <v/>
      </c>
      <c r="J80" s="135" t="str">
        <f>+IFERROR((VLOOKUP(A80,Hoja3!$A$2:$J$841,10,FALSE)),"")</f>
        <v/>
      </c>
    </row>
    <row r="81" spans="1:10" x14ac:dyDescent="0.25">
      <c r="A81" s="134">
        <v>70</v>
      </c>
      <c r="B81" s="32" t="str">
        <f>+IFERROR((VLOOKUP(A81,Hoja3!$A$2:$J$841,4,FALSE)),"")</f>
        <v/>
      </c>
      <c r="C81" s="33" t="str">
        <f>+IFERROR((VLOOKUP(A81,Hoja3!$A$2:$J$841,5,FALSE)),"")</f>
        <v/>
      </c>
      <c r="D81" s="35" t="str">
        <f>+IFERROR((VLOOKUP(A81,Hoja3!$A$2:$J$841,6,FALSE)),"")</f>
        <v/>
      </c>
      <c r="E81" s="35"/>
      <c r="F81" s="36"/>
      <c r="G81" s="33" t="str">
        <f>+IFERROR((VLOOKUP(A81,Hoja3!$A$2:$J$841,7,FALSE)),"")</f>
        <v/>
      </c>
      <c r="H81" s="33" t="str">
        <f>+IFERROR((VLOOKUP(A81,Hoja3!$A$2:$J$841,8,FALSE)),"")</f>
        <v/>
      </c>
      <c r="I81" s="37" t="str">
        <f>+IFERROR((VLOOKUP(A81,Hoja3!$A$2:$J$841,9,FALSE)),"")</f>
        <v/>
      </c>
      <c r="J81" s="135" t="str">
        <f>+IFERROR((VLOOKUP(A81,Hoja3!$A$2:$J$841,10,FALSE)),"")</f>
        <v/>
      </c>
    </row>
    <row r="82" spans="1:10" x14ac:dyDescent="0.25">
      <c r="A82" s="134">
        <v>71</v>
      </c>
      <c r="B82" s="32" t="str">
        <f>+IFERROR((VLOOKUP(A82,Hoja3!$A$2:$J$841,4,FALSE)),"")</f>
        <v/>
      </c>
      <c r="C82" s="33" t="str">
        <f>+IFERROR((VLOOKUP(A82,Hoja3!$A$2:$J$841,5,FALSE)),"")</f>
        <v/>
      </c>
      <c r="D82" s="35" t="str">
        <f>+IFERROR((VLOOKUP(A82,Hoja3!$A$2:$J$841,6,FALSE)),"")</f>
        <v/>
      </c>
      <c r="E82" s="35"/>
      <c r="F82" s="36"/>
      <c r="G82" s="33" t="str">
        <f>+IFERROR((VLOOKUP(A82,Hoja3!$A$2:$J$841,7,FALSE)),"")</f>
        <v/>
      </c>
      <c r="H82" s="33" t="str">
        <f>+IFERROR((VLOOKUP(A82,Hoja3!$A$2:$J$841,8,FALSE)),"")</f>
        <v/>
      </c>
      <c r="I82" s="37" t="str">
        <f>+IFERROR((VLOOKUP(A82,Hoja3!$A$2:$J$841,9,FALSE)),"")</f>
        <v/>
      </c>
      <c r="J82" s="135" t="str">
        <f>+IFERROR((VLOOKUP(A82,Hoja3!$A$2:$J$841,10,FALSE)),"")</f>
        <v/>
      </c>
    </row>
    <row r="83" spans="1:10" x14ac:dyDescent="0.25">
      <c r="A83" s="134">
        <v>72</v>
      </c>
      <c r="B83" s="32" t="str">
        <f>+IFERROR((VLOOKUP(A83,Hoja3!$A$2:$J$841,4,FALSE)),"")</f>
        <v/>
      </c>
      <c r="C83" s="33" t="str">
        <f>+IFERROR((VLOOKUP(A83,Hoja3!$A$2:$J$841,5,FALSE)),"")</f>
        <v/>
      </c>
      <c r="D83" s="35" t="str">
        <f>+IFERROR((VLOOKUP(A83,Hoja3!$A$2:$J$841,6,FALSE)),"")</f>
        <v/>
      </c>
      <c r="E83" s="35"/>
      <c r="F83" s="36"/>
      <c r="G83" s="33" t="str">
        <f>+IFERROR((VLOOKUP(A83,Hoja3!$A$2:$J$841,7,FALSE)),"")</f>
        <v/>
      </c>
      <c r="H83" s="33" t="str">
        <f>+IFERROR((VLOOKUP(A83,Hoja3!$A$2:$J$841,8,FALSE)),"")</f>
        <v/>
      </c>
      <c r="I83" s="37" t="str">
        <f>+IFERROR((VLOOKUP(A83,Hoja3!$A$2:$J$841,9,FALSE)),"")</f>
        <v/>
      </c>
      <c r="J83" s="135" t="str">
        <f>+IFERROR((VLOOKUP(A83,Hoja3!$A$2:$J$841,10,FALSE)),"")</f>
        <v/>
      </c>
    </row>
    <row r="84" spans="1:10" x14ac:dyDescent="0.25">
      <c r="A84" s="134">
        <v>73</v>
      </c>
      <c r="B84" s="32" t="str">
        <f>+IFERROR((VLOOKUP(A84,Hoja3!$A$2:$J$841,4,FALSE)),"")</f>
        <v/>
      </c>
      <c r="C84" s="33" t="str">
        <f>+IFERROR((VLOOKUP(A84,Hoja3!$A$2:$J$841,5,FALSE)),"")</f>
        <v/>
      </c>
      <c r="D84" s="35" t="str">
        <f>+IFERROR((VLOOKUP(A84,Hoja3!$A$2:$J$841,6,FALSE)),"")</f>
        <v/>
      </c>
      <c r="E84" s="35"/>
      <c r="F84" s="36"/>
      <c r="G84" s="33" t="str">
        <f>+IFERROR((VLOOKUP(A84,Hoja3!$A$2:$J$841,7,FALSE)),"")</f>
        <v/>
      </c>
      <c r="H84" s="33" t="str">
        <f>+IFERROR((VLOOKUP(A84,Hoja3!$A$2:$J$841,8,FALSE)),"")</f>
        <v/>
      </c>
      <c r="I84" s="37" t="str">
        <f>+IFERROR((VLOOKUP(A84,Hoja3!$A$2:$J$841,9,FALSE)),"")</f>
        <v/>
      </c>
      <c r="J84" s="135" t="str">
        <f>+IFERROR((VLOOKUP(A84,Hoja3!$A$2:$J$841,10,FALSE)),"")</f>
        <v/>
      </c>
    </row>
    <row r="85" spans="1:10" x14ac:dyDescent="0.25">
      <c r="A85" s="134">
        <v>74</v>
      </c>
      <c r="B85" s="32" t="str">
        <f>+IFERROR((VLOOKUP(A85,Hoja3!$A$2:$J$841,4,FALSE)),"")</f>
        <v/>
      </c>
      <c r="C85" s="33" t="str">
        <f>+IFERROR((VLOOKUP(A85,Hoja3!$A$2:$J$841,5,FALSE)),"")</f>
        <v/>
      </c>
      <c r="D85" s="35" t="str">
        <f>+IFERROR((VLOOKUP(A85,Hoja3!$A$2:$J$841,6,FALSE)),"")</f>
        <v/>
      </c>
      <c r="E85" s="35"/>
      <c r="F85" s="36"/>
      <c r="G85" s="33" t="str">
        <f>+IFERROR((VLOOKUP(A85,Hoja3!$A$2:$J$841,7,FALSE)),"")</f>
        <v/>
      </c>
      <c r="H85" s="33" t="str">
        <f>+IFERROR((VLOOKUP(A85,Hoja3!$A$2:$J$841,8,FALSE)),"")</f>
        <v/>
      </c>
      <c r="I85" s="37" t="str">
        <f>+IFERROR((VLOOKUP(A85,Hoja3!$A$2:$J$841,9,FALSE)),"")</f>
        <v/>
      </c>
      <c r="J85" s="135" t="str">
        <f>+IFERROR((VLOOKUP(A85,Hoja3!$A$2:$J$841,10,FALSE)),"")</f>
        <v/>
      </c>
    </row>
    <row r="86" spans="1:10" x14ac:dyDescent="0.25">
      <c r="A86" s="134">
        <v>75</v>
      </c>
      <c r="B86" s="32" t="str">
        <f>+IFERROR((VLOOKUP(A86,Hoja3!$A$2:$J$841,4,FALSE)),"")</f>
        <v/>
      </c>
      <c r="C86" s="33" t="str">
        <f>+IFERROR((VLOOKUP(A86,Hoja3!$A$2:$J$841,5,FALSE)),"")</f>
        <v/>
      </c>
      <c r="D86" s="35" t="str">
        <f>+IFERROR((VLOOKUP(A86,Hoja3!$A$2:$J$841,6,FALSE)),"")</f>
        <v/>
      </c>
      <c r="E86" s="35"/>
      <c r="F86" s="36"/>
      <c r="G86" s="33" t="str">
        <f>+IFERROR((VLOOKUP(A86,Hoja3!$A$2:$J$841,7,FALSE)),"")</f>
        <v/>
      </c>
      <c r="H86" s="33" t="str">
        <f>+IFERROR((VLOOKUP(A86,Hoja3!$A$2:$J$841,8,FALSE)),"")</f>
        <v/>
      </c>
      <c r="I86" s="37" t="str">
        <f>+IFERROR((VLOOKUP(A86,Hoja3!$A$2:$J$841,9,FALSE)),"")</f>
        <v/>
      </c>
      <c r="J86" s="135" t="str">
        <f>+IFERROR((VLOOKUP(A86,Hoja3!$A$2:$J$841,10,FALSE)),"")</f>
        <v/>
      </c>
    </row>
    <row r="87" spans="1:10" x14ac:dyDescent="0.25">
      <c r="A87" s="134">
        <v>76</v>
      </c>
      <c r="B87" s="32" t="str">
        <f>+IFERROR((VLOOKUP(A87,Hoja3!$A$2:$J$841,4,FALSE)),"")</f>
        <v/>
      </c>
      <c r="C87" s="33" t="str">
        <f>+IFERROR((VLOOKUP(A87,Hoja3!$A$2:$J$841,5,FALSE)),"")</f>
        <v/>
      </c>
      <c r="D87" s="35" t="str">
        <f>+IFERROR((VLOOKUP(A87,Hoja3!$A$2:$J$841,6,FALSE)),"")</f>
        <v/>
      </c>
      <c r="E87" s="35"/>
      <c r="F87" s="36"/>
      <c r="G87" s="33" t="str">
        <f>+IFERROR((VLOOKUP(A87,Hoja3!$A$2:$J$841,7,FALSE)),"")</f>
        <v/>
      </c>
      <c r="H87" s="33" t="str">
        <f>+IFERROR((VLOOKUP(A87,Hoja3!$A$2:$J$841,8,FALSE)),"")</f>
        <v/>
      </c>
      <c r="I87" s="37" t="str">
        <f>+IFERROR((VLOOKUP(A87,Hoja3!$A$2:$J$841,9,FALSE)),"")</f>
        <v/>
      </c>
      <c r="J87" s="135" t="str">
        <f>+IFERROR((VLOOKUP(A87,Hoja3!$A$2:$J$841,10,FALSE)),"")</f>
        <v/>
      </c>
    </row>
    <row r="88" spans="1:10" x14ac:dyDescent="0.25">
      <c r="A88" s="134">
        <v>77</v>
      </c>
      <c r="B88" s="32" t="str">
        <f>+IFERROR((VLOOKUP(A88,Hoja3!$A$2:$J$841,4,FALSE)),"")</f>
        <v/>
      </c>
      <c r="C88" s="33" t="str">
        <f>+IFERROR((VLOOKUP(A88,Hoja3!$A$2:$J$841,5,FALSE)),"")</f>
        <v/>
      </c>
      <c r="D88" s="35" t="str">
        <f>+IFERROR((VLOOKUP(A88,Hoja3!$A$2:$J$841,6,FALSE)),"")</f>
        <v/>
      </c>
      <c r="E88" s="35"/>
      <c r="F88" s="36"/>
      <c r="G88" s="33" t="str">
        <f>+IFERROR((VLOOKUP(A88,Hoja3!$A$2:$J$841,7,FALSE)),"")</f>
        <v/>
      </c>
      <c r="H88" s="33" t="str">
        <f>+IFERROR((VLOOKUP(A88,Hoja3!$A$2:$J$841,8,FALSE)),"")</f>
        <v/>
      </c>
      <c r="I88" s="37" t="str">
        <f>+IFERROR((VLOOKUP(A88,Hoja3!$A$2:$J$841,9,FALSE)),"")</f>
        <v/>
      </c>
      <c r="J88" s="135" t="str">
        <f>+IFERROR((VLOOKUP(A88,Hoja3!$A$2:$J$841,10,FALSE)),"")</f>
        <v/>
      </c>
    </row>
    <row r="89" spans="1:10" x14ac:dyDescent="0.25">
      <c r="A89" s="134">
        <v>78</v>
      </c>
      <c r="B89" s="32" t="str">
        <f>+IFERROR((VLOOKUP(A89,Hoja3!$A$2:$J$841,4,FALSE)),"")</f>
        <v/>
      </c>
      <c r="C89" s="33" t="str">
        <f>+IFERROR((VLOOKUP(A89,Hoja3!$A$2:$J$841,5,FALSE)),"")</f>
        <v/>
      </c>
      <c r="D89" s="35" t="str">
        <f>+IFERROR((VLOOKUP(A89,Hoja3!$A$2:$J$841,6,FALSE)),"")</f>
        <v/>
      </c>
      <c r="E89" s="35"/>
      <c r="F89" s="36"/>
      <c r="G89" s="33" t="str">
        <f>+IFERROR((VLOOKUP(A89,Hoja3!$A$2:$J$841,7,FALSE)),"")</f>
        <v/>
      </c>
      <c r="H89" s="33" t="str">
        <f>+IFERROR((VLOOKUP(A89,Hoja3!$A$2:$J$841,8,FALSE)),"")</f>
        <v/>
      </c>
      <c r="I89" s="37" t="str">
        <f>+IFERROR((VLOOKUP(A89,Hoja3!$A$2:$J$841,9,FALSE)),"")</f>
        <v/>
      </c>
      <c r="J89" s="135" t="str">
        <f>+IFERROR((VLOOKUP(A89,Hoja3!$A$2:$J$841,10,FALSE)),"")</f>
        <v/>
      </c>
    </row>
    <row r="90" spans="1:10" x14ac:dyDescent="0.25">
      <c r="A90" s="134">
        <v>79</v>
      </c>
      <c r="B90" s="32" t="str">
        <f>+IFERROR((VLOOKUP(A90,Hoja3!$A$2:$J$841,4,FALSE)),"")</f>
        <v/>
      </c>
      <c r="C90" s="33" t="str">
        <f>+IFERROR((VLOOKUP(A90,Hoja3!$A$2:$J$841,5,FALSE)),"")</f>
        <v/>
      </c>
      <c r="D90" s="35" t="str">
        <f>+IFERROR((VLOOKUP(A90,Hoja3!$A$2:$J$841,6,FALSE)),"")</f>
        <v/>
      </c>
      <c r="E90" s="35"/>
      <c r="F90" s="36"/>
      <c r="G90" s="33" t="str">
        <f>+IFERROR((VLOOKUP(A90,Hoja3!$A$2:$J$841,7,FALSE)),"")</f>
        <v/>
      </c>
      <c r="H90" s="33" t="str">
        <f>+IFERROR((VLOOKUP(A90,Hoja3!$A$2:$J$841,8,FALSE)),"")</f>
        <v/>
      </c>
      <c r="I90" s="37" t="str">
        <f>+IFERROR((VLOOKUP(A90,Hoja3!$A$2:$J$841,9,FALSE)),"")</f>
        <v/>
      </c>
      <c r="J90" s="135" t="str">
        <f>+IFERROR((VLOOKUP(A90,Hoja3!$A$2:$J$841,10,FALSE)),"")</f>
        <v/>
      </c>
    </row>
    <row r="91" spans="1:10" x14ac:dyDescent="0.25">
      <c r="A91" s="134">
        <v>80</v>
      </c>
      <c r="B91" s="32" t="str">
        <f>+IFERROR((VLOOKUP(A91,Hoja3!$A$2:$J$841,4,FALSE)),"")</f>
        <v/>
      </c>
      <c r="C91" s="33" t="str">
        <f>+IFERROR((VLOOKUP(A91,Hoja3!$A$2:$J$841,5,FALSE)),"")</f>
        <v/>
      </c>
      <c r="D91" s="35" t="str">
        <f>+IFERROR((VLOOKUP(A91,Hoja3!$A$2:$J$841,6,FALSE)),"")</f>
        <v/>
      </c>
      <c r="E91" s="35"/>
      <c r="F91" s="36"/>
      <c r="G91" s="33" t="str">
        <f>+IFERROR((VLOOKUP(A91,Hoja3!$A$2:$J$841,7,FALSE)),"")</f>
        <v/>
      </c>
      <c r="H91" s="33" t="str">
        <f>+IFERROR((VLOOKUP(A91,Hoja3!$A$2:$J$841,8,FALSE)),"")</f>
        <v/>
      </c>
      <c r="I91" s="37" t="str">
        <f>+IFERROR((VLOOKUP(A91,Hoja3!$A$2:$J$841,9,FALSE)),"")</f>
        <v/>
      </c>
      <c r="J91" s="135" t="str">
        <f>+IFERROR((VLOOKUP(A91,Hoja3!$A$2:$J$841,10,FALSE)),"")</f>
        <v/>
      </c>
    </row>
    <row r="92" spans="1:10" x14ac:dyDescent="0.25">
      <c r="A92" s="134">
        <v>81</v>
      </c>
      <c r="B92" s="32" t="str">
        <f>+IFERROR((VLOOKUP(A92,Hoja3!$A$2:$J$841,4,FALSE)),"")</f>
        <v/>
      </c>
      <c r="C92" s="33" t="str">
        <f>+IFERROR((VLOOKUP(A92,Hoja3!$A$2:$J$841,5,FALSE)),"")</f>
        <v/>
      </c>
      <c r="D92" s="35" t="str">
        <f>+IFERROR((VLOOKUP(A92,Hoja3!$A$2:$J$841,6,FALSE)),"")</f>
        <v/>
      </c>
      <c r="E92" s="35"/>
      <c r="F92" s="36"/>
      <c r="G92" s="33" t="str">
        <f>+IFERROR((VLOOKUP(A92,Hoja3!$A$2:$J$841,7,FALSE)),"")</f>
        <v/>
      </c>
      <c r="H92" s="33" t="str">
        <f>+IFERROR((VLOOKUP(A92,Hoja3!$A$2:$J$841,8,FALSE)),"")</f>
        <v/>
      </c>
      <c r="I92" s="37" t="str">
        <f>+IFERROR((VLOOKUP(A92,Hoja3!$A$2:$J$841,9,FALSE)),"")</f>
        <v/>
      </c>
      <c r="J92" s="135" t="str">
        <f>+IFERROR((VLOOKUP(A92,Hoja3!$A$2:$J$841,10,FALSE)),"")</f>
        <v/>
      </c>
    </row>
    <row r="93" spans="1:10" x14ac:dyDescent="0.25">
      <c r="A93" s="134">
        <v>82</v>
      </c>
      <c r="B93" s="32" t="str">
        <f>+IFERROR((VLOOKUP(A93,Hoja3!$A$2:$J$841,4,FALSE)),"")</f>
        <v/>
      </c>
      <c r="C93" s="33" t="str">
        <f>+IFERROR((VLOOKUP(A93,Hoja3!$A$2:$J$841,5,FALSE)),"")</f>
        <v/>
      </c>
      <c r="D93" s="35" t="str">
        <f>+IFERROR((VLOOKUP(A93,Hoja3!$A$2:$J$841,6,FALSE)),"")</f>
        <v/>
      </c>
      <c r="E93" s="35"/>
      <c r="F93" s="36"/>
      <c r="G93" s="33" t="str">
        <f>+IFERROR((VLOOKUP(A93,Hoja3!$A$2:$J$841,7,FALSE)),"")</f>
        <v/>
      </c>
      <c r="H93" s="33" t="str">
        <f>+IFERROR((VLOOKUP(A93,Hoja3!$A$2:$J$841,8,FALSE)),"")</f>
        <v/>
      </c>
      <c r="I93" s="37" t="str">
        <f>+IFERROR((VLOOKUP(A93,Hoja3!$A$2:$J$841,9,FALSE)),"")</f>
        <v/>
      </c>
      <c r="J93" s="135" t="str">
        <f>+IFERROR((VLOOKUP(A93,Hoja3!$A$2:$J$841,10,FALSE)),"")</f>
        <v/>
      </c>
    </row>
    <row r="94" spans="1:10" x14ac:dyDescent="0.25">
      <c r="A94" s="134">
        <v>83</v>
      </c>
      <c r="B94" s="32" t="str">
        <f>+IFERROR((VLOOKUP(A94,Hoja3!$A$2:$J$841,4,FALSE)),"")</f>
        <v/>
      </c>
      <c r="C94" s="33" t="str">
        <f>+IFERROR((VLOOKUP(A94,Hoja3!$A$2:$J$841,5,FALSE)),"")</f>
        <v/>
      </c>
      <c r="D94" s="35" t="str">
        <f>+IFERROR((VLOOKUP(A94,Hoja3!$A$2:$J$841,6,FALSE)),"")</f>
        <v/>
      </c>
      <c r="E94" s="35"/>
      <c r="F94" s="36"/>
      <c r="G94" s="33" t="str">
        <f>+IFERROR((VLOOKUP(A94,Hoja3!$A$2:$J$841,7,FALSE)),"")</f>
        <v/>
      </c>
      <c r="H94" s="33" t="str">
        <f>+IFERROR((VLOOKUP(A94,Hoja3!$A$2:$J$841,8,FALSE)),"")</f>
        <v/>
      </c>
      <c r="I94" s="37" t="str">
        <f>+IFERROR((VLOOKUP(A94,Hoja3!$A$2:$J$841,9,FALSE)),"")</f>
        <v/>
      </c>
      <c r="J94" s="135" t="str">
        <f>+IFERROR((VLOOKUP(A94,Hoja3!$A$2:$J$841,10,FALSE)),"")</f>
        <v/>
      </c>
    </row>
    <row r="95" spans="1:10" x14ac:dyDescent="0.25">
      <c r="A95" s="134">
        <v>84</v>
      </c>
      <c r="B95" s="32" t="str">
        <f>+IFERROR((VLOOKUP(A95,Hoja3!$A$2:$J$841,4,FALSE)),"")</f>
        <v/>
      </c>
      <c r="C95" s="33" t="str">
        <f>+IFERROR((VLOOKUP(A95,Hoja3!$A$2:$J$841,5,FALSE)),"")</f>
        <v/>
      </c>
      <c r="D95" s="35" t="str">
        <f>+IFERROR((VLOOKUP(A95,Hoja3!$A$2:$J$841,6,FALSE)),"")</f>
        <v/>
      </c>
      <c r="E95" s="35"/>
      <c r="F95" s="36"/>
      <c r="G95" s="33" t="str">
        <f>+IFERROR((VLOOKUP(A95,Hoja3!$A$2:$J$841,7,FALSE)),"")</f>
        <v/>
      </c>
      <c r="H95" s="33" t="str">
        <f>+IFERROR((VLOOKUP(A95,Hoja3!$A$2:$J$841,8,FALSE)),"")</f>
        <v/>
      </c>
      <c r="I95" s="37" t="str">
        <f>+IFERROR((VLOOKUP(A95,Hoja3!$A$2:$J$841,9,FALSE)),"")</f>
        <v/>
      </c>
      <c r="J95" s="135" t="str">
        <f>+IFERROR((VLOOKUP(A95,Hoja3!$A$2:$J$841,10,FALSE)),"")</f>
        <v/>
      </c>
    </row>
    <row r="96" spans="1:10" x14ac:dyDescent="0.25">
      <c r="A96" s="134">
        <v>85</v>
      </c>
      <c r="B96" s="32" t="str">
        <f>+IFERROR((VLOOKUP(A96,Hoja3!$A$2:$J$841,4,FALSE)),"")</f>
        <v/>
      </c>
      <c r="C96" s="33" t="str">
        <f>+IFERROR((VLOOKUP(A96,Hoja3!$A$2:$J$841,5,FALSE)),"")</f>
        <v/>
      </c>
      <c r="D96" s="35" t="str">
        <f>+IFERROR((VLOOKUP(A96,Hoja3!$A$2:$J$841,6,FALSE)),"")</f>
        <v/>
      </c>
      <c r="E96" s="35"/>
      <c r="F96" s="36"/>
      <c r="G96" s="33" t="str">
        <f>+IFERROR((VLOOKUP(A96,Hoja3!$A$2:$J$841,7,FALSE)),"")</f>
        <v/>
      </c>
      <c r="H96" s="33" t="str">
        <f>+IFERROR((VLOOKUP(A96,Hoja3!$A$2:$J$841,8,FALSE)),"")</f>
        <v/>
      </c>
      <c r="I96" s="37" t="str">
        <f>+IFERROR((VLOOKUP(A96,Hoja3!$A$2:$J$841,9,FALSE)),"")</f>
        <v/>
      </c>
      <c r="J96" s="135" t="str">
        <f>+IFERROR((VLOOKUP(A96,Hoja3!$A$2:$J$841,10,FALSE)),"")</f>
        <v/>
      </c>
    </row>
    <row r="97" spans="1:10" x14ac:dyDescent="0.25">
      <c r="A97" s="134">
        <v>86</v>
      </c>
      <c r="B97" s="32" t="str">
        <f>+IFERROR((VLOOKUP(A97,Hoja3!$A$2:$J$841,4,FALSE)),"")</f>
        <v/>
      </c>
      <c r="C97" s="33" t="str">
        <f>+IFERROR((VLOOKUP(A97,Hoja3!$A$2:$J$841,5,FALSE)),"")</f>
        <v/>
      </c>
      <c r="D97" s="35" t="str">
        <f>+IFERROR((VLOOKUP(A97,Hoja3!$A$2:$J$841,6,FALSE)),"")</f>
        <v/>
      </c>
      <c r="E97" s="35"/>
      <c r="F97" s="36"/>
      <c r="G97" s="33" t="str">
        <f>+IFERROR((VLOOKUP(A97,Hoja3!$A$2:$J$841,7,FALSE)),"")</f>
        <v/>
      </c>
      <c r="H97" s="33" t="str">
        <f>+IFERROR((VLOOKUP(A97,Hoja3!$A$2:$J$841,8,FALSE)),"")</f>
        <v/>
      </c>
      <c r="I97" s="37" t="str">
        <f>+IFERROR((VLOOKUP(A97,Hoja3!$A$2:$J$841,9,FALSE)),"")</f>
        <v/>
      </c>
      <c r="J97" s="135" t="str">
        <f>+IFERROR((VLOOKUP(A97,Hoja3!$A$2:$J$841,10,FALSE)),"")</f>
        <v/>
      </c>
    </row>
    <row r="98" spans="1:10" x14ac:dyDescent="0.25">
      <c r="A98" s="134">
        <v>87</v>
      </c>
      <c r="B98" s="32" t="str">
        <f>+IFERROR((VLOOKUP(A98,Hoja3!$A$2:$J$841,4,FALSE)),"")</f>
        <v/>
      </c>
      <c r="C98" s="33" t="str">
        <f>+IFERROR((VLOOKUP(A98,Hoja3!$A$2:$J$841,5,FALSE)),"")</f>
        <v/>
      </c>
      <c r="D98" s="35" t="str">
        <f>+IFERROR((VLOOKUP(A98,Hoja3!$A$2:$J$841,6,FALSE)),"")</f>
        <v/>
      </c>
      <c r="E98" s="35"/>
      <c r="F98" s="36"/>
      <c r="G98" s="33" t="str">
        <f>+IFERROR((VLOOKUP(A98,Hoja3!$A$2:$J$841,7,FALSE)),"")</f>
        <v/>
      </c>
      <c r="H98" s="33" t="str">
        <f>+IFERROR((VLOOKUP(A98,Hoja3!$A$2:$J$841,8,FALSE)),"")</f>
        <v/>
      </c>
      <c r="I98" s="37" t="str">
        <f>+IFERROR((VLOOKUP(A98,Hoja3!$A$2:$J$841,9,FALSE)),"")</f>
        <v/>
      </c>
      <c r="J98" s="135" t="str">
        <f>+IFERROR((VLOOKUP(A98,Hoja3!$A$2:$J$841,10,FALSE)),"")</f>
        <v/>
      </c>
    </row>
    <row r="99" spans="1:10" x14ac:dyDescent="0.25">
      <c r="A99" s="134">
        <v>88</v>
      </c>
      <c r="B99" s="32" t="str">
        <f>+IFERROR((VLOOKUP(A99,Hoja3!$A$2:$J$841,4,FALSE)),"")</f>
        <v/>
      </c>
      <c r="C99" s="33" t="str">
        <f>+IFERROR((VLOOKUP(A99,Hoja3!$A$2:$J$841,5,FALSE)),"")</f>
        <v/>
      </c>
      <c r="D99" s="35" t="str">
        <f>+IFERROR((VLOOKUP(A99,Hoja3!$A$2:$J$841,6,FALSE)),"")</f>
        <v/>
      </c>
      <c r="E99" s="35"/>
      <c r="F99" s="36"/>
      <c r="G99" s="33" t="str">
        <f>+IFERROR((VLOOKUP(A99,Hoja3!$A$2:$J$841,7,FALSE)),"")</f>
        <v/>
      </c>
      <c r="H99" s="33" t="str">
        <f>+IFERROR((VLOOKUP(A99,Hoja3!$A$2:$J$841,8,FALSE)),"")</f>
        <v/>
      </c>
      <c r="I99" s="37" t="str">
        <f>+IFERROR((VLOOKUP(A99,Hoja3!$A$2:$J$841,9,FALSE)),"")</f>
        <v/>
      </c>
      <c r="J99" s="135" t="str">
        <f>+IFERROR((VLOOKUP(A99,Hoja3!$A$2:$J$841,10,FALSE)),"")</f>
        <v/>
      </c>
    </row>
    <row r="100" spans="1:10" x14ac:dyDescent="0.25">
      <c r="A100" s="134">
        <v>89</v>
      </c>
      <c r="B100" s="32" t="str">
        <f>+IFERROR((VLOOKUP(A100,Hoja3!$A$2:$J$841,4,FALSE)),"")</f>
        <v/>
      </c>
      <c r="C100" s="33" t="str">
        <f>+IFERROR((VLOOKUP(A100,Hoja3!$A$2:$J$841,5,FALSE)),"")</f>
        <v/>
      </c>
      <c r="D100" s="35" t="str">
        <f>+IFERROR((VLOOKUP(A100,Hoja3!$A$2:$J$841,6,FALSE)),"")</f>
        <v/>
      </c>
      <c r="E100" s="35"/>
      <c r="F100" s="36"/>
      <c r="G100" s="33" t="str">
        <f>+IFERROR((VLOOKUP(A100,Hoja3!$A$2:$J$841,7,FALSE)),"")</f>
        <v/>
      </c>
      <c r="H100" s="33" t="str">
        <f>+IFERROR((VLOOKUP(A100,Hoja3!$A$2:$J$841,8,FALSE)),"")</f>
        <v/>
      </c>
      <c r="I100" s="37" t="str">
        <f>+IFERROR((VLOOKUP(A100,Hoja3!$A$2:$J$841,9,FALSE)),"")</f>
        <v/>
      </c>
      <c r="J100" s="135" t="str">
        <f>+IFERROR((VLOOKUP(A100,Hoja3!$A$2:$J$841,10,FALSE)),"")</f>
        <v/>
      </c>
    </row>
    <row r="101" spans="1:10" x14ac:dyDescent="0.25">
      <c r="A101" s="134">
        <v>90</v>
      </c>
      <c r="B101" s="32" t="str">
        <f>+IFERROR((VLOOKUP(A101,Hoja3!$A$2:$J$841,4,FALSE)),"")</f>
        <v/>
      </c>
      <c r="C101" s="33" t="str">
        <f>+IFERROR((VLOOKUP(A101,Hoja3!$A$2:$J$841,5,FALSE)),"")</f>
        <v/>
      </c>
      <c r="D101" s="35" t="str">
        <f>+IFERROR((VLOOKUP(A101,Hoja3!$A$2:$J$841,6,FALSE)),"")</f>
        <v/>
      </c>
      <c r="E101" s="35"/>
      <c r="F101" s="36"/>
      <c r="G101" s="33" t="str">
        <f>+IFERROR((VLOOKUP(A101,Hoja3!$A$2:$J$841,7,FALSE)),"")</f>
        <v/>
      </c>
      <c r="H101" s="33" t="str">
        <f>+IFERROR((VLOOKUP(A101,Hoja3!$A$2:$J$841,8,FALSE)),"")</f>
        <v/>
      </c>
      <c r="I101" s="37" t="str">
        <f>+IFERROR((VLOOKUP(A101,Hoja3!$A$2:$J$841,9,FALSE)),"")</f>
        <v/>
      </c>
      <c r="J101" s="135" t="str">
        <f>+IFERROR((VLOOKUP(A101,Hoja3!$A$2:$J$841,10,FALSE)),"")</f>
        <v/>
      </c>
    </row>
    <row r="102" spans="1:10" x14ac:dyDescent="0.25">
      <c r="A102" s="134">
        <v>91</v>
      </c>
      <c r="B102" s="32" t="str">
        <f>+IFERROR((VLOOKUP(A102,Hoja3!$A$2:$J$841,4,FALSE)),"")</f>
        <v/>
      </c>
      <c r="C102" s="33" t="str">
        <f>+IFERROR((VLOOKUP(A102,Hoja3!$A$2:$J$841,5,FALSE)),"")</f>
        <v/>
      </c>
      <c r="D102" s="35" t="str">
        <f>+IFERROR((VLOOKUP(A102,Hoja3!$A$2:$J$841,6,FALSE)),"")</f>
        <v/>
      </c>
      <c r="E102" s="35"/>
      <c r="F102" s="36"/>
      <c r="G102" s="33" t="str">
        <f>+IFERROR((VLOOKUP(A102,Hoja3!$A$2:$J$841,7,FALSE)),"")</f>
        <v/>
      </c>
      <c r="H102" s="33" t="str">
        <f>+IFERROR((VLOOKUP(A102,Hoja3!$A$2:$J$841,8,FALSE)),"")</f>
        <v/>
      </c>
      <c r="I102" s="37" t="str">
        <f>+IFERROR((VLOOKUP(A102,Hoja3!$A$2:$J$841,9,FALSE)),"")</f>
        <v/>
      </c>
      <c r="J102" s="135" t="str">
        <f>+IFERROR((VLOOKUP(A102,Hoja3!$A$2:$J$841,10,FALSE)),"")</f>
        <v/>
      </c>
    </row>
    <row r="103" spans="1:10" x14ac:dyDescent="0.25">
      <c r="A103" s="134">
        <v>92</v>
      </c>
      <c r="B103" s="32" t="str">
        <f>+IFERROR((VLOOKUP(A103,Hoja3!$A$2:$J$841,4,FALSE)),"")</f>
        <v/>
      </c>
      <c r="C103" s="33" t="str">
        <f>+IFERROR((VLOOKUP(A103,Hoja3!$A$2:$J$841,5,FALSE)),"")</f>
        <v/>
      </c>
      <c r="D103" s="35" t="str">
        <f>+IFERROR((VLOOKUP(A103,Hoja3!$A$2:$J$841,6,FALSE)),"")</f>
        <v/>
      </c>
      <c r="E103" s="35"/>
      <c r="F103" s="36"/>
      <c r="G103" s="33" t="str">
        <f>+IFERROR((VLOOKUP(A103,Hoja3!$A$2:$J$841,7,FALSE)),"")</f>
        <v/>
      </c>
      <c r="H103" s="33" t="str">
        <f>+IFERROR((VLOOKUP(A103,Hoja3!$A$2:$J$841,8,FALSE)),"")</f>
        <v/>
      </c>
      <c r="I103" s="37" t="str">
        <f>+IFERROR((VLOOKUP(A103,Hoja3!$A$2:$J$841,9,FALSE)),"")</f>
        <v/>
      </c>
      <c r="J103" s="135" t="str">
        <f>+IFERROR((VLOOKUP(A103,Hoja3!$A$2:$J$841,10,FALSE)),"")</f>
        <v/>
      </c>
    </row>
    <row r="104" spans="1:10" x14ac:dyDescent="0.25">
      <c r="A104" s="134">
        <v>93</v>
      </c>
      <c r="B104" s="32" t="str">
        <f>+IFERROR((VLOOKUP(A104,Hoja3!$A$2:$J$841,4,FALSE)),"")</f>
        <v/>
      </c>
      <c r="C104" s="33" t="str">
        <f>+IFERROR((VLOOKUP(A104,Hoja3!$A$2:$J$841,5,FALSE)),"")</f>
        <v/>
      </c>
      <c r="D104" s="35" t="str">
        <f>+IFERROR((VLOOKUP(A104,Hoja3!$A$2:$J$841,6,FALSE)),"")</f>
        <v/>
      </c>
      <c r="E104" s="35"/>
      <c r="F104" s="36"/>
      <c r="G104" s="33" t="str">
        <f>+IFERROR((VLOOKUP(A104,Hoja3!$A$2:$J$841,7,FALSE)),"")</f>
        <v/>
      </c>
      <c r="H104" s="33" t="str">
        <f>+IFERROR((VLOOKUP(A104,Hoja3!$A$2:$J$841,8,FALSE)),"")</f>
        <v/>
      </c>
      <c r="I104" s="37" t="str">
        <f>+IFERROR((VLOOKUP(A104,Hoja3!$A$2:$J$841,9,FALSE)),"")</f>
        <v/>
      </c>
      <c r="J104" s="135" t="str">
        <f>+IFERROR((VLOOKUP(A104,Hoja3!$A$2:$J$841,10,FALSE)),"")</f>
        <v/>
      </c>
    </row>
    <row r="105" spans="1:10" x14ac:dyDescent="0.25">
      <c r="A105" s="134">
        <v>94</v>
      </c>
      <c r="B105" s="32" t="str">
        <f>+IFERROR((VLOOKUP(A105,Hoja3!$A$2:$J$841,4,FALSE)),"")</f>
        <v/>
      </c>
      <c r="C105" s="33" t="str">
        <f>+IFERROR((VLOOKUP(A105,Hoja3!$A$2:$J$841,5,FALSE)),"")</f>
        <v/>
      </c>
      <c r="D105" s="35" t="str">
        <f>+IFERROR((VLOOKUP(A105,Hoja3!$A$2:$J$841,6,FALSE)),"")</f>
        <v/>
      </c>
      <c r="E105" s="35"/>
      <c r="F105" s="36"/>
      <c r="G105" s="33" t="str">
        <f>+IFERROR((VLOOKUP(A105,Hoja3!$A$2:$J$841,7,FALSE)),"")</f>
        <v/>
      </c>
      <c r="H105" s="33" t="str">
        <f>+IFERROR((VLOOKUP(A105,Hoja3!$A$2:$J$841,8,FALSE)),"")</f>
        <v/>
      </c>
      <c r="I105" s="37" t="str">
        <f>+IFERROR((VLOOKUP(A105,Hoja3!$A$2:$J$841,9,FALSE)),"")</f>
        <v/>
      </c>
      <c r="J105" s="135" t="str">
        <f>+IFERROR((VLOOKUP(A105,Hoja3!$A$2:$J$841,10,FALSE)),"")</f>
        <v/>
      </c>
    </row>
    <row r="106" spans="1:10" x14ac:dyDescent="0.25">
      <c r="A106" s="134">
        <v>95</v>
      </c>
      <c r="B106" s="32" t="str">
        <f>+IFERROR((VLOOKUP(A106,Hoja3!$A$2:$J$841,4,FALSE)),"")</f>
        <v/>
      </c>
      <c r="C106" s="33" t="str">
        <f>+IFERROR((VLOOKUP(A106,Hoja3!$A$2:$J$841,5,FALSE)),"")</f>
        <v/>
      </c>
      <c r="D106" s="35" t="str">
        <f>+IFERROR((VLOOKUP(A106,Hoja3!$A$2:$J$841,6,FALSE)),"")</f>
        <v/>
      </c>
      <c r="E106" s="35"/>
      <c r="F106" s="36"/>
      <c r="G106" s="33" t="str">
        <f>+IFERROR((VLOOKUP(A106,Hoja3!$A$2:$J$841,7,FALSE)),"")</f>
        <v/>
      </c>
      <c r="H106" s="33" t="str">
        <f>+IFERROR((VLOOKUP(A106,Hoja3!$A$2:$J$841,8,FALSE)),"")</f>
        <v/>
      </c>
      <c r="I106" s="37" t="str">
        <f>+IFERROR((VLOOKUP(A106,Hoja3!$A$2:$J$841,9,FALSE)),"")</f>
        <v/>
      </c>
      <c r="J106" s="135" t="str">
        <f>+IFERROR((VLOOKUP(A106,Hoja3!$A$2:$J$841,10,FALSE)),"")</f>
        <v/>
      </c>
    </row>
    <row r="107" spans="1:10" x14ac:dyDescent="0.25">
      <c r="A107" s="134">
        <v>96</v>
      </c>
      <c r="B107" s="32" t="str">
        <f>+IFERROR((VLOOKUP(A107,Hoja3!$A$2:$J$841,4,FALSE)),"")</f>
        <v/>
      </c>
      <c r="C107" s="33" t="str">
        <f>+IFERROR((VLOOKUP(A107,Hoja3!$A$2:$J$841,5,FALSE)),"")</f>
        <v/>
      </c>
      <c r="D107" s="35" t="str">
        <f>+IFERROR((VLOOKUP(A107,Hoja3!$A$2:$J$841,6,FALSE)),"")</f>
        <v/>
      </c>
      <c r="E107" s="35"/>
      <c r="F107" s="36"/>
      <c r="G107" s="33" t="str">
        <f>+IFERROR((VLOOKUP(A107,Hoja3!$A$2:$J$841,7,FALSE)),"")</f>
        <v/>
      </c>
      <c r="H107" s="33" t="str">
        <f>+IFERROR((VLOOKUP(A107,Hoja3!$A$2:$J$841,8,FALSE)),"")</f>
        <v/>
      </c>
      <c r="I107" s="37" t="str">
        <f>+IFERROR((VLOOKUP(A107,Hoja3!$A$2:$J$841,9,FALSE)),"")</f>
        <v/>
      </c>
      <c r="J107" s="135" t="str">
        <f>+IFERROR((VLOOKUP(A107,Hoja3!$A$2:$J$841,10,FALSE)),"")</f>
        <v/>
      </c>
    </row>
    <row r="108" spans="1:10" x14ac:dyDescent="0.25">
      <c r="A108" s="134">
        <v>97</v>
      </c>
      <c r="B108" s="32" t="str">
        <f>+IFERROR((VLOOKUP(A108,Hoja3!$A$2:$J$841,4,FALSE)),"")</f>
        <v/>
      </c>
      <c r="C108" s="33" t="str">
        <f>+IFERROR((VLOOKUP(A108,Hoja3!$A$2:$J$841,5,FALSE)),"")</f>
        <v/>
      </c>
      <c r="D108" s="35" t="str">
        <f>+IFERROR((VLOOKUP(A108,Hoja3!$A$2:$J$841,6,FALSE)),"")</f>
        <v/>
      </c>
      <c r="E108" s="35"/>
      <c r="F108" s="36"/>
      <c r="G108" s="33" t="str">
        <f>+IFERROR((VLOOKUP(A108,Hoja3!$A$2:$J$841,7,FALSE)),"")</f>
        <v/>
      </c>
      <c r="H108" s="33" t="str">
        <f>+IFERROR((VLOOKUP(A108,Hoja3!$A$2:$J$841,8,FALSE)),"")</f>
        <v/>
      </c>
      <c r="I108" s="37" t="str">
        <f>+IFERROR((VLOOKUP(A108,Hoja3!$A$2:$J$841,9,FALSE)),"")</f>
        <v/>
      </c>
      <c r="J108" s="135" t="str">
        <f>+IFERROR((VLOOKUP(A108,Hoja3!$A$2:$J$841,10,FALSE)),"")</f>
        <v/>
      </c>
    </row>
    <row r="109" spans="1:10" x14ac:dyDescent="0.25">
      <c r="A109" s="134">
        <v>98</v>
      </c>
      <c r="B109" s="32" t="str">
        <f>+IFERROR((VLOOKUP(A109,Hoja3!$A$2:$J$841,4,FALSE)),"")</f>
        <v/>
      </c>
      <c r="C109" s="33" t="str">
        <f>+IFERROR((VLOOKUP(A109,Hoja3!$A$2:$J$841,5,FALSE)),"")</f>
        <v/>
      </c>
      <c r="D109" s="35" t="str">
        <f>+IFERROR((VLOOKUP(A109,Hoja3!$A$2:$J$841,6,FALSE)),"")</f>
        <v/>
      </c>
      <c r="E109" s="35"/>
      <c r="F109" s="36"/>
      <c r="G109" s="33" t="str">
        <f>+IFERROR((VLOOKUP(A109,Hoja3!$A$2:$J$841,7,FALSE)),"")</f>
        <v/>
      </c>
      <c r="H109" s="33" t="str">
        <f>+IFERROR((VLOOKUP(A109,Hoja3!$A$2:$J$841,8,FALSE)),"")</f>
        <v/>
      </c>
      <c r="I109" s="37" t="str">
        <f>+IFERROR((VLOOKUP(A109,Hoja3!$A$2:$J$841,9,FALSE)),"")</f>
        <v/>
      </c>
      <c r="J109" s="135" t="str">
        <f>+IFERROR((VLOOKUP(A109,Hoja3!$A$2:$J$841,10,FALSE)),"")</f>
        <v/>
      </c>
    </row>
    <row r="110" spans="1:10" x14ac:dyDescent="0.25">
      <c r="A110" s="134">
        <v>99</v>
      </c>
      <c r="B110" s="32" t="str">
        <f>+IFERROR((VLOOKUP(A110,Hoja3!$A$2:$J$841,4,FALSE)),"")</f>
        <v/>
      </c>
      <c r="C110" s="33" t="str">
        <f>+IFERROR((VLOOKUP(A110,Hoja3!$A$2:$J$841,5,FALSE)),"")</f>
        <v/>
      </c>
      <c r="D110" s="35" t="str">
        <f>+IFERROR((VLOOKUP(A110,Hoja3!$A$2:$J$841,6,FALSE)),"")</f>
        <v/>
      </c>
      <c r="E110" s="35"/>
      <c r="F110" s="36"/>
      <c r="G110" s="33" t="str">
        <f>+IFERROR((VLOOKUP(A110,Hoja3!$A$2:$J$841,7,FALSE)),"")</f>
        <v/>
      </c>
      <c r="H110" s="33" t="str">
        <f>+IFERROR((VLOOKUP(A110,Hoja3!$A$2:$J$841,8,FALSE)),"")</f>
        <v/>
      </c>
      <c r="I110" s="37" t="str">
        <f>+IFERROR((VLOOKUP(A110,Hoja3!$A$2:$J$841,9,FALSE)),"")</f>
        <v/>
      </c>
      <c r="J110" s="135" t="str">
        <f>+IFERROR((VLOOKUP(A110,Hoja3!$A$2:$J$841,10,FALSE)),"")</f>
        <v/>
      </c>
    </row>
    <row r="111" spans="1:10" x14ac:dyDescent="0.25">
      <c r="A111" s="134">
        <v>100</v>
      </c>
      <c r="B111" s="32" t="str">
        <f>+IFERROR((VLOOKUP(A111,Hoja3!$A$2:$J$841,4,FALSE)),"")</f>
        <v/>
      </c>
      <c r="C111" s="33" t="str">
        <f>+IFERROR((VLOOKUP(A111,Hoja3!$A$2:$J$841,5,FALSE)),"")</f>
        <v/>
      </c>
      <c r="D111" s="35" t="str">
        <f>+IFERROR((VLOOKUP(A111,Hoja3!$A$2:$J$841,6,FALSE)),"")</f>
        <v/>
      </c>
      <c r="E111" s="35"/>
      <c r="F111" s="36"/>
      <c r="G111" s="33" t="str">
        <f>+IFERROR((VLOOKUP(A111,Hoja3!$A$2:$J$841,7,FALSE)),"")</f>
        <v/>
      </c>
      <c r="H111" s="33" t="str">
        <f>+IFERROR((VLOOKUP(A111,Hoja3!$A$2:$J$841,8,FALSE)),"")</f>
        <v/>
      </c>
      <c r="I111" s="37" t="str">
        <f>+IFERROR((VLOOKUP(A111,Hoja3!$A$2:$J$841,9,FALSE)),"")</f>
        <v/>
      </c>
      <c r="J111" s="135" t="str">
        <f>+IFERROR((VLOOKUP(A111,Hoja3!$A$2:$J$841,10,FALSE)),"")</f>
        <v/>
      </c>
    </row>
    <row r="112" spans="1:10" x14ac:dyDescent="0.25">
      <c r="A112" s="134">
        <v>101</v>
      </c>
      <c r="B112" s="32" t="str">
        <f>+IFERROR((VLOOKUP(A112,Hoja3!$A$2:$J$841,4,FALSE)),"")</f>
        <v/>
      </c>
      <c r="C112" s="33" t="str">
        <f>+IFERROR((VLOOKUP(A112,Hoja3!$A$2:$J$841,5,FALSE)),"")</f>
        <v/>
      </c>
      <c r="D112" s="35" t="str">
        <f>+IFERROR((VLOOKUP(A112,Hoja3!$A$2:$J$841,6,FALSE)),"")</f>
        <v/>
      </c>
      <c r="E112" s="35"/>
      <c r="F112" s="36"/>
      <c r="G112" s="33" t="str">
        <f>+IFERROR((VLOOKUP(A112,Hoja3!$A$2:$J$841,7,FALSE)),"")</f>
        <v/>
      </c>
      <c r="H112" s="33" t="str">
        <f>+IFERROR((VLOOKUP(A112,Hoja3!$A$2:$J$841,8,FALSE)),"")</f>
        <v/>
      </c>
      <c r="I112" s="37" t="str">
        <f>+IFERROR((VLOOKUP(A112,Hoja3!$A$2:$J$841,9,FALSE)),"")</f>
        <v/>
      </c>
      <c r="J112" s="135" t="str">
        <f>+IFERROR((VLOOKUP(A112,Hoja3!$A$2:$J$841,10,FALSE)),"")</f>
        <v/>
      </c>
    </row>
    <row r="113" spans="1:10" x14ac:dyDescent="0.25">
      <c r="A113" s="134">
        <v>102</v>
      </c>
      <c r="B113" s="32" t="str">
        <f>+IFERROR((VLOOKUP(A113,Hoja3!$A$2:$J$841,4,FALSE)),"")</f>
        <v/>
      </c>
      <c r="C113" s="33" t="str">
        <f>+IFERROR((VLOOKUP(A113,Hoja3!$A$2:$J$841,5,FALSE)),"")</f>
        <v/>
      </c>
      <c r="D113" s="35" t="str">
        <f>+IFERROR((VLOOKUP(A113,Hoja3!$A$2:$J$841,6,FALSE)),"")</f>
        <v/>
      </c>
      <c r="E113" s="35"/>
      <c r="F113" s="36"/>
      <c r="G113" s="33" t="str">
        <f>+IFERROR((VLOOKUP(A113,Hoja3!$A$2:$J$841,7,FALSE)),"")</f>
        <v/>
      </c>
      <c r="H113" s="33" t="str">
        <f>+IFERROR((VLOOKUP(A113,Hoja3!$A$2:$J$841,8,FALSE)),"")</f>
        <v/>
      </c>
      <c r="I113" s="37" t="str">
        <f>+IFERROR((VLOOKUP(A113,Hoja3!$A$2:$J$841,9,FALSE)),"")</f>
        <v/>
      </c>
      <c r="J113" s="135" t="str">
        <f>+IFERROR((VLOOKUP(A113,Hoja3!$A$2:$J$841,10,FALSE)),"")</f>
        <v/>
      </c>
    </row>
    <row r="114" spans="1:10" x14ac:dyDescent="0.25">
      <c r="A114" s="134">
        <v>103</v>
      </c>
      <c r="B114" s="32" t="str">
        <f>+IFERROR((VLOOKUP(A114,Hoja3!$A$2:$J$841,4,FALSE)),"")</f>
        <v/>
      </c>
      <c r="C114" s="33" t="str">
        <f>+IFERROR((VLOOKUP(A114,Hoja3!$A$2:$J$841,5,FALSE)),"")</f>
        <v/>
      </c>
      <c r="D114" s="35" t="str">
        <f>+IFERROR((VLOOKUP(A114,Hoja3!$A$2:$J$841,6,FALSE)),"")</f>
        <v/>
      </c>
      <c r="E114" s="35"/>
      <c r="F114" s="36"/>
      <c r="G114" s="33" t="str">
        <f>+IFERROR((VLOOKUP(A114,Hoja3!$A$2:$J$841,7,FALSE)),"")</f>
        <v/>
      </c>
      <c r="H114" s="33" t="str">
        <f>+IFERROR((VLOOKUP(A114,Hoja3!$A$2:$J$841,8,FALSE)),"")</f>
        <v/>
      </c>
      <c r="I114" s="37" t="str">
        <f>+IFERROR((VLOOKUP(A114,Hoja3!$A$2:$J$841,9,FALSE)),"")</f>
        <v/>
      </c>
      <c r="J114" s="135" t="str">
        <f>+IFERROR((VLOOKUP(A114,Hoja3!$A$2:$J$841,10,FALSE)),"")</f>
        <v/>
      </c>
    </row>
    <row r="115" spans="1:10" x14ac:dyDescent="0.25">
      <c r="A115" s="134">
        <v>104</v>
      </c>
      <c r="B115" s="32" t="str">
        <f>+IFERROR((VLOOKUP(A115,Hoja3!$A$2:$J$841,4,FALSE)),"")</f>
        <v/>
      </c>
      <c r="C115" s="33" t="str">
        <f>+IFERROR((VLOOKUP(A115,Hoja3!$A$2:$J$841,5,FALSE)),"")</f>
        <v/>
      </c>
      <c r="D115" s="35" t="str">
        <f>+IFERROR((VLOOKUP(A115,Hoja3!$A$2:$J$841,6,FALSE)),"")</f>
        <v/>
      </c>
      <c r="E115" s="35"/>
      <c r="F115" s="36"/>
      <c r="G115" s="33" t="str">
        <f>+IFERROR((VLOOKUP(A115,Hoja3!$A$2:$J$841,7,FALSE)),"")</f>
        <v/>
      </c>
      <c r="H115" s="33" t="str">
        <f>+IFERROR((VLOOKUP(A115,Hoja3!$A$2:$J$841,8,FALSE)),"")</f>
        <v/>
      </c>
      <c r="I115" s="37" t="str">
        <f>+IFERROR((VLOOKUP(A115,Hoja3!$A$2:$J$841,9,FALSE)),"")</f>
        <v/>
      </c>
      <c r="J115" s="135" t="str">
        <f>+IFERROR((VLOOKUP(A115,Hoja3!$A$2:$J$841,10,FALSE)),"")</f>
        <v/>
      </c>
    </row>
    <row r="116" spans="1:10" x14ac:dyDescent="0.25">
      <c r="A116" s="134">
        <v>105</v>
      </c>
      <c r="B116" s="32" t="str">
        <f>+IFERROR((VLOOKUP(A116,Hoja3!$A$2:$J$841,4,FALSE)),"")</f>
        <v/>
      </c>
      <c r="C116" s="33" t="str">
        <f>+IFERROR((VLOOKUP(A116,Hoja3!$A$2:$J$841,5,FALSE)),"")</f>
        <v/>
      </c>
      <c r="D116" s="35" t="str">
        <f>+IFERROR((VLOOKUP(A116,Hoja3!$A$2:$J$841,6,FALSE)),"")</f>
        <v/>
      </c>
      <c r="E116" s="35"/>
      <c r="F116" s="36"/>
      <c r="G116" s="33" t="str">
        <f>+IFERROR((VLOOKUP(A116,Hoja3!$A$2:$J$841,7,FALSE)),"")</f>
        <v/>
      </c>
      <c r="H116" s="33" t="str">
        <f>+IFERROR((VLOOKUP(A116,Hoja3!$A$2:$J$841,8,FALSE)),"")</f>
        <v/>
      </c>
      <c r="I116" s="37" t="str">
        <f>+IFERROR((VLOOKUP(A116,Hoja3!$A$2:$J$841,9,FALSE)),"")</f>
        <v/>
      </c>
      <c r="J116" s="135" t="str">
        <f>+IFERROR((VLOOKUP(A116,Hoja3!$A$2:$J$841,10,FALSE)),"")</f>
        <v/>
      </c>
    </row>
    <row r="117" spans="1:10" x14ac:dyDescent="0.25">
      <c r="A117" s="134">
        <v>106</v>
      </c>
      <c r="B117" s="32" t="str">
        <f>+IFERROR((VLOOKUP(A117,Hoja3!$A$2:$J$841,4,FALSE)),"")</f>
        <v/>
      </c>
      <c r="C117" s="33" t="str">
        <f>+IFERROR((VLOOKUP(A117,Hoja3!$A$2:$J$841,5,FALSE)),"")</f>
        <v/>
      </c>
      <c r="D117" s="35" t="str">
        <f>+IFERROR((VLOOKUP(A117,Hoja3!$A$2:$J$841,6,FALSE)),"")</f>
        <v/>
      </c>
      <c r="E117" s="35"/>
      <c r="F117" s="36"/>
      <c r="G117" s="33" t="str">
        <f>+IFERROR((VLOOKUP(A117,Hoja3!$A$2:$J$841,7,FALSE)),"")</f>
        <v/>
      </c>
      <c r="H117" s="33" t="str">
        <f>+IFERROR((VLOOKUP(A117,Hoja3!$A$2:$J$841,8,FALSE)),"")</f>
        <v/>
      </c>
      <c r="I117" s="37" t="str">
        <f>+IFERROR((VLOOKUP(A117,Hoja3!$A$2:$J$841,9,FALSE)),"")</f>
        <v/>
      </c>
      <c r="J117" s="135" t="str">
        <f>+IFERROR((VLOOKUP(A117,Hoja3!$A$2:$J$841,10,FALSE)),"")</f>
        <v/>
      </c>
    </row>
    <row r="118" spans="1:10" x14ac:dyDescent="0.25">
      <c r="A118" s="134">
        <v>107</v>
      </c>
      <c r="B118" s="32" t="str">
        <f>+IFERROR((VLOOKUP(A118,Hoja3!$A$2:$J$841,4,FALSE)),"")</f>
        <v/>
      </c>
      <c r="C118" s="33" t="str">
        <f>+IFERROR((VLOOKUP(A118,Hoja3!$A$2:$J$841,5,FALSE)),"")</f>
        <v/>
      </c>
      <c r="D118" s="35" t="str">
        <f>+IFERROR((VLOOKUP(A118,Hoja3!$A$2:$J$841,6,FALSE)),"")</f>
        <v/>
      </c>
      <c r="E118" s="35"/>
      <c r="F118" s="36"/>
      <c r="G118" s="33" t="str">
        <f>+IFERROR((VLOOKUP(A118,Hoja3!$A$2:$J$841,7,FALSE)),"")</f>
        <v/>
      </c>
      <c r="H118" s="33" t="str">
        <f>+IFERROR((VLOOKUP(A118,Hoja3!$A$2:$J$841,8,FALSE)),"")</f>
        <v/>
      </c>
      <c r="I118" s="37" t="str">
        <f>+IFERROR((VLOOKUP(A118,Hoja3!$A$2:$J$841,9,FALSE)),"")</f>
        <v/>
      </c>
      <c r="J118" s="135" t="str">
        <f>+IFERROR((VLOOKUP(A118,Hoja3!$A$2:$J$841,10,FALSE)),"")</f>
        <v/>
      </c>
    </row>
    <row r="119" spans="1:10" x14ac:dyDescent="0.25">
      <c r="A119" s="134">
        <v>108</v>
      </c>
      <c r="B119" s="32" t="str">
        <f>+IFERROR((VLOOKUP(A119,Hoja3!$A$2:$J$841,4,FALSE)),"")</f>
        <v/>
      </c>
      <c r="C119" s="33" t="str">
        <f>+IFERROR((VLOOKUP(A119,Hoja3!$A$2:$J$841,5,FALSE)),"")</f>
        <v/>
      </c>
      <c r="D119" s="35" t="str">
        <f>+IFERROR((VLOOKUP(A119,Hoja3!$A$2:$J$841,6,FALSE)),"")</f>
        <v/>
      </c>
      <c r="E119" s="35"/>
      <c r="F119" s="36"/>
      <c r="G119" s="33" t="str">
        <f>+IFERROR((VLOOKUP(A119,Hoja3!$A$2:$J$841,7,FALSE)),"")</f>
        <v/>
      </c>
      <c r="H119" s="33" t="str">
        <f>+IFERROR((VLOOKUP(A119,Hoja3!$A$2:$J$841,8,FALSE)),"")</f>
        <v/>
      </c>
      <c r="I119" s="37" t="str">
        <f>+IFERROR((VLOOKUP(A119,Hoja3!$A$2:$J$841,9,FALSE)),"")</f>
        <v/>
      </c>
      <c r="J119" s="135" t="str">
        <f>+IFERROR((VLOOKUP(A119,Hoja3!$A$2:$J$841,10,FALSE)),"")</f>
        <v/>
      </c>
    </row>
    <row r="120" spans="1:10" x14ac:dyDescent="0.25">
      <c r="A120" s="134">
        <v>109</v>
      </c>
      <c r="B120" s="32" t="str">
        <f>+IFERROR((VLOOKUP(A120,Hoja3!$A$2:$J$841,4,FALSE)),"")</f>
        <v/>
      </c>
      <c r="C120" s="33" t="str">
        <f>+IFERROR((VLOOKUP(A120,Hoja3!$A$2:$J$841,5,FALSE)),"")</f>
        <v/>
      </c>
      <c r="D120" s="35" t="str">
        <f>+IFERROR((VLOOKUP(A120,Hoja3!$A$2:$J$841,6,FALSE)),"")</f>
        <v/>
      </c>
      <c r="E120" s="35"/>
      <c r="F120" s="36"/>
      <c r="G120" s="33" t="str">
        <f>+IFERROR((VLOOKUP(A120,Hoja3!$A$2:$J$841,7,FALSE)),"")</f>
        <v/>
      </c>
      <c r="H120" s="33" t="str">
        <f>+IFERROR((VLOOKUP(A120,Hoja3!$A$2:$J$841,8,FALSE)),"")</f>
        <v/>
      </c>
      <c r="I120" s="37" t="str">
        <f>+IFERROR((VLOOKUP(A120,Hoja3!$A$2:$J$841,9,FALSE)),"")</f>
        <v/>
      </c>
      <c r="J120" s="135" t="str">
        <f>+IFERROR((VLOOKUP(A120,Hoja3!$A$2:$J$841,10,FALSE)),"")</f>
        <v/>
      </c>
    </row>
    <row r="121" spans="1:10" x14ac:dyDescent="0.25">
      <c r="A121" s="134">
        <v>110</v>
      </c>
      <c r="B121" s="32" t="str">
        <f>+IFERROR((VLOOKUP(A121,Hoja3!$A$2:$J$841,4,FALSE)),"")</f>
        <v/>
      </c>
      <c r="C121" s="33" t="str">
        <f>+IFERROR((VLOOKUP(A121,Hoja3!$A$2:$J$841,5,FALSE)),"")</f>
        <v/>
      </c>
      <c r="D121" s="35" t="str">
        <f>+IFERROR((VLOOKUP(A121,Hoja3!$A$2:$J$841,6,FALSE)),"")</f>
        <v/>
      </c>
      <c r="E121" s="35"/>
      <c r="F121" s="36"/>
      <c r="G121" s="33" t="str">
        <f>+IFERROR((VLOOKUP(A121,Hoja3!$A$2:$J$841,7,FALSE)),"")</f>
        <v/>
      </c>
      <c r="H121" s="33" t="str">
        <f>+IFERROR((VLOOKUP(A121,Hoja3!$A$2:$J$841,8,FALSE)),"")</f>
        <v/>
      </c>
      <c r="I121" s="37" t="str">
        <f>+IFERROR((VLOOKUP(A121,Hoja3!$A$2:$J$841,9,FALSE)),"")</f>
        <v/>
      </c>
      <c r="J121" s="135" t="str">
        <f>+IFERROR((VLOOKUP(A121,Hoja3!$A$2:$J$841,10,FALSE)),"")</f>
        <v/>
      </c>
    </row>
    <row r="122" spans="1:10" x14ac:dyDescent="0.25">
      <c r="A122" s="134">
        <v>111</v>
      </c>
      <c r="B122" s="32" t="str">
        <f>+IFERROR((VLOOKUP(A122,Hoja3!$A$2:$J$841,4,FALSE)),"")</f>
        <v/>
      </c>
      <c r="C122" s="33" t="str">
        <f>+IFERROR((VLOOKUP(A122,Hoja3!$A$2:$J$841,5,FALSE)),"")</f>
        <v/>
      </c>
      <c r="D122" s="35" t="str">
        <f>+IFERROR((VLOOKUP(A122,Hoja3!$A$2:$J$841,6,FALSE)),"")</f>
        <v/>
      </c>
      <c r="E122" s="35"/>
      <c r="F122" s="36"/>
      <c r="G122" s="33" t="str">
        <f>+IFERROR((VLOOKUP(A122,Hoja3!$A$2:$J$841,7,FALSE)),"")</f>
        <v/>
      </c>
      <c r="H122" s="33" t="str">
        <f>+IFERROR((VLOOKUP(A122,Hoja3!$A$2:$J$841,8,FALSE)),"")</f>
        <v/>
      </c>
      <c r="I122" s="37" t="str">
        <f>+IFERROR((VLOOKUP(A122,Hoja3!$A$2:$J$841,9,FALSE)),"")</f>
        <v/>
      </c>
      <c r="J122" s="135" t="str">
        <f>+IFERROR((VLOOKUP(A122,Hoja3!$A$2:$J$841,10,FALSE)),"")</f>
        <v/>
      </c>
    </row>
    <row r="123" spans="1:10" x14ac:dyDescent="0.25">
      <c r="A123" s="134">
        <v>112</v>
      </c>
      <c r="B123" s="32" t="str">
        <f>+IFERROR((VLOOKUP(A123,Hoja3!$A$2:$J$841,4,FALSE)),"")</f>
        <v/>
      </c>
      <c r="C123" s="33" t="str">
        <f>+IFERROR((VLOOKUP(A123,Hoja3!$A$2:$J$841,5,FALSE)),"")</f>
        <v/>
      </c>
      <c r="D123" s="35" t="str">
        <f>+IFERROR((VLOOKUP(A123,Hoja3!$A$2:$J$841,6,FALSE)),"")</f>
        <v/>
      </c>
      <c r="E123" s="35"/>
      <c r="F123" s="36"/>
      <c r="G123" s="33" t="str">
        <f>+IFERROR((VLOOKUP(A123,Hoja3!$A$2:$J$841,7,FALSE)),"")</f>
        <v/>
      </c>
      <c r="H123" s="33" t="str">
        <f>+IFERROR((VLOOKUP(A123,Hoja3!$A$2:$J$841,8,FALSE)),"")</f>
        <v/>
      </c>
      <c r="I123" s="37" t="str">
        <f>+IFERROR((VLOOKUP(A123,Hoja3!$A$2:$J$841,9,FALSE)),"")</f>
        <v/>
      </c>
      <c r="J123" s="135" t="str">
        <f>+IFERROR((VLOOKUP(A123,Hoja3!$A$2:$J$841,10,FALSE)),"")</f>
        <v/>
      </c>
    </row>
    <row r="124" spans="1:10" x14ac:dyDescent="0.25">
      <c r="A124" s="134">
        <v>113</v>
      </c>
      <c r="B124" s="32" t="str">
        <f>+IFERROR((VLOOKUP(A124,Hoja3!$A$2:$J$841,4,FALSE)),"")</f>
        <v/>
      </c>
      <c r="C124" s="33" t="str">
        <f>+IFERROR((VLOOKUP(A124,Hoja3!$A$2:$J$841,5,FALSE)),"")</f>
        <v/>
      </c>
      <c r="D124" s="35" t="str">
        <f>+IFERROR((VLOOKUP(A124,Hoja3!$A$2:$J$841,6,FALSE)),"")</f>
        <v/>
      </c>
      <c r="E124" s="35"/>
      <c r="F124" s="36"/>
      <c r="G124" s="33" t="str">
        <f>+IFERROR((VLOOKUP(A124,Hoja3!$A$2:$J$841,7,FALSE)),"")</f>
        <v/>
      </c>
      <c r="H124" s="33" t="str">
        <f>+IFERROR((VLOOKUP(A124,Hoja3!$A$2:$J$841,8,FALSE)),"")</f>
        <v/>
      </c>
      <c r="I124" s="37" t="str">
        <f>+IFERROR((VLOOKUP(A124,Hoja3!$A$2:$J$841,9,FALSE)),"")</f>
        <v/>
      </c>
      <c r="J124" s="135" t="str">
        <f>+IFERROR((VLOOKUP(A124,Hoja3!$A$2:$J$841,10,FALSE)),"")</f>
        <v/>
      </c>
    </row>
    <row r="125" spans="1:10" x14ac:dyDescent="0.25">
      <c r="A125" s="134">
        <v>114</v>
      </c>
      <c r="B125" s="32" t="str">
        <f>+IFERROR((VLOOKUP(A125,Hoja3!$A$2:$J$841,4,FALSE)),"")</f>
        <v/>
      </c>
      <c r="C125" s="33" t="str">
        <f>+IFERROR((VLOOKUP(A125,Hoja3!$A$2:$J$841,5,FALSE)),"")</f>
        <v/>
      </c>
      <c r="D125" s="35" t="str">
        <f>+IFERROR((VLOOKUP(A125,Hoja3!$A$2:$J$841,6,FALSE)),"")</f>
        <v/>
      </c>
      <c r="E125" s="35"/>
      <c r="F125" s="36"/>
      <c r="G125" s="33" t="str">
        <f>+IFERROR((VLOOKUP(A125,Hoja3!$A$2:$J$841,7,FALSE)),"")</f>
        <v/>
      </c>
      <c r="H125" s="33" t="str">
        <f>+IFERROR((VLOOKUP(A125,Hoja3!$A$2:$J$841,8,FALSE)),"")</f>
        <v/>
      </c>
      <c r="I125" s="37" t="str">
        <f>+IFERROR((VLOOKUP(A125,Hoja3!$A$2:$J$841,9,FALSE)),"")</f>
        <v/>
      </c>
      <c r="J125" s="135" t="str">
        <f>+IFERROR((VLOOKUP(A125,Hoja3!$A$2:$J$841,10,FALSE)),"")</f>
        <v/>
      </c>
    </row>
    <row r="126" spans="1:10" x14ac:dyDescent="0.25">
      <c r="A126" s="134">
        <v>115</v>
      </c>
      <c r="B126" s="32" t="str">
        <f>+IFERROR((VLOOKUP(A126,Hoja3!$A$2:$J$841,4,FALSE)),"")</f>
        <v/>
      </c>
      <c r="C126" s="33" t="str">
        <f>+IFERROR((VLOOKUP(A126,Hoja3!$A$2:$J$841,5,FALSE)),"")</f>
        <v/>
      </c>
      <c r="D126" s="35" t="str">
        <f>+IFERROR((VLOOKUP(A126,Hoja3!$A$2:$J$841,6,FALSE)),"")</f>
        <v/>
      </c>
      <c r="E126" s="35"/>
      <c r="F126" s="36"/>
      <c r="G126" s="33" t="str">
        <f>+IFERROR((VLOOKUP(A126,Hoja3!$A$2:$J$841,7,FALSE)),"")</f>
        <v/>
      </c>
      <c r="H126" s="33" t="str">
        <f>+IFERROR((VLOOKUP(A126,Hoja3!$A$2:$J$841,8,FALSE)),"")</f>
        <v/>
      </c>
      <c r="I126" s="37" t="str">
        <f>+IFERROR((VLOOKUP(A126,Hoja3!$A$2:$J$841,9,FALSE)),"")</f>
        <v/>
      </c>
      <c r="J126" s="135" t="str">
        <f>+IFERROR((VLOOKUP(A126,Hoja3!$A$2:$J$841,10,FALSE)),"")</f>
        <v/>
      </c>
    </row>
    <row r="127" spans="1:10" x14ac:dyDescent="0.25">
      <c r="A127" s="134">
        <v>116</v>
      </c>
      <c r="B127" s="32" t="str">
        <f>+IFERROR((VLOOKUP(A127,Hoja3!$A$2:$J$841,4,FALSE)),"")</f>
        <v/>
      </c>
      <c r="C127" s="33" t="str">
        <f>+IFERROR((VLOOKUP(A127,Hoja3!$A$2:$J$841,5,FALSE)),"")</f>
        <v/>
      </c>
      <c r="D127" s="35" t="str">
        <f>+IFERROR((VLOOKUP(A127,Hoja3!$A$2:$J$841,6,FALSE)),"")</f>
        <v/>
      </c>
      <c r="E127" s="35"/>
      <c r="F127" s="36"/>
      <c r="G127" s="33" t="str">
        <f>+IFERROR((VLOOKUP(A127,Hoja3!$A$2:$J$841,7,FALSE)),"")</f>
        <v/>
      </c>
      <c r="H127" s="33" t="str">
        <f>+IFERROR((VLOOKUP(A127,Hoja3!$A$2:$J$841,8,FALSE)),"")</f>
        <v/>
      </c>
      <c r="I127" s="37" t="str">
        <f>+IFERROR((VLOOKUP(A127,Hoja3!$A$2:$J$841,9,FALSE)),"")</f>
        <v/>
      </c>
      <c r="J127" s="135" t="str">
        <f>+IFERROR((VLOOKUP(A127,Hoja3!$A$2:$J$841,10,FALSE)),"")</f>
        <v/>
      </c>
    </row>
    <row r="128" spans="1:10" x14ac:dyDescent="0.25">
      <c r="A128" s="134">
        <v>117</v>
      </c>
      <c r="B128" s="32" t="str">
        <f>+IFERROR((VLOOKUP(A128,Hoja3!$A$2:$J$841,4,FALSE)),"")</f>
        <v/>
      </c>
      <c r="C128" s="33" t="str">
        <f>+IFERROR((VLOOKUP(A128,Hoja3!$A$2:$J$841,5,FALSE)),"")</f>
        <v/>
      </c>
      <c r="D128" s="35" t="str">
        <f>+IFERROR((VLOOKUP(A128,Hoja3!$A$2:$J$841,6,FALSE)),"")</f>
        <v/>
      </c>
      <c r="E128" s="35"/>
      <c r="F128" s="36"/>
      <c r="G128" s="33" t="str">
        <f>+IFERROR((VLOOKUP(A128,Hoja3!$A$2:$J$841,7,FALSE)),"")</f>
        <v/>
      </c>
      <c r="H128" s="33" t="str">
        <f>+IFERROR((VLOOKUP(A128,Hoja3!$A$2:$J$841,8,FALSE)),"")</f>
        <v/>
      </c>
      <c r="I128" s="37" t="str">
        <f>+IFERROR((VLOOKUP(A128,Hoja3!$A$2:$J$841,9,FALSE)),"")</f>
        <v/>
      </c>
      <c r="J128" s="135" t="str">
        <f>+IFERROR((VLOOKUP(A128,Hoja3!$A$2:$J$841,10,FALSE)),"")</f>
        <v/>
      </c>
    </row>
    <row r="129" spans="1:10" x14ac:dyDescent="0.25">
      <c r="A129" s="134">
        <v>118</v>
      </c>
      <c r="B129" s="32" t="str">
        <f>+IFERROR((VLOOKUP(A129,Hoja3!$A$2:$J$841,4,FALSE)),"")</f>
        <v/>
      </c>
      <c r="C129" s="33" t="str">
        <f>+IFERROR((VLOOKUP(A129,Hoja3!$A$2:$J$841,5,FALSE)),"")</f>
        <v/>
      </c>
      <c r="D129" s="35" t="str">
        <f>+IFERROR((VLOOKUP(A129,Hoja3!$A$2:$J$841,6,FALSE)),"")</f>
        <v/>
      </c>
      <c r="E129" s="35"/>
      <c r="F129" s="36"/>
      <c r="G129" s="33" t="str">
        <f>+IFERROR((VLOOKUP(A129,Hoja3!$A$2:$J$841,7,FALSE)),"")</f>
        <v/>
      </c>
      <c r="H129" s="33" t="str">
        <f>+IFERROR((VLOOKUP(A129,Hoja3!$A$2:$J$841,8,FALSE)),"")</f>
        <v/>
      </c>
      <c r="I129" s="37" t="str">
        <f>+IFERROR((VLOOKUP(A129,Hoja3!$A$2:$J$841,9,FALSE)),"")</f>
        <v/>
      </c>
      <c r="J129" s="135" t="str">
        <f>+IFERROR((VLOOKUP(A129,Hoja3!$A$2:$J$841,10,FALSE)),"")</f>
        <v/>
      </c>
    </row>
    <row r="130" spans="1:10" x14ac:dyDescent="0.25">
      <c r="A130" s="134">
        <v>119</v>
      </c>
      <c r="B130" s="32" t="str">
        <f>+IFERROR((VLOOKUP(A130,Hoja3!$A$2:$J$841,4,FALSE)),"")</f>
        <v/>
      </c>
      <c r="C130" s="33" t="str">
        <f>+IFERROR((VLOOKUP(A130,Hoja3!$A$2:$J$841,5,FALSE)),"")</f>
        <v/>
      </c>
      <c r="D130" s="35" t="str">
        <f>+IFERROR((VLOOKUP(A130,Hoja3!$A$2:$J$841,6,FALSE)),"")</f>
        <v/>
      </c>
      <c r="E130" s="35"/>
      <c r="F130" s="36"/>
      <c r="G130" s="33" t="str">
        <f>+IFERROR((VLOOKUP(A130,Hoja3!$A$2:$J$841,7,FALSE)),"")</f>
        <v/>
      </c>
      <c r="H130" s="33" t="str">
        <f>+IFERROR((VLOOKUP(A130,Hoja3!$A$2:$J$841,8,FALSE)),"")</f>
        <v/>
      </c>
      <c r="I130" s="37" t="str">
        <f>+IFERROR((VLOOKUP(A130,Hoja3!$A$2:$J$841,9,FALSE)),"")</f>
        <v/>
      </c>
      <c r="J130" s="135" t="str">
        <f>+IFERROR((VLOOKUP(A130,Hoja3!$A$2:$J$841,10,FALSE)),"")</f>
        <v/>
      </c>
    </row>
    <row r="131" spans="1:10" x14ac:dyDescent="0.25">
      <c r="A131" s="134">
        <v>120</v>
      </c>
      <c r="B131" s="32" t="str">
        <f>+IFERROR((VLOOKUP(A131,Hoja3!$A$2:$J$841,4,FALSE)),"")</f>
        <v/>
      </c>
      <c r="C131" s="33" t="str">
        <f>+IFERROR((VLOOKUP(A131,Hoja3!$A$2:$J$841,5,FALSE)),"")</f>
        <v/>
      </c>
      <c r="D131" s="35" t="str">
        <f>+IFERROR((VLOOKUP(A131,Hoja3!$A$2:$J$841,6,FALSE)),"")</f>
        <v/>
      </c>
      <c r="E131" s="35"/>
      <c r="F131" s="36"/>
      <c r="G131" s="33" t="str">
        <f>+IFERROR((VLOOKUP(A131,Hoja3!$A$2:$J$841,7,FALSE)),"")</f>
        <v/>
      </c>
      <c r="H131" s="33" t="str">
        <f>+IFERROR((VLOOKUP(A131,Hoja3!$A$2:$J$841,8,FALSE)),"")</f>
        <v/>
      </c>
      <c r="I131" s="37" t="str">
        <f>+IFERROR((VLOOKUP(A131,Hoja3!$A$2:$J$841,9,FALSE)),"")</f>
        <v/>
      </c>
      <c r="J131" s="135" t="str">
        <f>+IFERROR((VLOOKUP(A131,Hoja3!$A$2:$J$841,10,FALSE)),"")</f>
        <v/>
      </c>
    </row>
    <row r="132" spans="1:10" x14ac:dyDescent="0.25">
      <c r="A132" s="134">
        <v>121</v>
      </c>
      <c r="B132" s="32" t="str">
        <f>+IFERROR((VLOOKUP(A132,Hoja3!$A$2:$J$841,4,FALSE)),"")</f>
        <v/>
      </c>
      <c r="C132" s="33" t="str">
        <f>+IFERROR((VLOOKUP(A132,Hoja3!$A$2:$J$841,5,FALSE)),"")</f>
        <v/>
      </c>
      <c r="D132" s="35" t="str">
        <f>+IFERROR((VLOOKUP(A132,Hoja3!$A$2:$J$841,6,FALSE)),"")</f>
        <v/>
      </c>
      <c r="E132" s="35"/>
      <c r="F132" s="36"/>
      <c r="G132" s="33" t="str">
        <f>+IFERROR((VLOOKUP(A132,Hoja3!$A$2:$J$841,7,FALSE)),"")</f>
        <v/>
      </c>
      <c r="H132" s="33" t="str">
        <f>+IFERROR((VLOOKUP(A132,Hoja3!$A$2:$J$841,8,FALSE)),"")</f>
        <v/>
      </c>
      <c r="I132" s="37" t="str">
        <f>+IFERROR((VLOOKUP(A132,Hoja3!$A$2:$J$841,9,FALSE)),"")</f>
        <v/>
      </c>
      <c r="J132" s="135" t="str">
        <f>+IFERROR((VLOOKUP(A132,Hoja3!$A$2:$J$841,10,FALSE)),"")</f>
        <v/>
      </c>
    </row>
    <row r="133" spans="1:10" x14ac:dyDescent="0.25">
      <c r="A133" s="134">
        <v>122</v>
      </c>
      <c r="B133" s="32" t="str">
        <f>+IFERROR((VLOOKUP(A133,Hoja3!$A$2:$J$841,4,FALSE)),"")</f>
        <v/>
      </c>
      <c r="C133" s="33" t="str">
        <f>+IFERROR((VLOOKUP(A133,Hoja3!$A$2:$J$841,5,FALSE)),"")</f>
        <v/>
      </c>
      <c r="D133" s="35" t="str">
        <f>+IFERROR((VLOOKUP(A133,Hoja3!$A$2:$J$841,6,FALSE)),"")</f>
        <v/>
      </c>
      <c r="E133" s="35"/>
      <c r="F133" s="36"/>
      <c r="G133" s="33" t="str">
        <f>+IFERROR((VLOOKUP(A133,Hoja3!$A$2:$J$841,7,FALSE)),"")</f>
        <v/>
      </c>
      <c r="H133" s="33" t="str">
        <f>+IFERROR((VLOOKUP(A133,Hoja3!$A$2:$J$841,8,FALSE)),"")</f>
        <v/>
      </c>
      <c r="I133" s="37" t="str">
        <f>+IFERROR((VLOOKUP(A133,Hoja3!$A$2:$J$841,9,FALSE)),"")</f>
        <v/>
      </c>
      <c r="J133" s="135" t="str">
        <f>+IFERROR((VLOOKUP(A133,Hoja3!$A$2:$J$841,10,FALSE)),"")</f>
        <v/>
      </c>
    </row>
    <row r="134" spans="1:10" x14ac:dyDescent="0.25">
      <c r="A134" s="134">
        <v>123</v>
      </c>
      <c r="B134" s="32" t="str">
        <f>+IFERROR((VLOOKUP(A134,Hoja3!$A$2:$J$841,4,FALSE)),"")</f>
        <v/>
      </c>
      <c r="C134" s="33" t="str">
        <f>+IFERROR((VLOOKUP(A134,Hoja3!$A$2:$J$841,5,FALSE)),"")</f>
        <v/>
      </c>
      <c r="D134" s="35" t="str">
        <f>+IFERROR((VLOOKUP(A134,Hoja3!$A$2:$J$841,6,FALSE)),"")</f>
        <v/>
      </c>
      <c r="E134" s="35"/>
      <c r="F134" s="36"/>
      <c r="G134" s="33" t="str">
        <f>+IFERROR((VLOOKUP(A134,Hoja3!$A$2:$J$841,7,FALSE)),"")</f>
        <v/>
      </c>
      <c r="H134" s="33" t="str">
        <f>+IFERROR((VLOOKUP(A134,Hoja3!$A$2:$J$841,8,FALSE)),"")</f>
        <v/>
      </c>
      <c r="I134" s="37" t="str">
        <f>+IFERROR((VLOOKUP(A134,Hoja3!$A$2:$J$841,9,FALSE)),"")</f>
        <v/>
      </c>
      <c r="J134" s="135" t="str">
        <f>+IFERROR((VLOOKUP(A134,Hoja3!$A$2:$J$841,10,FALSE)),"")</f>
        <v/>
      </c>
    </row>
    <row r="135" spans="1:10" x14ac:dyDescent="0.25">
      <c r="A135" s="134">
        <v>124</v>
      </c>
      <c r="B135" s="32" t="str">
        <f>+IFERROR((VLOOKUP(A135,Hoja3!$A$2:$J$841,4,FALSE)),"")</f>
        <v/>
      </c>
      <c r="C135" s="33" t="str">
        <f>+IFERROR((VLOOKUP(A135,Hoja3!$A$2:$J$841,5,FALSE)),"")</f>
        <v/>
      </c>
      <c r="D135" s="35" t="str">
        <f>+IFERROR((VLOOKUP(A135,Hoja3!$A$2:$J$841,6,FALSE)),"")</f>
        <v/>
      </c>
      <c r="E135" s="35"/>
      <c r="F135" s="36"/>
      <c r="G135" s="33" t="str">
        <f>+IFERROR((VLOOKUP(A135,Hoja3!$A$2:$J$841,7,FALSE)),"")</f>
        <v/>
      </c>
      <c r="H135" s="33" t="str">
        <f>+IFERROR((VLOOKUP(A135,Hoja3!$A$2:$J$841,8,FALSE)),"")</f>
        <v/>
      </c>
      <c r="I135" s="37" t="str">
        <f>+IFERROR((VLOOKUP(A135,Hoja3!$A$2:$J$841,9,FALSE)),"")</f>
        <v/>
      </c>
      <c r="J135" s="135" t="str">
        <f>+IFERROR((VLOOKUP(A135,Hoja3!$A$2:$J$841,10,FALSE)),"")</f>
        <v/>
      </c>
    </row>
    <row r="136" spans="1:10" x14ac:dyDescent="0.25">
      <c r="A136" s="134">
        <v>125</v>
      </c>
      <c r="B136" s="32" t="str">
        <f>+IFERROR((VLOOKUP(A136,Hoja3!$A$2:$J$841,4,FALSE)),"")</f>
        <v/>
      </c>
      <c r="C136" s="33" t="str">
        <f>+IFERROR((VLOOKUP(A136,Hoja3!$A$2:$J$841,5,FALSE)),"")</f>
        <v/>
      </c>
      <c r="D136" s="35" t="str">
        <f>+IFERROR((VLOOKUP(A136,Hoja3!$A$2:$J$841,6,FALSE)),"")</f>
        <v/>
      </c>
      <c r="E136" s="35"/>
      <c r="F136" s="36"/>
      <c r="G136" s="33" t="str">
        <f>+IFERROR((VLOOKUP(A136,Hoja3!$A$2:$J$841,7,FALSE)),"")</f>
        <v/>
      </c>
      <c r="H136" s="33" t="str">
        <f>+IFERROR((VLOOKUP(A136,Hoja3!$A$2:$J$841,8,FALSE)),"")</f>
        <v/>
      </c>
      <c r="I136" s="37" t="str">
        <f>+IFERROR((VLOOKUP(A136,Hoja3!$A$2:$J$841,9,FALSE)),"")</f>
        <v/>
      </c>
      <c r="J136" s="135" t="str">
        <f>+IFERROR((VLOOKUP(A136,Hoja3!$A$2:$J$841,10,FALSE)),"")</f>
        <v/>
      </c>
    </row>
    <row r="137" spans="1:10" x14ac:dyDescent="0.25">
      <c r="A137" s="134">
        <v>126</v>
      </c>
      <c r="B137" s="32" t="str">
        <f>+IFERROR((VLOOKUP(A137,Hoja3!$A$2:$J$841,4,FALSE)),"")</f>
        <v/>
      </c>
      <c r="C137" s="33" t="str">
        <f>+IFERROR((VLOOKUP(A137,Hoja3!$A$2:$J$841,5,FALSE)),"")</f>
        <v/>
      </c>
      <c r="D137" s="35" t="str">
        <f>+IFERROR((VLOOKUP(A137,Hoja3!$A$2:$J$841,6,FALSE)),"")</f>
        <v/>
      </c>
      <c r="E137" s="35"/>
      <c r="F137" s="36"/>
      <c r="G137" s="33" t="str">
        <f>+IFERROR((VLOOKUP(A137,Hoja3!$A$2:$J$841,7,FALSE)),"")</f>
        <v/>
      </c>
      <c r="H137" s="33" t="str">
        <f>+IFERROR((VLOOKUP(A137,Hoja3!$A$2:$J$841,8,FALSE)),"")</f>
        <v/>
      </c>
      <c r="I137" s="37" t="str">
        <f>+IFERROR((VLOOKUP(A137,Hoja3!$A$2:$J$841,9,FALSE)),"")</f>
        <v/>
      </c>
      <c r="J137" s="135" t="str">
        <f>+IFERROR((VLOOKUP(A137,Hoja3!$A$2:$J$841,10,FALSE)),"")</f>
        <v/>
      </c>
    </row>
    <row r="138" spans="1:10" x14ac:dyDescent="0.25">
      <c r="A138" s="134">
        <v>127</v>
      </c>
      <c r="B138" s="32" t="str">
        <f>+IFERROR((VLOOKUP(A138,Hoja3!$A$2:$J$841,4,FALSE)),"")</f>
        <v/>
      </c>
      <c r="C138" s="33" t="str">
        <f>+IFERROR((VLOOKUP(A138,Hoja3!$A$2:$J$841,5,FALSE)),"")</f>
        <v/>
      </c>
      <c r="D138" s="35" t="str">
        <f>+IFERROR((VLOOKUP(A138,Hoja3!$A$2:$J$841,6,FALSE)),"")</f>
        <v/>
      </c>
      <c r="E138" s="35"/>
      <c r="F138" s="36"/>
      <c r="G138" s="33" t="str">
        <f>+IFERROR((VLOOKUP(A138,Hoja3!$A$2:$J$841,7,FALSE)),"")</f>
        <v/>
      </c>
      <c r="H138" s="33" t="str">
        <f>+IFERROR((VLOOKUP(A138,Hoja3!$A$2:$J$841,8,FALSE)),"")</f>
        <v/>
      </c>
      <c r="I138" s="37" t="str">
        <f>+IFERROR((VLOOKUP(A138,Hoja3!$A$2:$J$841,9,FALSE)),"")</f>
        <v/>
      </c>
      <c r="J138" s="135" t="str">
        <f>+IFERROR((VLOOKUP(A138,Hoja3!$A$2:$J$841,10,FALSE)),"")</f>
        <v/>
      </c>
    </row>
    <row r="139" spans="1:10" x14ac:dyDescent="0.25">
      <c r="A139" s="134">
        <v>128</v>
      </c>
      <c r="B139" s="32" t="str">
        <f>+IFERROR((VLOOKUP(A139,Hoja3!$A$2:$J$841,4,FALSE)),"")</f>
        <v/>
      </c>
      <c r="C139" s="33" t="str">
        <f>+IFERROR((VLOOKUP(A139,Hoja3!$A$2:$J$841,5,FALSE)),"")</f>
        <v/>
      </c>
      <c r="D139" s="35" t="str">
        <f>+IFERROR((VLOOKUP(A139,Hoja3!$A$2:$J$841,6,FALSE)),"")</f>
        <v/>
      </c>
      <c r="E139" s="35"/>
      <c r="F139" s="36"/>
      <c r="G139" s="33" t="str">
        <f>+IFERROR((VLOOKUP(A139,Hoja3!$A$2:$J$841,7,FALSE)),"")</f>
        <v/>
      </c>
      <c r="H139" s="33" t="str">
        <f>+IFERROR((VLOOKUP(A139,Hoja3!$A$2:$J$841,8,FALSE)),"")</f>
        <v/>
      </c>
      <c r="I139" s="37" t="str">
        <f>+IFERROR((VLOOKUP(A139,Hoja3!$A$2:$J$841,9,FALSE)),"")</f>
        <v/>
      </c>
      <c r="J139" s="135" t="str">
        <f>+IFERROR((VLOOKUP(A139,Hoja3!$A$2:$J$841,10,FALSE)),"")</f>
        <v/>
      </c>
    </row>
    <row r="140" spans="1:10" x14ac:dyDescent="0.25">
      <c r="A140" s="134">
        <v>129</v>
      </c>
      <c r="B140" s="32" t="str">
        <f>+IFERROR((VLOOKUP(A140,Hoja3!$A$2:$J$841,4,FALSE)),"")</f>
        <v/>
      </c>
      <c r="C140" s="33" t="str">
        <f>+IFERROR((VLOOKUP(A140,Hoja3!$A$2:$J$841,5,FALSE)),"")</f>
        <v/>
      </c>
      <c r="D140" s="35" t="str">
        <f>+IFERROR((VLOOKUP(A140,Hoja3!$A$2:$J$841,6,FALSE)),"")</f>
        <v/>
      </c>
      <c r="E140" s="35"/>
      <c r="F140" s="36"/>
      <c r="G140" s="33" t="str">
        <f>+IFERROR((VLOOKUP(A140,Hoja3!$A$2:$J$841,7,FALSE)),"")</f>
        <v/>
      </c>
      <c r="H140" s="33" t="str">
        <f>+IFERROR((VLOOKUP(A140,Hoja3!$A$2:$J$841,8,FALSE)),"")</f>
        <v/>
      </c>
      <c r="I140" s="37" t="str">
        <f>+IFERROR((VLOOKUP(A140,Hoja3!$A$2:$J$841,9,FALSE)),"")</f>
        <v/>
      </c>
      <c r="J140" s="135" t="str">
        <f>+IFERROR((VLOOKUP(A140,Hoja3!$A$2:$J$841,10,FALSE)),"")</f>
        <v/>
      </c>
    </row>
    <row r="141" spans="1:10" ht="15.75" thickBot="1" x14ac:dyDescent="0.3">
      <c r="A141" s="136">
        <v>130</v>
      </c>
      <c r="B141" s="137" t="str">
        <f>+IFERROR((VLOOKUP(A141,Hoja3!$A$2:$J$841,4,FALSE)),"")</f>
        <v/>
      </c>
      <c r="C141" s="138" t="str">
        <f>+IFERROR((VLOOKUP(A141,Hoja3!$A$2:$J$841,5,FALSE)),"")</f>
        <v/>
      </c>
      <c r="D141" s="139" t="str">
        <f>+IFERROR((VLOOKUP(A141,Hoja3!$A$2:$J$841,6,FALSE)),"")</f>
        <v/>
      </c>
      <c r="E141" s="139"/>
      <c r="F141" s="140"/>
      <c r="G141" s="138" t="str">
        <f>+IFERROR((VLOOKUP(A141,Hoja3!$A$2:$J$841,7,FALSE)),"")</f>
        <v/>
      </c>
      <c r="H141" s="138" t="str">
        <f>+IFERROR((VLOOKUP(A141,Hoja3!$A$2:$J$841,8,FALSE)),"")</f>
        <v/>
      </c>
      <c r="I141" s="141" t="str">
        <f>+IFERROR((VLOOKUP(A141,Hoja3!$A$2:$J$841,9,FALSE)),"")</f>
        <v/>
      </c>
      <c r="J141" s="142" t="str">
        <f>+IFERROR((VLOOKUP(A141,Hoja3!$A$2:$J$841,10,FALSE)),"")</f>
        <v/>
      </c>
    </row>
    <row r="142" spans="1:10" ht="15.75" x14ac:dyDescent="0.25">
      <c r="A142" s="14" t="s">
        <v>82</v>
      </c>
      <c r="B142" s="1"/>
      <c r="C142" s="2"/>
      <c r="D142" s="2"/>
      <c r="E142" s="2"/>
      <c r="F142" s="30"/>
      <c r="G142" s="3"/>
      <c r="H142" s="3"/>
      <c r="I142" s="2"/>
      <c r="J142" s="3"/>
    </row>
  </sheetData>
  <sheetProtection algorithmName="SHA-512" hashValue="OyuyueI1M8LDxDnENezaHl9KKC2+nloUCRCODR/Qm+Tb194IN9O0jg6aBgx/JWG7sbvcYkNekpJeXiJPeu/cJA==" saltValue="FQX3GXKovkwXJNATivU6gw==" spinCount="100000" sheet="1" objects="1" scenarios="1"/>
  <mergeCells count="4">
    <mergeCell ref="B6:I6"/>
    <mergeCell ref="B7:I7"/>
    <mergeCell ref="B8:I8"/>
    <mergeCell ref="D11:F11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L142"/>
  <sheetViews>
    <sheetView showGridLines="0" zoomScale="85" zoomScaleNormal="85" workbookViewId="0">
      <selection activeCell="C17" sqref="C17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12" width="16.7109375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VALLE DEL CAUCA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5"/>
      <c r="C9" s="3"/>
      <c r="D9" s="3"/>
      <c r="E9" s="3"/>
      <c r="F9" s="3"/>
      <c r="G9" s="2"/>
      <c r="H9" s="2"/>
      <c r="I9" s="2"/>
      <c r="J9" s="2"/>
      <c r="K9" s="2"/>
      <c r="L9" s="3"/>
    </row>
    <row r="10" spans="1:12" ht="24" thickBot="1" x14ac:dyDescent="0.3">
      <c r="A10" s="38" t="s">
        <v>83</v>
      </c>
      <c r="B10" s="1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98" t="s">
        <v>86</v>
      </c>
      <c r="E11" s="199" t="s">
        <v>87</v>
      </c>
      <c r="F11" s="199" t="s">
        <v>88</v>
      </c>
      <c r="G11" s="197" t="s">
        <v>89</v>
      </c>
      <c r="H11" s="132" t="s">
        <v>90</v>
      </c>
      <c r="I11" s="132" t="s">
        <v>91</v>
      </c>
      <c r="J11" s="132" t="s">
        <v>92</v>
      </c>
      <c r="K11" s="198" t="s">
        <v>93</v>
      </c>
      <c r="L11" s="133">
        <v>2018</v>
      </c>
    </row>
    <row r="12" spans="1:12" x14ac:dyDescent="0.25">
      <c r="A12" s="143">
        <v>1</v>
      </c>
      <c r="B12" s="39">
        <f>+IFERROR((VLOOKUP(A12,Hoja4!$A$2:$M$1051,4,FALSE)),"")</f>
        <v>76001</v>
      </c>
      <c r="C12" s="39" t="str">
        <f>+IFERROR((VLOOKUP(A12,Hoja4!$A$2:$M$1051,5,FALSE)),"")</f>
        <v>CALI</v>
      </c>
      <c r="D12" s="40">
        <f>+IFERROR((VLOOKUP(A12,Hoja4!$A$2:$AA$1051,6,FALSE)),"")</f>
        <v>93989</v>
      </c>
      <c r="E12" s="40">
        <f>+IFERROR((VLOOKUP(A12,Hoja4!$A$2:$AA$1051,7,FALSE)),"")</f>
        <v>102556</v>
      </c>
      <c r="F12" s="40">
        <f>+IFERROR((VLOOKUP(A12,Hoja4!$A$2:$AA$1051,8,FALSE)),"")</f>
        <v>105269</v>
      </c>
      <c r="G12" s="40">
        <f>+IFERROR((VLOOKUP(A12,Hoja4!$A$2:$AA$1051,9,FALSE)),"")</f>
        <v>112694</v>
      </c>
      <c r="H12" s="40">
        <f>+IFERROR((VLOOKUP(A12,Hoja4!$A$2:$AA$1051,10,FALSE)),"")</f>
        <v>118951</v>
      </c>
      <c r="I12" s="40">
        <f>+IFERROR((VLOOKUP(A12,Hoja4!$A$2:$AA$1051,11,FALSE)),"")</f>
        <v>125592</v>
      </c>
      <c r="J12" s="40">
        <f>+IFERROR((VLOOKUP(A12,Hoja4!$A$2:$AA$1051,12,FALSE)),"")</f>
        <v>130464</v>
      </c>
      <c r="K12" s="149">
        <f>+IFERROR((VLOOKUP(A12,Hoja4!$A$2:$AA$1051,13,FALSE)),"")</f>
        <v>132714</v>
      </c>
      <c r="L12" s="144">
        <f>+IFERROR((VLOOKUP(A12,Hoja4!$A$2:$AA$1051,14,FALSE)),"")</f>
        <v>130147</v>
      </c>
    </row>
    <row r="13" spans="1:12" x14ac:dyDescent="0.25">
      <c r="A13" s="145">
        <v>2</v>
      </c>
      <c r="B13" s="41">
        <f>+IFERROR((VLOOKUP(A13,Hoja4!$A$2:$M$1051,4,FALSE)),"")</f>
        <v>76020</v>
      </c>
      <c r="C13" s="41" t="str">
        <f>+IFERROR((VLOOKUP(A13,Hoja4!$A$2:$M$1051,5,FALSE)),"")</f>
        <v>ALCALA</v>
      </c>
      <c r="D13" s="42">
        <f>+IFERROR((VLOOKUP(A13,Hoja4!$A$2:$AA$1051,6,FALSE)),"")</f>
        <v>64</v>
      </c>
      <c r="E13" s="42">
        <f>+IFERROR((VLOOKUP(A13,Hoja4!$A$2:$AA$1051,7,FALSE)),"")</f>
        <v>107</v>
      </c>
      <c r="F13" s="42">
        <f>+IFERROR((VLOOKUP(A13,Hoja4!$A$2:$AA$1051,8,FALSE)),"")</f>
        <v>50</v>
      </c>
      <c r="G13" s="42">
        <f>+IFERROR((VLOOKUP(A13,Hoja4!$A$2:$AA$1051,9,FALSE)),"")</f>
        <v>41</v>
      </c>
      <c r="H13" s="42" t="str">
        <f>+IFERROR((VLOOKUP(A13,Hoja4!$A$2:$AA$1051,10,FALSE)),"")</f>
        <v>-</v>
      </c>
      <c r="I13" s="42">
        <f>+IFERROR((VLOOKUP(A13,Hoja4!$A$2:$AA$1051,11,FALSE)),"")</f>
        <v>6</v>
      </c>
      <c r="J13" s="42" t="str">
        <f>+IFERROR((VLOOKUP(A13,Hoja4!$A$2:$AA$1051,12,FALSE)),"")</f>
        <v>-</v>
      </c>
      <c r="K13" s="149" t="str">
        <f>+IFERROR((VLOOKUP(A13,Hoja4!$A$2:$AA$1051,13,FALSE)),"")</f>
        <v>-</v>
      </c>
      <c r="L13" s="144">
        <f>+IFERROR((VLOOKUP(A13,Hoja4!$A$2:$AA$1051,14,FALSE)),"")</f>
        <v>0</v>
      </c>
    </row>
    <row r="14" spans="1:12" x14ac:dyDescent="0.25">
      <c r="A14" s="145">
        <v>3</v>
      </c>
      <c r="B14" s="41">
        <f>+IFERROR((VLOOKUP(A14,Hoja4!$A$2:$M$1051,4,FALSE)),"")</f>
        <v>76036</v>
      </c>
      <c r="C14" s="41" t="str">
        <f>+IFERROR((VLOOKUP(A14,Hoja4!$A$2:$M$1051,5,FALSE)),"")</f>
        <v>ANDALUCIA</v>
      </c>
      <c r="D14" s="42">
        <f>+IFERROR((VLOOKUP(A14,Hoja4!$A$2:$AA$1051,6,FALSE)),"")</f>
        <v>49</v>
      </c>
      <c r="E14" s="42">
        <f>+IFERROR((VLOOKUP(A14,Hoja4!$A$2:$AA$1051,7,FALSE)),"")</f>
        <v>87</v>
      </c>
      <c r="F14" s="42">
        <f>+IFERROR((VLOOKUP(A14,Hoja4!$A$2:$AA$1051,8,FALSE)),"")</f>
        <v>156</v>
      </c>
      <c r="G14" s="42">
        <f>+IFERROR((VLOOKUP(A14,Hoja4!$A$2:$AA$1051,9,FALSE)),"")</f>
        <v>100</v>
      </c>
      <c r="H14" s="42">
        <f>+IFERROR((VLOOKUP(A14,Hoja4!$A$2:$AA$1051,10,FALSE)),"")</f>
        <v>46</v>
      </c>
      <c r="I14" s="42">
        <f>+IFERROR((VLOOKUP(A14,Hoja4!$A$2:$AA$1051,11,FALSE)),"")</f>
        <v>7</v>
      </c>
      <c r="J14" s="42" t="str">
        <f>+IFERROR((VLOOKUP(A14,Hoja4!$A$2:$AA$1051,12,FALSE)),"")</f>
        <v>-</v>
      </c>
      <c r="K14" s="149" t="str">
        <f>+IFERROR((VLOOKUP(A14,Hoja4!$A$2:$AA$1051,13,FALSE)),"")</f>
        <v>-</v>
      </c>
      <c r="L14" s="144">
        <f>+IFERROR((VLOOKUP(A14,Hoja4!$A$2:$AA$1051,14,FALSE)),"")</f>
        <v>0</v>
      </c>
    </row>
    <row r="15" spans="1:12" x14ac:dyDescent="0.25">
      <c r="A15" s="145">
        <v>4</v>
      </c>
      <c r="B15" s="41">
        <f>+IFERROR((VLOOKUP(A15,Hoja4!$A$2:$M$1051,4,FALSE)),"")</f>
        <v>76041</v>
      </c>
      <c r="C15" s="41" t="str">
        <f>+IFERROR((VLOOKUP(A15,Hoja4!$A$2:$M$1051,5,FALSE)),"")</f>
        <v>ANSERMANUEVO</v>
      </c>
      <c r="D15" s="42">
        <f>+IFERROR((VLOOKUP(A15,Hoja4!$A$2:$AA$1051,6,FALSE)),"")</f>
        <v>108</v>
      </c>
      <c r="E15" s="42">
        <f>+IFERROR((VLOOKUP(A15,Hoja4!$A$2:$AA$1051,7,FALSE)),"")</f>
        <v>78</v>
      </c>
      <c r="F15" s="42">
        <f>+IFERROR((VLOOKUP(A15,Hoja4!$A$2:$AA$1051,8,FALSE)),"")</f>
        <v>1</v>
      </c>
      <c r="G15" s="42">
        <f>+IFERROR((VLOOKUP(A15,Hoja4!$A$2:$AA$1051,9,FALSE)),"")</f>
        <v>1</v>
      </c>
      <c r="H15" s="42" t="str">
        <f>+IFERROR((VLOOKUP(A15,Hoja4!$A$2:$AA$1051,10,FALSE)),"")</f>
        <v>-</v>
      </c>
      <c r="I15" s="42">
        <f>+IFERROR((VLOOKUP(A15,Hoja4!$A$2:$AA$1051,11,FALSE)),"")</f>
        <v>3</v>
      </c>
      <c r="J15" s="42" t="str">
        <f>+IFERROR((VLOOKUP(A15,Hoja4!$A$2:$AA$1051,12,FALSE)),"")</f>
        <v>-</v>
      </c>
      <c r="K15" s="149">
        <f>+IFERROR((VLOOKUP(A15,Hoja4!$A$2:$AA$1051,13,FALSE)),"")</f>
        <v>39</v>
      </c>
      <c r="L15" s="144">
        <f>+IFERROR((VLOOKUP(A15,Hoja4!$A$2:$AA$1051,14,FALSE)),"")</f>
        <v>31</v>
      </c>
    </row>
    <row r="16" spans="1:12" x14ac:dyDescent="0.25">
      <c r="A16" s="145">
        <v>5</v>
      </c>
      <c r="B16" s="41">
        <f>+IFERROR((VLOOKUP(A16,Hoja4!$A$2:$M$1051,4,FALSE)),"")</f>
        <v>76054</v>
      </c>
      <c r="C16" s="41" t="str">
        <f>+IFERROR((VLOOKUP(A16,Hoja4!$A$2:$M$1051,5,FALSE)),"")</f>
        <v>ARGELIA</v>
      </c>
      <c r="D16" s="42">
        <f>+IFERROR((VLOOKUP(A16,Hoja4!$A$2:$AA$1051,6,FALSE)),"")</f>
        <v>78</v>
      </c>
      <c r="E16" s="42">
        <f>+IFERROR((VLOOKUP(A16,Hoja4!$A$2:$AA$1051,7,FALSE)),"")</f>
        <v>75</v>
      </c>
      <c r="F16" s="42">
        <f>+IFERROR((VLOOKUP(A16,Hoja4!$A$2:$AA$1051,8,FALSE)),"")</f>
        <v>49</v>
      </c>
      <c r="G16" s="42">
        <f>+IFERROR((VLOOKUP(A16,Hoja4!$A$2:$AA$1051,9,FALSE)),"")</f>
        <v>49</v>
      </c>
      <c r="H16" s="42">
        <f>+IFERROR((VLOOKUP(A16,Hoja4!$A$2:$AA$1051,10,FALSE)),"")</f>
        <v>29</v>
      </c>
      <c r="I16" s="42">
        <f>+IFERROR((VLOOKUP(A16,Hoja4!$A$2:$AA$1051,11,FALSE)),"")</f>
        <v>1</v>
      </c>
      <c r="J16" s="42" t="str">
        <f>+IFERROR((VLOOKUP(A16,Hoja4!$A$2:$AA$1051,12,FALSE)),"")</f>
        <v>-</v>
      </c>
      <c r="K16" s="149" t="str">
        <f>+IFERROR((VLOOKUP(A16,Hoja4!$A$2:$AA$1051,13,FALSE)),"")</f>
        <v>-</v>
      </c>
      <c r="L16" s="144">
        <f>+IFERROR((VLOOKUP(A16,Hoja4!$A$2:$AA$1051,14,FALSE)),"")</f>
        <v>0</v>
      </c>
    </row>
    <row r="17" spans="1:12" x14ac:dyDescent="0.25">
      <c r="A17" s="145">
        <v>6</v>
      </c>
      <c r="B17" s="41">
        <f>+IFERROR((VLOOKUP(A17,Hoja4!$A$2:$M$1051,4,FALSE)),"")</f>
        <v>76100</v>
      </c>
      <c r="C17" s="41" t="str">
        <f>+IFERROR((VLOOKUP(A17,Hoja4!$A$2:$M$1051,5,FALSE)),"")</f>
        <v>BOLIVAR</v>
      </c>
      <c r="D17" s="42">
        <f>+IFERROR((VLOOKUP(A17,Hoja4!$A$2:$AA$1051,6,FALSE)),"")</f>
        <v>3</v>
      </c>
      <c r="E17" s="42">
        <f>+IFERROR((VLOOKUP(A17,Hoja4!$A$2:$AA$1051,7,FALSE)),"")</f>
        <v>45</v>
      </c>
      <c r="F17" s="42">
        <f>+IFERROR((VLOOKUP(A17,Hoja4!$A$2:$AA$1051,8,FALSE)),"")</f>
        <v>52</v>
      </c>
      <c r="G17" s="42">
        <f>+IFERROR((VLOOKUP(A17,Hoja4!$A$2:$AA$1051,9,FALSE)),"")</f>
        <v>47</v>
      </c>
      <c r="H17" s="42">
        <f>+IFERROR((VLOOKUP(A17,Hoja4!$A$2:$AA$1051,10,FALSE)),"")</f>
        <v>19</v>
      </c>
      <c r="I17" s="42">
        <f>+IFERROR((VLOOKUP(A17,Hoja4!$A$2:$AA$1051,11,FALSE)),"")</f>
        <v>1</v>
      </c>
      <c r="J17" s="42" t="str">
        <f>+IFERROR((VLOOKUP(A17,Hoja4!$A$2:$AA$1051,12,FALSE)),"")</f>
        <v>-</v>
      </c>
      <c r="K17" s="149" t="str">
        <f>+IFERROR((VLOOKUP(A17,Hoja4!$A$2:$AA$1051,13,FALSE)),"")</f>
        <v>-</v>
      </c>
      <c r="L17" s="144">
        <f>+IFERROR((VLOOKUP(A17,Hoja4!$A$2:$AA$1051,14,FALSE)),"")</f>
        <v>0</v>
      </c>
    </row>
    <row r="18" spans="1:12" x14ac:dyDescent="0.25">
      <c r="A18" s="145">
        <v>7</v>
      </c>
      <c r="B18" s="41">
        <f>+IFERROR((VLOOKUP(A18,Hoja4!$A$2:$M$1051,4,FALSE)),"")</f>
        <v>76109</v>
      </c>
      <c r="C18" s="41" t="str">
        <f>+IFERROR((VLOOKUP(A18,Hoja4!$A$2:$M$1051,5,FALSE)),"")</f>
        <v>BUENAVENTURA</v>
      </c>
      <c r="D18" s="42">
        <f>+IFERROR((VLOOKUP(A18,Hoja4!$A$2:$AA$1051,6,FALSE)),"")</f>
        <v>5043</v>
      </c>
      <c r="E18" s="42">
        <f>+IFERROR((VLOOKUP(A18,Hoja4!$A$2:$AA$1051,7,FALSE)),"")</f>
        <v>5302</v>
      </c>
      <c r="F18" s="42">
        <f>+IFERROR((VLOOKUP(A18,Hoja4!$A$2:$AA$1051,8,FALSE)),"")</f>
        <v>5135</v>
      </c>
      <c r="G18" s="42">
        <f>+IFERROR((VLOOKUP(A18,Hoja4!$A$2:$AA$1051,9,FALSE)),"")</f>
        <v>4979</v>
      </c>
      <c r="H18" s="42">
        <f>+IFERROR((VLOOKUP(A18,Hoja4!$A$2:$AA$1051,10,FALSE)),"")</f>
        <v>6113</v>
      </c>
      <c r="I18" s="42">
        <f>+IFERROR((VLOOKUP(A18,Hoja4!$A$2:$AA$1051,11,FALSE)),"")</f>
        <v>6425</v>
      </c>
      <c r="J18" s="42">
        <f>+IFERROR((VLOOKUP(A18,Hoja4!$A$2:$AA$1051,12,FALSE)),"")</f>
        <v>7068</v>
      </c>
      <c r="K18" s="149">
        <f>+IFERROR((VLOOKUP(A18,Hoja4!$A$2:$AA$1051,13,FALSE)),"")</f>
        <v>6967</v>
      </c>
      <c r="L18" s="144">
        <f>+IFERROR((VLOOKUP(A18,Hoja4!$A$2:$AA$1051,14,FALSE)),"")</f>
        <v>6598</v>
      </c>
    </row>
    <row r="19" spans="1:12" x14ac:dyDescent="0.25">
      <c r="A19" s="145">
        <v>8</v>
      </c>
      <c r="B19" s="41">
        <f>+IFERROR((VLOOKUP(A19,Hoja4!$A$2:$M$1051,4,FALSE)),"")</f>
        <v>76111</v>
      </c>
      <c r="C19" s="41" t="str">
        <f>+IFERROR((VLOOKUP(A19,Hoja4!$A$2:$M$1051,5,FALSE)),"")</f>
        <v>GUADALAJARA DE BUGA</v>
      </c>
      <c r="D19" s="42">
        <f>+IFERROR((VLOOKUP(A19,Hoja4!$A$2:$AA$1051,6,FALSE)),"")</f>
        <v>5151</v>
      </c>
      <c r="E19" s="42">
        <f>+IFERROR((VLOOKUP(A19,Hoja4!$A$2:$AA$1051,7,FALSE)),"")</f>
        <v>4935</v>
      </c>
      <c r="F19" s="42">
        <f>+IFERROR((VLOOKUP(A19,Hoja4!$A$2:$AA$1051,8,FALSE)),"")</f>
        <v>4171</v>
      </c>
      <c r="G19" s="42">
        <f>+IFERROR((VLOOKUP(A19,Hoja4!$A$2:$AA$1051,9,FALSE)),"")</f>
        <v>5643</v>
      </c>
      <c r="H19" s="42">
        <f>+IFERROR((VLOOKUP(A19,Hoja4!$A$2:$AA$1051,10,FALSE)),"")</f>
        <v>6781</v>
      </c>
      <c r="I19" s="42">
        <f>+IFERROR((VLOOKUP(A19,Hoja4!$A$2:$AA$1051,11,FALSE)),"")</f>
        <v>7313</v>
      </c>
      <c r="J19" s="42">
        <f>+IFERROR((VLOOKUP(A19,Hoja4!$A$2:$AA$1051,12,FALSE)),"")</f>
        <v>7135</v>
      </c>
      <c r="K19" s="149">
        <f>+IFERROR((VLOOKUP(A19,Hoja4!$A$2:$AA$1051,13,FALSE)),"")</f>
        <v>7724</v>
      </c>
      <c r="L19" s="144">
        <f>+IFERROR((VLOOKUP(A19,Hoja4!$A$2:$AA$1051,14,FALSE)),"")</f>
        <v>7909</v>
      </c>
    </row>
    <row r="20" spans="1:12" x14ac:dyDescent="0.25">
      <c r="A20" s="145">
        <v>9</v>
      </c>
      <c r="B20" s="41">
        <f>+IFERROR((VLOOKUP(A20,Hoja4!$A$2:$M$1051,4,FALSE)),"")</f>
        <v>76113</v>
      </c>
      <c r="C20" s="41" t="str">
        <f>+IFERROR((VLOOKUP(A20,Hoja4!$A$2:$M$1051,5,FALSE)),"")</f>
        <v>BUGALAGRANDE</v>
      </c>
      <c r="D20" s="42">
        <f>+IFERROR((VLOOKUP(A20,Hoja4!$A$2:$AA$1051,6,FALSE)),"")</f>
        <v>448</v>
      </c>
      <c r="E20" s="42">
        <f>+IFERROR((VLOOKUP(A20,Hoja4!$A$2:$AA$1051,7,FALSE)),"")</f>
        <v>345</v>
      </c>
      <c r="F20" s="42">
        <f>+IFERROR((VLOOKUP(A20,Hoja4!$A$2:$AA$1051,8,FALSE)),"")</f>
        <v>203</v>
      </c>
      <c r="G20" s="42">
        <f>+IFERROR((VLOOKUP(A20,Hoja4!$A$2:$AA$1051,9,FALSE)),"")</f>
        <v>262</v>
      </c>
      <c r="H20" s="42">
        <f>+IFERROR((VLOOKUP(A20,Hoja4!$A$2:$AA$1051,10,FALSE)),"")</f>
        <v>147</v>
      </c>
      <c r="I20" s="42">
        <f>+IFERROR((VLOOKUP(A20,Hoja4!$A$2:$AA$1051,11,FALSE)),"")</f>
        <v>10</v>
      </c>
      <c r="J20" s="42">
        <f>+IFERROR((VLOOKUP(A20,Hoja4!$A$2:$AA$1051,12,FALSE)),"")</f>
        <v>159</v>
      </c>
      <c r="K20" s="149">
        <f>+IFERROR((VLOOKUP(A20,Hoja4!$A$2:$AA$1051,13,FALSE)),"")</f>
        <v>164</v>
      </c>
      <c r="L20" s="144">
        <f>+IFERROR((VLOOKUP(A20,Hoja4!$A$2:$AA$1051,14,FALSE)),"")</f>
        <v>0</v>
      </c>
    </row>
    <row r="21" spans="1:12" x14ac:dyDescent="0.25">
      <c r="A21" s="145">
        <v>10</v>
      </c>
      <c r="B21" s="41">
        <f>+IFERROR((VLOOKUP(A21,Hoja4!$A$2:$M$1051,4,FALSE)),"")</f>
        <v>76122</v>
      </c>
      <c r="C21" s="41" t="str">
        <f>+IFERROR((VLOOKUP(A21,Hoja4!$A$2:$M$1051,5,FALSE)),"")</f>
        <v>CAICEDONIA</v>
      </c>
      <c r="D21" s="42">
        <f>+IFERROR((VLOOKUP(A21,Hoja4!$A$2:$AA$1051,6,FALSE)),"")</f>
        <v>309</v>
      </c>
      <c r="E21" s="42">
        <f>+IFERROR((VLOOKUP(A21,Hoja4!$A$2:$AA$1051,7,FALSE)),"")</f>
        <v>455</v>
      </c>
      <c r="F21" s="42">
        <f>+IFERROR((VLOOKUP(A21,Hoja4!$A$2:$AA$1051,8,FALSE)),"")</f>
        <v>548</v>
      </c>
      <c r="G21" s="42">
        <f>+IFERROR((VLOOKUP(A21,Hoja4!$A$2:$AA$1051,9,FALSE)),"")</f>
        <v>562</v>
      </c>
      <c r="H21" s="42">
        <f>+IFERROR((VLOOKUP(A21,Hoja4!$A$2:$AA$1051,10,FALSE)),"")</f>
        <v>578</v>
      </c>
      <c r="I21" s="42">
        <f>+IFERROR((VLOOKUP(A21,Hoja4!$A$2:$AA$1051,11,FALSE)),"")</f>
        <v>485</v>
      </c>
      <c r="J21" s="42">
        <f>+IFERROR((VLOOKUP(A21,Hoja4!$A$2:$AA$1051,12,FALSE)),"")</f>
        <v>609</v>
      </c>
      <c r="K21" s="149">
        <f>+IFERROR((VLOOKUP(A21,Hoja4!$A$2:$AA$1051,13,FALSE)),"")</f>
        <v>561</v>
      </c>
      <c r="L21" s="144">
        <f>+IFERROR((VLOOKUP(A21,Hoja4!$A$2:$AA$1051,14,FALSE)),"")</f>
        <v>515</v>
      </c>
    </row>
    <row r="22" spans="1:12" x14ac:dyDescent="0.25">
      <c r="A22" s="145">
        <v>11</v>
      </c>
      <c r="B22" s="41">
        <f>+IFERROR((VLOOKUP(A22,Hoja4!$A$2:$M$1051,4,FALSE)),"")</f>
        <v>76126</v>
      </c>
      <c r="C22" s="41" t="str">
        <f>+IFERROR((VLOOKUP(A22,Hoja4!$A$2:$M$1051,5,FALSE)),"")</f>
        <v>CALIMA</v>
      </c>
      <c r="D22" s="42">
        <f>+IFERROR((VLOOKUP(A22,Hoja4!$A$2:$AA$1051,6,FALSE)),"")</f>
        <v>235</v>
      </c>
      <c r="E22" s="42">
        <f>+IFERROR((VLOOKUP(A22,Hoja4!$A$2:$AA$1051,7,FALSE)),"")</f>
        <v>182</v>
      </c>
      <c r="F22" s="42">
        <f>+IFERROR((VLOOKUP(A22,Hoja4!$A$2:$AA$1051,8,FALSE)),"")</f>
        <v>17</v>
      </c>
      <c r="G22" s="42" t="str">
        <f>+IFERROR((VLOOKUP(A22,Hoja4!$A$2:$AA$1051,9,FALSE)),"")</f>
        <v>-</v>
      </c>
      <c r="H22" s="42" t="str">
        <f>+IFERROR((VLOOKUP(A22,Hoja4!$A$2:$AA$1051,10,FALSE)),"")</f>
        <v>-</v>
      </c>
      <c r="I22" s="42">
        <f>+IFERROR((VLOOKUP(A22,Hoja4!$A$2:$AA$1051,11,FALSE)),"")</f>
        <v>7</v>
      </c>
      <c r="J22" s="42" t="str">
        <f>+IFERROR((VLOOKUP(A22,Hoja4!$A$2:$AA$1051,12,FALSE)),"")</f>
        <v>-</v>
      </c>
      <c r="K22" s="149" t="str">
        <f>+IFERROR((VLOOKUP(A22,Hoja4!$A$2:$AA$1051,13,FALSE)),"")</f>
        <v>-</v>
      </c>
      <c r="L22" s="144">
        <f>+IFERROR((VLOOKUP(A22,Hoja4!$A$2:$AA$1051,14,FALSE)),"")</f>
        <v>0</v>
      </c>
    </row>
    <row r="23" spans="1:12" x14ac:dyDescent="0.25">
      <c r="A23" s="145">
        <v>12</v>
      </c>
      <c r="B23" s="41">
        <f>+IFERROR((VLOOKUP(A23,Hoja4!$A$2:$M$1051,4,FALSE)),"")</f>
        <v>76130</v>
      </c>
      <c r="C23" s="41" t="str">
        <f>+IFERROR((VLOOKUP(A23,Hoja4!$A$2:$M$1051,5,FALSE)),"")</f>
        <v>CANDELARIA</v>
      </c>
      <c r="D23" s="42">
        <f>+IFERROR((VLOOKUP(A23,Hoja4!$A$2:$AA$1051,6,FALSE)),"")</f>
        <v>51</v>
      </c>
      <c r="E23" s="42">
        <f>+IFERROR((VLOOKUP(A23,Hoja4!$A$2:$AA$1051,7,FALSE)),"")</f>
        <v>37</v>
      </c>
      <c r="F23" s="42">
        <f>+IFERROR((VLOOKUP(A23,Hoja4!$A$2:$AA$1051,8,FALSE)),"")</f>
        <v>122</v>
      </c>
      <c r="G23" s="42">
        <f>+IFERROR((VLOOKUP(A23,Hoja4!$A$2:$AA$1051,9,FALSE)),"")</f>
        <v>116</v>
      </c>
      <c r="H23" s="42">
        <f>+IFERROR((VLOOKUP(A23,Hoja4!$A$2:$AA$1051,10,FALSE)),"")</f>
        <v>462</v>
      </c>
      <c r="I23" s="42">
        <f>+IFERROR((VLOOKUP(A23,Hoja4!$A$2:$AA$1051,11,FALSE)),"")</f>
        <v>358</v>
      </c>
      <c r="J23" s="42">
        <f>+IFERROR((VLOOKUP(A23,Hoja4!$A$2:$AA$1051,12,FALSE)),"")</f>
        <v>440</v>
      </c>
      <c r="K23" s="149">
        <f>+IFERROR((VLOOKUP(A23,Hoja4!$A$2:$AA$1051,13,FALSE)),"")</f>
        <v>722</v>
      </c>
      <c r="L23" s="144">
        <f>+IFERROR((VLOOKUP(A23,Hoja4!$A$2:$AA$1051,14,FALSE)),"")</f>
        <v>640</v>
      </c>
    </row>
    <row r="24" spans="1:12" x14ac:dyDescent="0.25">
      <c r="A24" s="145">
        <v>13</v>
      </c>
      <c r="B24" s="41">
        <f>+IFERROR((VLOOKUP(A24,Hoja4!$A$2:$M$1051,4,FALSE)),"")</f>
        <v>76147</v>
      </c>
      <c r="C24" s="41" t="str">
        <f>+IFERROR((VLOOKUP(A24,Hoja4!$A$2:$M$1051,5,FALSE)),"")</f>
        <v>CARTAGO</v>
      </c>
      <c r="D24" s="42">
        <f>+IFERROR((VLOOKUP(A24,Hoja4!$A$2:$AA$1051,6,FALSE)),"")</f>
        <v>2716</v>
      </c>
      <c r="E24" s="42">
        <f>+IFERROR((VLOOKUP(A24,Hoja4!$A$2:$AA$1051,7,FALSE)),"")</f>
        <v>3488</v>
      </c>
      <c r="F24" s="42">
        <f>+IFERROR((VLOOKUP(A24,Hoja4!$A$2:$AA$1051,8,FALSE)),"")</f>
        <v>3057</v>
      </c>
      <c r="G24" s="42">
        <f>+IFERROR((VLOOKUP(A24,Hoja4!$A$2:$AA$1051,9,FALSE)),"")</f>
        <v>3651</v>
      </c>
      <c r="H24" s="42">
        <f>+IFERROR((VLOOKUP(A24,Hoja4!$A$2:$AA$1051,10,FALSE)),"")</f>
        <v>4027</v>
      </c>
      <c r="I24" s="42">
        <f>+IFERROR((VLOOKUP(A24,Hoja4!$A$2:$AA$1051,11,FALSE)),"")</f>
        <v>3762</v>
      </c>
      <c r="J24" s="42">
        <f>+IFERROR((VLOOKUP(A24,Hoja4!$A$2:$AA$1051,12,FALSE)),"")</f>
        <v>3895</v>
      </c>
      <c r="K24" s="149">
        <f>+IFERROR((VLOOKUP(A24,Hoja4!$A$2:$AA$1051,13,FALSE)),"")</f>
        <v>4457</v>
      </c>
      <c r="L24" s="144">
        <f>+IFERROR((VLOOKUP(A24,Hoja4!$A$2:$AA$1051,14,FALSE)),"")</f>
        <v>4970</v>
      </c>
    </row>
    <row r="25" spans="1:12" x14ac:dyDescent="0.25">
      <c r="A25" s="145">
        <v>14</v>
      </c>
      <c r="B25" s="41">
        <f>+IFERROR((VLOOKUP(A25,Hoja4!$A$2:$M$1051,4,FALSE)),"")</f>
        <v>76233</v>
      </c>
      <c r="C25" s="41" t="str">
        <f>+IFERROR((VLOOKUP(A25,Hoja4!$A$2:$M$1051,5,FALSE)),"")</f>
        <v>DAGUA</v>
      </c>
      <c r="D25" s="42">
        <f>+IFERROR((VLOOKUP(A25,Hoja4!$A$2:$AA$1051,6,FALSE)),"")</f>
        <v>240</v>
      </c>
      <c r="E25" s="42">
        <f>+IFERROR((VLOOKUP(A25,Hoja4!$A$2:$AA$1051,7,FALSE)),"")</f>
        <v>432</v>
      </c>
      <c r="F25" s="42">
        <f>+IFERROR((VLOOKUP(A25,Hoja4!$A$2:$AA$1051,8,FALSE)),"")</f>
        <v>262</v>
      </c>
      <c r="G25" s="42">
        <f>+IFERROR((VLOOKUP(A25,Hoja4!$A$2:$AA$1051,9,FALSE)),"")</f>
        <v>211</v>
      </c>
      <c r="H25" s="42">
        <f>+IFERROR((VLOOKUP(A25,Hoja4!$A$2:$AA$1051,10,FALSE)),"")</f>
        <v>23</v>
      </c>
      <c r="I25" s="42">
        <f>+IFERROR((VLOOKUP(A25,Hoja4!$A$2:$AA$1051,11,FALSE)),"")</f>
        <v>1</v>
      </c>
      <c r="J25" s="42">
        <f>+IFERROR((VLOOKUP(A25,Hoja4!$A$2:$AA$1051,12,FALSE)),"")</f>
        <v>52</v>
      </c>
      <c r="K25" s="149">
        <f>+IFERROR((VLOOKUP(A25,Hoja4!$A$2:$AA$1051,13,FALSE)),"")</f>
        <v>217</v>
      </c>
      <c r="L25" s="144">
        <f>+IFERROR((VLOOKUP(A25,Hoja4!$A$2:$AA$1051,14,FALSE)),"")</f>
        <v>191</v>
      </c>
    </row>
    <row r="26" spans="1:12" x14ac:dyDescent="0.25">
      <c r="A26" s="145">
        <v>15</v>
      </c>
      <c r="B26" s="41">
        <f>+IFERROR((VLOOKUP(A26,Hoja4!$A$2:$M$1051,4,FALSE)),"")</f>
        <v>76243</v>
      </c>
      <c r="C26" s="41" t="str">
        <f>+IFERROR((VLOOKUP(A26,Hoja4!$A$2:$M$1051,5,FALSE)),"")</f>
        <v>EL AGUILA</v>
      </c>
      <c r="D26" s="42">
        <f>+IFERROR((VLOOKUP(A26,Hoja4!$A$2:$AA$1051,6,FALSE)),"")</f>
        <v>54</v>
      </c>
      <c r="E26" s="42">
        <f>+IFERROR((VLOOKUP(A26,Hoja4!$A$2:$AA$1051,7,FALSE)),"")</f>
        <v>53</v>
      </c>
      <c r="F26" s="42">
        <f>+IFERROR((VLOOKUP(A26,Hoja4!$A$2:$AA$1051,8,FALSE)),"")</f>
        <v>45</v>
      </c>
      <c r="G26" s="42">
        <f>+IFERROR((VLOOKUP(A26,Hoja4!$A$2:$AA$1051,9,FALSE)),"")</f>
        <v>2</v>
      </c>
      <c r="H26" s="42" t="str">
        <f>+IFERROR((VLOOKUP(A26,Hoja4!$A$2:$AA$1051,10,FALSE)),"")</f>
        <v>-</v>
      </c>
      <c r="I26" s="42" t="str">
        <f>+IFERROR((VLOOKUP(A26,Hoja4!$A$2:$AA$1051,11,FALSE)),"")</f>
        <v>-</v>
      </c>
      <c r="J26" s="42" t="str">
        <f>+IFERROR((VLOOKUP(A26,Hoja4!$A$2:$AA$1051,12,FALSE)),"")</f>
        <v>-</v>
      </c>
      <c r="K26" s="149" t="str">
        <f>+IFERROR((VLOOKUP(A26,Hoja4!$A$2:$AA$1051,13,FALSE)),"")</f>
        <v>-</v>
      </c>
      <c r="L26" s="144">
        <f>+IFERROR((VLOOKUP(A26,Hoja4!$A$2:$AA$1051,14,FALSE)),"")</f>
        <v>0</v>
      </c>
    </row>
    <row r="27" spans="1:12" x14ac:dyDescent="0.25">
      <c r="A27" s="145">
        <v>16</v>
      </c>
      <c r="B27" s="41">
        <f>+IFERROR((VLOOKUP(A27,Hoja4!$A$2:$M$1051,4,FALSE)),"")</f>
        <v>76246</v>
      </c>
      <c r="C27" s="41" t="str">
        <f>+IFERROR((VLOOKUP(A27,Hoja4!$A$2:$M$1051,5,FALSE)),"")</f>
        <v>EL CAIRO</v>
      </c>
      <c r="D27" s="42">
        <f>+IFERROR((VLOOKUP(A27,Hoja4!$A$2:$AA$1051,6,FALSE)),"")</f>
        <v>1</v>
      </c>
      <c r="E27" s="42" t="str">
        <f>+IFERROR((VLOOKUP(A27,Hoja4!$A$2:$AA$1051,7,FALSE)),"")</f>
        <v>-</v>
      </c>
      <c r="F27" s="42" t="str">
        <f>+IFERROR((VLOOKUP(A27,Hoja4!$A$2:$AA$1051,8,FALSE)),"")</f>
        <v>-</v>
      </c>
      <c r="G27" s="42">
        <f>+IFERROR((VLOOKUP(A27,Hoja4!$A$2:$AA$1051,9,FALSE)),"")</f>
        <v>3</v>
      </c>
      <c r="H27" s="42" t="str">
        <f>+IFERROR((VLOOKUP(A27,Hoja4!$A$2:$AA$1051,10,FALSE)),"")</f>
        <v>-</v>
      </c>
      <c r="I27" s="42" t="str">
        <f>+IFERROR((VLOOKUP(A27,Hoja4!$A$2:$AA$1051,11,FALSE)),"")</f>
        <v>-</v>
      </c>
      <c r="J27" s="42" t="str">
        <f>+IFERROR((VLOOKUP(A27,Hoja4!$A$2:$AA$1051,12,FALSE)),"")</f>
        <v>-</v>
      </c>
      <c r="K27" s="149" t="str">
        <f>+IFERROR((VLOOKUP(A27,Hoja4!$A$2:$AA$1051,13,FALSE)),"")</f>
        <v>-</v>
      </c>
      <c r="L27" s="144">
        <f>+IFERROR((VLOOKUP(A27,Hoja4!$A$2:$AA$1051,14,FALSE)),"")</f>
        <v>0</v>
      </c>
    </row>
    <row r="28" spans="1:12" x14ac:dyDescent="0.25">
      <c r="A28" s="145">
        <v>17</v>
      </c>
      <c r="B28" s="41">
        <f>+IFERROR((VLOOKUP(A28,Hoja4!$A$2:$M$1051,4,FALSE)),"")</f>
        <v>76248</v>
      </c>
      <c r="C28" s="41" t="str">
        <f>+IFERROR((VLOOKUP(A28,Hoja4!$A$2:$M$1051,5,FALSE)),"")</f>
        <v>EL CERRITO</v>
      </c>
      <c r="D28" s="42">
        <f>+IFERROR((VLOOKUP(A28,Hoja4!$A$2:$AA$1051,6,FALSE)),"")</f>
        <v>206</v>
      </c>
      <c r="E28" s="42">
        <f>+IFERROR((VLOOKUP(A28,Hoja4!$A$2:$AA$1051,7,FALSE)),"")</f>
        <v>133</v>
      </c>
      <c r="F28" s="42">
        <f>+IFERROR((VLOOKUP(A28,Hoja4!$A$2:$AA$1051,8,FALSE)),"")</f>
        <v>81</v>
      </c>
      <c r="G28" s="42">
        <f>+IFERROR((VLOOKUP(A28,Hoja4!$A$2:$AA$1051,9,FALSE)),"")</f>
        <v>96</v>
      </c>
      <c r="H28" s="42">
        <f>+IFERROR((VLOOKUP(A28,Hoja4!$A$2:$AA$1051,10,FALSE)),"")</f>
        <v>61</v>
      </c>
      <c r="I28" s="42">
        <f>+IFERROR((VLOOKUP(A28,Hoja4!$A$2:$AA$1051,11,FALSE)),"")</f>
        <v>29</v>
      </c>
      <c r="J28" s="42">
        <f>+IFERROR((VLOOKUP(A28,Hoja4!$A$2:$AA$1051,12,FALSE)),"")</f>
        <v>2</v>
      </c>
      <c r="K28" s="149">
        <f>+IFERROR((VLOOKUP(A28,Hoja4!$A$2:$AA$1051,13,FALSE)),"")</f>
        <v>263</v>
      </c>
      <c r="L28" s="144">
        <f>+IFERROR((VLOOKUP(A28,Hoja4!$A$2:$AA$1051,14,FALSE)),"")</f>
        <v>185</v>
      </c>
    </row>
    <row r="29" spans="1:12" x14ac:dyDescent="0.25">
      <c r="A29" s="145">
        <v>18</v>
      </c>
      <c r="B29" s="41">
        <f>+IFERROR((VLOOKUP(A29,Hoja4!$A$2:$M$1051,4,FALSE)),"")</f>
        <v>76250</v>
      </c>
      <c r="C29" s="41" t="str">
        <f>+IFERROR((VLOOKUP(A29,Hoja4!$A$2:$M$1051,5,FALSE)),"")</f>
        <v>EL DOVIO</v>
      </c>
      <c r="D29" s="42">
        <f>+IFERROR((VLOOKUP(A29,Hoja4!$A$2:$AA$1051,6,FALSE)),"")</f>
        <v>118</v>
      </c>
      <c r="E29" s="42">
        <f>+IFERROR((VLOOKUP(A29,Hoja4!$A$2:$AA$1051,7,FALSE)),"")</f>
        <v>81</v>
      </c>
      <c r="F29" s="42">
        <f>+IFERROR((VLOOKUP(A29,Hoja4!$A$2:$AA$1051,8,FALSE)),"")</f>
        <v>41</v>
      </c>
      <c r="G29" s="42">
        <f>+IFERROR((VLOOKUP(A29,Hoja4!$A$2:$AA$1051,9,FALSE)),"")</f>
        <v>96</v>
      </c>
      <c r="H29" s="42">
        <f>+IFERROR((VLOOKUP(A29,Hoja4!$A$2:$AA$1051,10,FALSE)),"")</f>
        <v>48</v>
      </c>
      <c r="I29" s="42">
        <f>+IFERROR((VLOOKUP(A29,Hoja4!$A$2:$AA$1051,11,FALSE)),"")</f>
        <v>66</v>
      </c>
      <c r="J29" s="42">
        <f>+IFERROR((VLOOKUP(A29,Hoja4!$A$2:$AA$1051,12,FALSE)),"")</f>
        <v>41</v>
      </c>
      <c r="K29" s="149">
        <f>+IFERROR((VLOOKUP(A29,Hoja4!$A$2:$AA$1051,13,FALSE)),"")</f>
        <v>32</v>
      </c>
      <c r="L29" s="144">
        <f>+IFERROR((VLOOKUP(A29,Hoja4!$A$2:$AA$1051,14,FALSE)),"")</f>
        <v>54</v>
      </c>
    </row>
    <row r="30" spans="1:12" x14ac:dyDescent="0.25">
      <c r="A30" s="145">
        <v>19</v>
      </c>
      <c r="B30" s="41">
        <f>+IFERROR((VLOOKUP(A30,Hoja4!$A$2:$M$1051,4,FALSE)),"")</f>
        <v>76275</v>
      </c>
      <c r="C30" s="41" t="str">
        <f>+IFERROR((VLOOKUP(A30,Hoja4!$A$2:$M$1051,5,FALSE)),"")</f>
        <v>FLORIDA</v>
      </c>
      <c r="D30" s="42">
        <f>+IFERROR((VLOOKUP(A30,Hoja4!$A$2:$AA$1051,6,FALSE)),"")</f>
        <v>161</v>
      </c>
      <c r="E30" s="42">
        <f>+IFERROR((VLOOKUP(A30,Hoja4!$A$2:$AA$1051,7,FALSE)),"")</f>
        <v>319</v>
      </c>
      <c r="F30" s="42">
        <f>+IFERROR((VLOOKUP(A30,Hoja4!$A$2:$AA$1051,8,FALSE)),"")</f>
        <v>435</v>
      </c>
      <c r="G30" s="42">
        <f>+IFERROR((VLOOKUP(A30,Hoja4!$A$2:$AA$1051,9,FALSE)),"")</f>
        <v>348</v>
      </c>
      <c r="H30" s="42">
        <f>+IFERROR((VLOOKUP(A30,Hoja4!$A$2:$AA$1051,10,FALSE)),"")</f>
        <v>251</v>
      </c>
      <c r="I30" s="42">
        <f>+IFERROR((VLOOKUP(A30,Hoja4!$A$2:$AA$1051,11,FALSE)),"")</f>
        <v>105</v>
      </c>
      <c r="J30" s="42">
        <f>+IFERROR((VLOOKUP(A30,Hoja4!$A$2:$AA$1051,12,FALSE)),"")</f>
        <v>2</v>
      </c>
      <c r="K30" s="149" t="str">
        <f>+IFERROR((VLOOKUP(A30,Hoja4!$A$2:$AA$1051,13,FALSE)),"")</f>
        <v>-</v>
      </c>
      <c r="L30" s="144">
        <f>+IFERROR((VLOOKUP(A30,Hoja4!$A$2:$AA$1051,14,FALSE)),"")</f>
        <v>0</v>
      </c>
    </row>
    <row r="31" spans="1:12" x14ac:dyDescent="0.25">
      <c r="A31" s="145">
        <v>20</v>
      </c>
      <c r="B31" s="41">
        <f>+IFERROR((VLOOKUP(A31,Hoja4!$A$2:$M$1051,4,FALSE)),"")</f>
        <v>76306</v>
      </c>
      <c r="C31" s="41" t="str">
        <f>+IFERROR((VLOOKUP(A31,Hoja4!$A$2:$M$1051,5,FALSE)),"")</f>
        <v>GINEBRA</v>
      </c>
      <c r="D31" s="42">
        <f>+IFERROR((VLOOKUP(A31,Hoja4!$A$2:$AA$1051,6,FALSE)),"")</f>
        <v>251</v>
      </c>
      <c r="E31" s="42">
        <f>+IFERROR((VLOOKUP(A31,Hoja4!$A$2:$AA$1051,7,FALSE)),"")</f>
        <v>224</v>
      </c>
      <c r="F31" s="42">
        <f>+IFERROR((VLOOKUP(A31,Hoja4!$A$2:$AA$1051,8,FALSE)),"")</f>
        <v>40</v>
      </c>
      <c r="G31" s="42">
        <f>+IFERROR((VLOOKUP(A31,Hoja4!$A$2:$AA$1051,9,FALSE)),"")</f>
        <v>35</v>
      </c>
      <c r="H31" s="42" t="str">
        <f>+IFERROR((VLOOKUP(A31,Hoja4!$A$2:$AA$1051,10,FALSE)),"")</f>
        <v>-</v>
      </c>
      <c r="I31" s="42">
        <f>+IFERROR((VLOOKUP(A31,Hoja4!$A$2:$AA$1051,11,FALSE)),"")</f>
        <v>1</v>
      </c>
      <c r="J31" s="42" t="str">
        <f>+IFERROR((VLOOKUP(A31,Hoja4!$A$2:$AA$1051,12,FALSE)),"")</f>
        <v>-</v>
      </c>
      <c r="K31" s="149" t="str">
        <f>+IFERROR((VLOOKUP(A31,Hoja4!$A$2:$AA$1051,13,FALSE)),"")</f>
        <v>-</v>
      </c>
      <c r="L31" s="144">
        <f>+IFERROR((VLOOKUP(A31,Hoja4!$A$2:$AA$1051,14,FALSE)),"")</f>
        <v>0</v>
      </c>
    </row>
    <row r="32" spans="1:12" x14ac:dyDescent="0.25">
      <c r="A32" s="145">
        <v>21</v>
      </c>
      <c r="B32" s="41">
        <f>+IFERROR((VLOOKUP(A32,Hoja4!$A$2:$M$1051,4,FALSE)),"")</f>
        <v>76318</v>
      </c>
      <c r="C32" s="41" t="str">
        <f>+IFERROR((VLOOKUP(A32,Hoja4!$A$2:$M$1051,5,FALSE)),"")</f>
        <v>GUACARI</v>
      </c>
      <c r="D32" s="42">
        <f>+IFERROR((VLOOKUP(A32,Hoja4!$A$2:$AA$1051,6,FALSE)),"")</f>
        <v>206</v>
      </c>
      <c r="E32" s="42">
        <f>+IFERROR((VLOOKUP(A32,Hoja4!$A$2:$AA$1051,7,FALSE)),"")</f>
        <v>231</v>
      </c>
      <c r="F32" s="42">
        <f>+IFERROR((VLOOKUP(A32,Hoja4!$A$2:$AA$1051,8,FALSE)),"")</f>
        <v>177</v>
      </c>
      <c r="G32" s="42">
        <f>+IFERROR((VLOOKUP(A32,Hoja4!$A$2:$AA$1051,9,FALSE)),"")</f>
        <v>98</v>
      </c>
      <c r="H32" s="42">
        <f>+IFERROR((VLOOKUP(A32,Hoja4!$A$2:$AA$1051,10,FALSE)),"")</f>
        <v>22</v>
      </c>
      <c r="I32" s="42">
        <f>+IFERROR((VLOOKUP(A32,Hoja4!$A$2:$AA$1051,11,FALSE)),"")</f>
        <v>13</v>
      </c>
      <c r="J32" s="42" t="str">
        <f>+IFERROR((VLOOKUP(A32,Hoja4!$A$2:$AA$1051,12,FALSE)),"")</f>
        <v>-</v>
      </c>
      <c r="K32" s="149" t="str">
        <f>+IFERROR((VLOOKUP(A32,Hoja4!$A$2:$AA$1051,13,FALSE)),"")</f>
        <v>-</v>
      </c>
      <c r="L32" s="144">
        <f>+IFERROR((VLOOKUP(A32,Hoja4!$A$2:$AA$1051,14,FALSE)),"")</f>
        <v>0</v>
      </c>
    </row>
    <row r="33" spans="1:12" x14ac:dyDescent="0.25">
      <c r="A33" s="145">
        <v>22</v>
      </c>
      <c r="B33" s="41">
        <f>+IFERROR((VLOOKUP(A33,Hoja4!$A$2:$M$1051,4,FALSE)),"")</f>
        <v>76364</v>
      </c>
      <c r="C33" s="41" t="str">
        <f>+IFERROR((VLOOKUP(A33,Hoja4!$A$2:$M$1051,5,FALSE)),"")</f>
        <v>JAMUNDI</v>
      </c>
      <c r="D33" s="42">
        <f>+IFERROR((VLOOKUP(A33,Hoja4!$A$2:$AA$1051,6,FALSE)),"")</f>
        <v>149</v>
      </c>
      <c r="E33" s="42">
        <f>+IFERROR((VLOOKUP(A33,Hoja4!$A$2:$AA$1051,7,FALSE)),"")</f>
        <v>819</v>
      </c>
      <c r="F33" s="42">
        <f>+IFERROR((VLOOKUP(A33,Hoja4!$A$2:$AA$1051,8,FALSE)),"")</f>
        <v>550</v>
      </c>
      <c r="G33" s="42">
        <f>+IFERROR((VLOOKUP(A33,Hoja4!$A$2:$AA$1051,9,FALSE)),"")</f>
        <v>825</v>
      </c>
      <c r="H33" s="42">
        <f>+IFERROR((VLOOKUP(A33,Hoja4!$A$2:$AA$1051,10,FALSE)),"")</f>
        <v>257</v>
      </c>
      <c r="I33" s="42">
        <f>+IFERROR((VLOOKUP(A33,Hoja4!$A$2:$AA$1051,11,FALSE)),"")</f>
        <v>252</v>
      </c>
      <c r="J33" s="42">
        <f>+IFERROR((VLOOKUP(A33,Hoja4!$A$2:$AA$1051,12,FALSE)),"")</f>
        <v>40</v>
      </c>
      <c r="K33" s="149">
        <f>+IFERROR((VLOOKUP(A33,Hoja4!$A$2:$AA$1051,13,FALSE)),"")</f>
        <v>62</v>
      </c>
      <c r="L33" s="144">
        <f>+IFERROR((VLOOKUP(A33,Hoja4!$A$2:$AA$1051,14,FALSE)),"")</f>
        <v>12</v>
      </c>
    </row>
    <row r="34" spans="1:12" x14ac:dyDescent="0.25">
      <c r="A34" s="145">
        <v>23</v>
      </c>
      <c r="B34" s="41">
        <f>+IFERROR((VLOOKUP(A34,Hoja4!$A$2:$M$1051,4,FALSE)),"")</f>
        <v>76377</v>
      </c>
      <c r="C34" s="41" t="str">
        <f>+IFERROR((VLOOKUP(A34,Hoja4!$A$2:$M$1051,5,FALSE)),"")</f>
        <v>LA CUMBRE</v>
      </c>
      <c r="D34" s="42">
        <f>+IFERROR((VLOOKUP(A34,Hoja4!$A$2:$AA$1051,6,FALSE)),"")</f>
        <v>59</v>
      </c>
      <c r="E34" s="42">
        <f>+IFERROR((VLOOKUP(A34,Hoja4!$A$2:$AA$1051,7,FALSE)),"")</f>
        <v>71</v>
      </c>
      <c r="F34" s="42">
        <f>+IFERROR((VLOOKUP(A34,Hoja4!$A$2:$AA$1051,8,FALSE)),"")</f>
        <v>38</v>
      </c>
      <c r="G34" s="42">
        <f>+IFERROR((VLOOKUP(A34,Hoja4!$A$2:$AA$1051,9,FALSE)),"")</f>
        <v>27</v>
      </c>
      <c r="H34" s="42" t="str">
        <f>+IFERROR((VLOOKUP(A34,Hoja4!$A$2:$AA$1051,10,FALSE)),"")</f>
        <v>-</v>
      </c>
      <c r="I34" s="42" t="str">
        <f>+IFERROR((VLOOKUP(A34,Hoja4!$A$2:$AA$1051,11,FALSE)),"")</f>
        <v>-</v>
      </c>
      <c r="J34" s="42">
        <f>+IFERROR((VLOOKUP(A34,Hoja4!$A$2:$AA$1051,12,FALSE)),"")</f>
        <v>1</v>
      </c>
      <c r="K34" s="149" t="str">
        <f>+IFERROR((VLOOKUP(A34,Hoja4!$A$2:$AA$1051,13,FALSE)),"")</f>
        <v>-</v>
      </c>
      <c r="L34" s="144">
        <f>+IFERROR((VLOOKUP(A34,Hoja4!$A$2:$AA$1051,14,FALSE)),"")</f>
        <v>0</v>
      </c>
    </row>
    <row r="35" spans="1:12" x14ac:dyDescent="0.25">
      <c r="A35" s="145">
        <v>24</v>
      </c>
      <c r="B35" s="41">
        <f>+IFERROR((VLOOKUP(A35,Hoja4!$A$2:$M$1051,4,FALSE)),"")</f>
        <v>76400</v>
      </c>
      <c r="C35" s="41" t="str">
        <f>+IFERROR((VLOOKUP(A35,Hoja4!$A$2:$M$1051,5,FALSE)),"")</f>
        <v>LA UNION</v>
      </c>
      <c r="D35" s="42">
        <f>+IFERROR((VLOOKUP(A35,Hoja4!$A$2:$AA$1051,6,FALSE)),"")</f>
        <v>261</v>
      </c>
      <c r="E35" s="42">
        <f>+IFERROR((VLOOKUP(A35,Hoja4!$A$2:$AA$1051,7,FALSE)),"")</f>
        <v>503</v>
      </c>
      <c r="F35" s="42">
        <f>+IFERROR((VLOOKUP(A35,Hoja4!$A$2:$AA$1051,8,FALSE)),"")</f>
        <v>398</v>
      </c>
      <c r="G35" s="42">
        <f>+IFERROR((VLOOKUP(A35,Hoja4!$A$2:$AA$1051,9,FALSE)),"")</f>
        <v>223</v>
      </c>
      <c r="H35" s="42">
        <f>+IFERROR((VLOOKUP(A35,Hoja4!$A$2:$AA$1051,10,FALSE)),"")</f>
        <v>47</v>
      </c>
      <c r="I35" s="42">
        <f>+IFERROR((VLOOKUP(A35,Hoja4!$A$2:$AA$1051,11,FALSE)),"")</f>
        <v>9</v>
      </c>
      <c r="J35" s="42" t="str">
        <f>+IFERROR((VLOOKUP(A35,Hoja4!$A$2:$AA$1051,12,FALSE)),"")</f>
        <v>-</v>
      </c>
      <c r="K35" s="149" t="str">
        <f>+IFERROR((VLOOKUP(A35,Hoja4!$A$2:$AA$1051,13,FALSE)),"")</f>
        <v>-</v>
      </c>
      <c r="L35" s="144">
        <f>+IFERROR((VLOOKUP(A35,Hoja4!$A$2:$AA$1051,14,FALSE)),"")</f>
        <v>67</v>
      </c>
    </row>
    <row r="36" spans="1:12" x14ac:dyDescent="0.25">
      <c r="A36" s="145">
        <v>25</v>
      </c>
      <c r="B36" s="41">
        <f>+IFERROR((VLOOKUP(A36,Hoja4!$A$2:$M$1051,4,FALSE)),"")</f>
        <v>76403</v>
      </c>
      <c r="C36" s="41" t="str">
        <f>+IFERROR((VLOOKUP(A36,Hoja4!$A$2:$M$1051,5,FALSE)),"")</f>
        <v>LA VICTORIA</v>
      </c>
      <c r="D36" s="42">
        <f>+IFERROR((VLOOKUP(A36,Hoja4!$A$2:$AA$1051,6,FALSE)),"")</f>
        <v>58</v>
      </c>
      <c r="E36" s="42">
        <f>+IFERROR((VLOOKUP(A36,Hoja4!$A$2:$AA$1051,7,FALSE)),"")</f>
        <v>55</v>
      </c>
      <c r="F36" s="42">
        <f>+IFERROR((VLOOKUP(A36,Hoja4!$A$2:$AA$1051,8,FALSE)),"")</f>
        <v>54</v>
      </c>
      <c r="G36" s="42">
        <f>+IFERROR((VLOOKUP(A36,Hoja4!$A$2:$AA$1051,9,FALSE)),"")</f>
        <v>45</v>
      </c>
      <c r="H36" s="42">
        <f>+IFERROR((VLOOKUP(A36,Hoja4!$A$2:$AA$1051,10,FALSE)),"")</f>
        <v>14</v>
      </c>
      <c r="I36" s="42">
        <f>+IFERROR((VLOOKUP(A36,Hoja4!$A$2:$AA$1051,11,FALSE)),"")</f>
        <v>2</v>
      </c>
      <c r="J36" s="42" t="str">
        <f>+IFERROR((VLOOKUP(A36,Hoja4!$A$2:$AA$1051,12,FALSE)),"")</f>
        <v>-</v>
      </c>
      <c r="K36" s="149" t="str">
        <f>+IFERROR((VLOOKUP(A36,Hoja4!$A$2:$AA$1051,13,FALSE)),"")</f>
        <v>-</v>
      </c>
      <c r="L36" s="144">
        <f>+IFERROR((VLOOKUP(A36,Hoja4!$A$2:$AA$1051,14,FALSE)),"")</f>
        <v>0</v>
      </c>
    </row>
    <row r="37" spans="1:12" x14ac:dyDescent="0.25">
      <c r="A37" s="145">
        <v>26</v>
      </c>
      <c r="B37" s="41">
        <f>+IFERROR((VLOOKUP(A37,Hoja4!$A$2:$M$1051,4,FALSE)),"")</f>
        <v>76497</v>
      </c>
      <c r="C37" s="41" t="str">
        <f>+IFERROR((VLOOKUP(A37,Hoja4!$A$2:$M$1051,5,FALSE)),"")</f>
        <v>OBANDO</v>
      </c>
      <c r="D37" s="42">
        <f>+IFERROR((VLOOKUP(A37,Hoja4!$A$2:$AA$1051,6,FALSE)),"")</f>
        <v>56</v>
      </c>
      <c r="E37" s="42">
        <f>+IFERROR((VLOOKUP(A37,Hoja4!$A$2:$AA$1051,7,FALSE)),"")</f>
        <v>19</v>
      </c>
      <c r="F37" s="42" t="str">
        <f>+IFERROR((VLOOKUP(A37,Hoja4!$A$2:$AA$1051,8,FALSE)),"")</f>
        <v>-</v>
      </c>
      <c r="G37" s="42">
        <f>+IFERROR((VLOOKUP(A37,Hoja4!$A$2:$AA$1051,9,FALSE)),"")</f>
        <v>2</v>
      </c>
      <c r="H37" s="42" t="str">
        <f>+IFERROR((VLOOKUP(A37,Hoja4!$A$2:$AA$1051,10,FALSE)),"")</f>
        <v>-</v>
      </c>
      <c r="I37" s="42">
        <f>+IFERROR((VLOOKUP(A37,Hoja4!$A$2:$AA$1051,11,FALSE)),"")</f>
        <v>2</v>
      </c>
      <c r="J37" s="42" t="str">
        <f>+IFERROR((VLOOKUP(A37,Hoja4!$A$2:$AA$1051,12,FALSE)),"")</f>
        <v>-</v>
      </c>
      <c r="K37" s="149" t="str">
        <f>+IFERROR((VLOOKUP(A37,Hoja4!$A$2:$AA$1051,13,FALSE)),"")</f>
        <v>-</v>
      </c>
      <c r="L37" s="144">
        <f>+IFERROR((VLOOKUP(A37,Hoja4!$A$2:$AA$1051,14,FALSE)),"")</f>
        <v>0</v>
      </c>
    </row>
    <row r="38" spans="1:12" x14ac:dyDescent="0.25">
      <c r="A38" s="145">
        <v>27</v>
      </c>
      <c r="B38" s="41">
        <f>+IFERROR((VLOOKUP(A38,Hoja4!$A$2:$M$1051,4,FALSE)),"")</f>
        <v>76520</v>
      </c>
      <c r="C38" s="41" t="str">
        <f>+IFERROR((VLOOKUP(A38,Hoja4!$A$2:$M$1051,5,FALSE)),"")</f>
        <v>PALMIRA</v>
      </c>
      <c r="D38" s="42">
        <f>+IFERROR((VLOOKUP(A38,Hoja4!$A$2:$AA$1051,6,FALSE)),"")</f>
        <v>11954</v>
      </c>
      <c r="E38" s="42">
        <f>+IFERROR((VLOOKUP(A38,Hoja4!$A$2:$AA$1051,7,FALSE)),"")</f>
        <v>13479</v>
      </c>
      <c r="F38" s="42">
        <f>+IFERROR((VLOOKUP(A38,Hoja4!$A$2:$AA$1051,8,FALSE)),"")</f>
        <v>13783</v>
      </c>
      <c r="G38" s="42">
        <f>+IFERROR((VLOOKUP(A38,Hoja4!$A$2:$AA$1051,9,FALSE)),"")</f>
        <v>14625</v>
      </c>
      <c r="H38" s="42">
        <f>+IFERROR((VLOOKUP(A38,Hoja4!$A$2:$AA$1051,10,FALSE)),"")</f>
        <v>14600</v>
      </c>
      <c r="I38" s="42">
        <f>+IFERROR((VLOOKUP(A38,Hoja4!$A$2:$AA$1051,11,FALSE)),"")</f>
        <v>14764</v>
      </c>
      <c r="J38" s="42">
        <f>+IFERROR((VLOOKUP(A38,Hoja4!$A$2:$AA$1051,12,FALSE)),"")</f>
        <v>15843</v>
      </c>
      <c r="K38" s="149">
        <f>+IFERROR((VLOOKUP(A38,Hoja4!$A$2:$AA$1051,13,FALSE)),"")</f>
        <v>15004</v>
      </c>
      <c r="L38" s="144">
        <f>+IFERROR((VLOOKUP(A38,Hoja4!$A$2:$AA$1051,14,FALSE)),"")</f>
        <v>15008</v>
      </c>
    </row>
    <row r="39" spans="1:12" x14ac:dyDescent="0.25">
      <c r="A39" s="145">
        <v>28</v>
      </c>
      <c r="B39" s="41">
        <f>+IFERROR((VLOOKUP(A39,Hoja4!$A$2:$M$1051,4,FALSE)),"")</f>
        <v>76563</v>
      </c>
      <c r="C39" s="41" t="str">
        <f>+IFERROR((VLOOKUP(A39,Hoja4!$A$2:$M$1051,5,FALSE)),"")</f>
        <v>PRADERA</v>
      </c>
      <c r="D39" s="42">
        <f>+IFERROR((VLOOKUP(A39,Hoja4!$A$2:$AA$1051,6,FALSE)),"")</f>
        <v>146</v>
      </c>
      <c r="E39" s="42">
        <f>+IFERROR((VLOOKUP(A39,Hoja4!$A$2:$AA$1051,7,FALSE)),"")</f>
        <v>163</v>
      </c>
      <c r="F39" s="42">
        <f>+IFERROR((VLOOKUP(A39,Hoja4!$A$2:$AA$1051,8,FALSE)),"")</f>
        <v>177</v>
      </c>
      <c r="G39" s="42">
        <f>+IFERROR((VLOOKUP(A39,Hoja4!$A$2:$AA$1051,9,FALSE)),"")</f>
        <v>116</v>
      </c>
      <c r="H39" s="42">
        <f>+IFERROR((VLOOKUP(A39,Hoja4!$A$2:$AA$1051,10,FALSE)),"")</f>
        <v>58</v>
      </c>
      <c r="I39" s="42">
        <f>+IFERROR((VLOOKUP(A39,Hoja4!$A$2:$AA$1051,11,FALSE)),"")</f>
        <v>1</v>
      </c>
      <c r="J39" s="42">
        <f>+IFERROR((VLOOKUP(A39,Hoja4!$A$2:$AA$1051,12,FALSE)),"")</f>
        <v>46</v>
      </c>
      <c r="K39" s="149">
        <f>+IFERROR((VLOOKUP(A39,Hoja4!$A$2:$AA$1051,13,FALSE)),"")</f>
        <v>37</v>
      </c>
      <c r="L39" s="144">
        <f>+IFERROR((VLOOKUP(A39,Hoja4!$A$2:$AA$1051,14,FALSE)),"")</f>
        <v>53</v>
      </c>
    </row>
    <row r="40" spans="1:12" x14ac:dyDescent="0.25">
      <c r="A40" s="145">
        <v>29</v>
      </c>
      <c r="B40" s="41">
        <f>+IFERROR((VLOOKUP(A40,Hoja4!$A$2:$M$1051,4,FALSE)),"")</f>
        <v>76606</v>
      </c>
      <c r="C40" s="41" t="str">
        <f>+IFERROR((VLOOKUP(A40,Hoja4!$A$2:$M$1051,5,FALSE)),"")</f>
        <v>RESTREPO</v>
      </c>
      <c r="D40" s="42">
        <f>+IFERROR((VLOOKUP(A40,Hoja4!$A$2:$AA$1051,6,FALSE)),"")</f>
        <v>59</v>
      </c>
      <c r="E40" s="42">
        <f>+IFERROR((VLOOKUP(A40,Hoja4!$A$2:$AA$1051,7,FALSE)),"")</f>
        <v>44</v>
      </c>
      <c r="F40" s="42">
        <f>+IFERROR((VLOOKUP(A40,Hoja4!$A$2:$AA$1051,8,FALSE)),"")</f>
        <v>41</v>
      </c>
      <c r="G40" s="42">
        <f>+IFERROR((VLOOKUP(A40,Hoja4!$A$2:$AA$1051,9,FALSE)),"")</f>
        <v>46</v>
      </c>
      <c r="H40" s="42" t="str">
        <f>+IFERROR((VLOOKUP(A40,Hoja4!$A$2:$AA$1051,10,FALSE)),"")</f>
        <v>-</v>
      </c>
      <c r="I40" s="42">
        <f>+IFERROR((VLOOKUP(A40,Hoja4!$A$2:$AA$1051,11,FALSE)),"")</f>
        <v>19</v>
      </c>
      <c r="J40" s="42" t="str">
        <f>+IFERROR((VLOOKUP(A40,Hoja4!$A$2:$AA$1051,12,FALSE)),"")</f>
        <v>-</v>
      </c>
      <c r="K40" s="149" t="str">
        <f>+IFERROR((VLOOKUP(A40,Hoja4!$A$2:$AA$1051,13,FALSE)),"")</f>
        <v>-</v>
      </c>
      <c r="L40" s="144">
        <f>+IFERROR((VLOOKUP(A40,Hoja4!$A$2:$AA$1051,14,FALSE)),"")</f>
        <v>0</v>
      </c>
    </row>
    <row r="41" spans="1:12" x14ac:dyDescent="0.25">
      <c r="A41" s="145">
        <v>30</v>
      </c>
      <c r="B41" s="41">
        <f>+IFERROR((VLOOKUP(A41,Hoja4!$A$2:$M$1051,4,FALSE)),"")</f>
        <v>76616</v>
      </c>
      <c r="C41" s="41" t="str">
        <f>+IFERROR((VLOOKUP(A41,Hoja4!$A$2:$M$1051,5,FALSE)),"")</f>
        <v>RIOFRIO</v>
      </c>
      <c r="D41" s="42">
        <f>+IFERROR((VLOOKUP(A41,Hoja4!$A$2:$AA$1051,6,FALSE)),"")</f>
        <v>260</v>
      </c>
      <c r="E41" s="42">
        <f>+IFERROR((VLOOKUP(A41,Hoja4!$A$2:$AA$1051,7,FALSE)),"")</f>
        <v>237</v>
      </c>
      <c r="F41" s="42">
        <f>+IFERROR((VLOOKUP(A41,Hoja4!$A$2:$AA$1051,8,FALSE)),"")</f>
        <v>176</v>
      </c>
      <c r="G41" s="42">
        <f>+IFERROR((VLOOKUP(A41,Hoja4!$A$2:$AA$1051,9,FALSE)),"")</f>
        <v>100</v>
      </c>
      <c r="H41" s="42">
        <f>+IFERROR((VLOOKUP(A41,Hoja4!$A$2:$AA$1051,10,FALSE)),"")</f>
        <v>70</v>
      </c>
      <c r="I41" s="42">
        <f>+IFERROR((VLOOKUP(A41,Hoja4!$A$2:$AA$1051,11,FALSE)),"")</f>
        <v>3</v>
      </c>
      <c r="J41" s="42" t="str">
        <f>+IFERROR((VLOOKUP(A41,Hoja4!$A$2:$AA$1051,12,FALSE)),"")</f>
        <v>-</v>
      </c>
      <c r="K41" s="149" t="str">
        <f>+IFERROR((VLOOKUP(A41,Hoja4!$A$2:$AA$1051,13,FALSE)),"")</f>
        <v>-</v>
      </c>
      <c r="L41" s="144">
        <f>+IFERROR((VLOOKUP(A41,Hoja4!$A$2:$AA$1051,14,FALSE)),"")</f>
        <v>0</v>
      </c>
    </row>
    <row r="42" spans="1:12" x14ac:dyDescent="0.25">
      <c r="A42" s="145">
        <v>31</v>
      </c>
      <c r="B42" s="41">
        <f>+IFERROR((VLOOKUP(A42,Hoja4!$A$2:$M$1051,4,FALSE)),"")</f>
        <v>76622</v>
      </c>
      <c r="C42" s="41" t="str">
        <f>+IFERROR((VLOOKUP(A42,Hoja4!$A$2:$M$1051,5,FALSE)),"")</f>
        <v>ROLDANILLO</v>
      </c>
      <c r="D42" s="42">
        <f>+IFERROR((VLOOKUP(A42,Hoja4!$A$2:$AA$1051,6,FALSE)),"")</f>
        <v>1908</v>
      </c>
      <c r="E42" s="42">
        <f>+IFERROR((VLOOKUP(A42,Hoja4!$A$2:$AA$1051,7,FALSE)),"")</f>
        <v>1568</v>
      </c>
      <c r="F42" s="42">
        <f>+IFERROR((VLOOKUP(A42,Hoja4!$A$2:$AA$1051,8,FALSE)),"")</f>
        <v>1411</v>
      </c>
      <c r="G42" s="42">
        <f>+IFERROR((VLOOKUP(A42,Hoja4!$A$2:$AA$1051,9,FALSE)),"")</f>
        <v>1318</v>
      </c>
      <c r="H42" s="42">
        <f>+IFERROR((VLOOKUP(A42,Hoja4!$A$2:$AA$1051,10,FALSE)),"")</f>
        <v>1099</v>
      </c>
      <c r="I42" s="42">
        <f>+IFERROR((VLOOKUP(A42,Hoja4!$A$2:$AA$1051,11,FALSE)),"")</f>
        <v>1187</v>
      </c>
      <c r="J42" s="42">
        <f>+IFERROR((VLOOKUP(A42,Hoja4!$A$2:$AA$1051,12,FALSE)),"")</f>
        <v>1541</v>
      </c>
      <c r="K42" s="149">
        <f>+IFERROR((VLOOKUP(A42,Hoja4!$A$2:$AA$1051,13,FALSE)),"")</f>
        <v>1354</v>
      </c>
      <c r="L42" s="144">
        <f>+IFERROR((VLOOKUP(A42,Hoja4!$A$2:$AA$1051,14,FALSE)),"")</f>
        <v>1236</v>
      </c>
    </row>
    <row r="43" spans="1:12" x14ac:dyDescent="0.25">
      <c r="A43" s="145">
        <v>32</v>
      </c>
      <c r="B43" s="41">
        <f>+IFERROR((VLOOKUP(A43,Hoja4!$A$2:$M$1051,4,FALSE)),"")</f>
        <v>76670</v>
      </c>
      <c r="C43" s="41" t="str">
        <f>+IFERROR((VLOOKUP(A43,Hoja4!$A$2:$M$1051,5,FALSE)),"")</f>
        <v>SAN PEDRO</v>
      </c>
      <c r="D43" s="42">
        <f>+IFERROR((VLOOKUP(A43,Hoja4!$A$2:$AA$1051,6,FALSE)),"")</f>
        <v>92</v>
      </c>
      <c r="E43" s="42">
        <f>+IFERROR((VLOOKUP(A43,Hoja4!$A$2:$AA$1051,7,FALSE)),"")</f>
        <v>62</v>
      </c>
      <c r="F43" s="42">
        <f>+IFERROR((VLOOKUP(A43,Hoja4!$A$2:$AA$1051,8,FALSE)),"")</f>
        <v>98</v>
      </c>
      <c r="G43" s="42">
        <f>+IFERROR((VLOOKUP(A43,Hoja4!$A$2:$AA$1051,9,FALSE)),"")</f>
        <v>72</v>
      </c>
      <c r="H43" s="42">
        <f>+IFERROR((VLOOKUP(A43,Hoja4!$A$2:$AA$1051,10,FALSE)),"")</f>
        <v>64</v>
      </c>
      <c r="I43" s="42">
        <f>+IFERROR((VLOOKUP(A43,Hoja4!$A$2:$AA$1051,11,FALSE)),"")</f>
        <v>37</v>
      </c>
      <c r="J43" s="42" t="str">
        <f>+IFERROR((VLOOKUP(A43,Hoja4!$A$2:$AA$1051,12,FALSE)),"")</f>
        <v>-</v>
      </c>
      <c r="K43" s="149" t="str">
        <f>+IFERROR((VLOOKUP(A43,Hoja4!$A$2:$AA$1051,13,FALSE)),"")</f>
        <v>-</v>
      </c>
      <c r="L43" s="144">
        <f>+IFERROR((VLOOKUP(A43,Hoja4!$A$2:$AA$1051,14,FALSE)),"")</f>
        <v>0</v>
      </c>
    </row>
    <row r="44" spans="1:12" x14ac:dyDescent="0.25">
      <c r="A44" s="145">
        <v>33</v>
      </c>
      <c r="B44" s="41">
        <f>+IFERROR((VLOOKUP(A44,Hoja4!$A$2:$M$1051,4,FALSE)),"")</f>
        <v>76736</v>
      </c>
      <c r="C44" s="41" t="str">
        <f>+IFERROR((VLOOKUP(A44,Hoja4!$A$2:$M$1051,5,FALSE)),"")</f>
        <v>SEVILLA</v>
      </c>
      <c r="D44" s="42">
        <f>+IFERROR((VLOOKUP(A44,Hoja4!$A$2:$AA$1051,6,FALSE)),"")</f>
        <v>289</v>
      </c>
      <c r="E44" s="42">
        <f>+IFERROR((VLOOKUP(A44,Hoja4!$A$2:$AA$1051,7,FALSE)),"")</f>
        <v>211</v>
      </c>
      <c r="F44" s="42">
        <f>+IFERROR((VLOOKUP(A44,Hoja4!$A$2:$AA$1051,8,FALSE)),"")</f>
        <v>195</v>
      </c>
      <c r="G44" s="42">
        <f>+IFERROR((VLOOKUP(A44,Hoja4!$A$2:$AA$1051,9,FALSE)),"")</f>
        <v>185</v>
      </c>
      <c r="H44" s="42">
        <f>+IFERROR((VLOOKUP(A44,Hoja4!$A$2:$AA$1051,10,FALSE)),"")</f>
        <v>148</v>
      </c>
      <c r="I44" s="42">
        <f>+IFERROR((VLOOKUP(A44,Hoja4!$A$2:$AA$1051,11,FALSE)),"")</f>
        <v>70</v>
      </c>
      <c r="J44" s="42">
        <f>+IFERROR((VLOOKUP(A44,Hoja4!$A$2:$AA$1051,12,FALSE)),"")</f>
        <v>35</v>
      </c>
      <c r="K44" s="149">
        <f>+IFERROR((VLOOKUP(A44,Hoja4!$A$2:$AA$1051,13,FALSE)),"")</f>
        <v>92</v>
      </c>
      <c r="L44" s="144">
        <f>+IFERROR((VLOOKUP(A44,Hoja4!$A$2:$AA$1051,14,FALSE)),"")</f>
        <v>90</v>
      </c>
    </row>
    <row r="45" spans="1:12" x14ac:dyDescent="0.25">
      <c r="A45" s="145">
        <v>34</v>
      </c>
      <c r="B45" s="41">
        <f>+IFERROR((VLOOKUP(A45,Hoja4!$A$2:$M$1051,4,FALSE)),"")</f>
        <v>76823</v>
      </c>
      <c r="C45" s="41" t="str">
        <f>+IFERROR((VLOOKUP(A45,Hoja4!$A$2:$M$1051,5,FALSE)),"")</f>
        <v>TORO</v>
      </c>
      <c r="D45" s="42">
        <f>+IFERROR((VLOOKUP(A45,Hoja4!$A$2:$AA$1051,6,FALSE)),"")</f>
        <v>78</v>
      </c>
      <c r="E45" s="42">
        <f>+IFERROR((VLOOKUP(A45,Hoja4!$A$2:$AA$1051,7,FALSE)),"")</f>
        <v>49</v>
      </c>
      <c r="F45" s="42">
        <f>+IFERROR((VLOOKUP(A45,Hoja4!$A$2:$AA$1051,8,FALSE)),"")</f>
        <v>27</v>
      </c>
      <c r="G45" s="42" t="str">
        <f>+IFERROR((VLOOKUP(A45,Hoja4!$A$2:$AA$1051,9,FALSE)),"")</f>
        <v>-</v>
      </c>
      <c r="H45" s="42" t="str">
        <f>+IFERROR((VLOOKUP(A45,Hoja4!$A$2:$AA$1051,10,FALSE)),"")</f>
        <v>-</v>
      </c>
      <c r="I45" s="42">
        <f>+IFERROR((VLOOKUP(A45,Hoja4!$A$2:$AA$1051,11,FALSE)),"")</f>
        <v>3</v>
      </c>
      <c r="J45" s="42" t="str">
        <f>+IFERROR((VLOOKUP(A45,Hoja4!$A$2:$AA$1051,12,FALSE)),"")</f>
        <v>-</v>
      </c>
      <c r="K45" s="149" t="str">
        <f>+IFERROR((VLOOKUP(A45,Hoja4!$A$2:$AA$1051,13,FALSE)),"")</f>
        <v>-</v>
      </c>
      <c r="L45" s="144">
        <f>+IFERROR((VLOOKUP(A45,Hoja4!$A$2:$AA$1051,14,FALSE)),"")</f>
        <v>0</v>
      </c>
    </row>
    <row r="46" spans="1:12" x14ac:dyDescent="0.25">
      <c r="A46" s="145">
        <v>35</v>
      </c>
      <c r="B46" s="41">
        <f>+IFERROR((VLOOKUP(A46,Hoja4!$A$2:$M$1051,4,FALSE)),"")</f>
        <v>76828</v>
      </c>
      <c r="C46" s="41" t="str">
        <f>+IFERROR((VLOOKUP(A46,Hoja4!$A$2:$M$1051,5,FALSE)),"")</f>
        <v>TRUJILLO</v>
      </c>
      <c r="D46" s="42">
        <f>+IFERROR((VLOOKUP(A46,Hoja4!$A$2:$AA$1051,6,FALSE)),"")</f>
        <v>145</v>
      </c>
      <c r="E46" s="42">
        <f>+IFERROR((VLOOKUP(A46,Hoja4!$A$2:$AA$1051,7,FALSE)),"")</f>
        <v>131</v>
      </c>
      <c r="F46" s="42">
        <f>+IFERROR((VLOOKUP(A46,Hoja4!$A$2:$AA$1051,8,FALSE)),"")</f>
        <v>31</v>
      </c>
      <c r="G46" s="42">
        <f>+IFERROR((VLOOKUP(A46,Hoja4!$A$2:$AA$1051,9,FALSE)),"")</f>
        <v>32</v>
      </c>
      <c r="H46" s="42">
        <f>+IFERROR((VLOOKUP(A46,Hoja4!$A$2:$AA$1051,10,FALSE)),"")</f>
        <v>23</v>
      </c>
      <c r="I46" s="42">
        <f>+IFERROR((VLOOKUP(A46,Hoja4!$A$2:$AA$1051,11,FALSE)),"")</f>
        <v>3</v>
      </c>
      <c r="J46" s="42" t="str">
        <f>+IFERROR((VLOOKUP(A46,Hoja4!$A$2:$AA$1051,12,FALSE)),"")</f>
        <v>-</v>
      </c>
      <c r="K46" s="149" t="str">
        <f>+IFERROR((VLOOKUP(A46,Hoja4!$A$2:$AA$1051,13,FALSE)),"")</f>
        <v>-</v>
      </c>
      <c r="L46" s="144">
        <f>+IFERROR((VLOOKUP(A46,Hoja4!$A$2:$AA$1051,14,FALSE)),"")</f>
        <v>0</v>
      </c>
    </row>
    <row r="47" spans="1:12" x14ac:dyDescent="0.25">
      <c r="A47" s="145">
        <v>36</v>
      </c>
      <c r="B47" s="41">
        <f>+IFERROR((VLOOKUP(A47,Hoja4!$A$2:$M$1051,4,FALSE)),"")</f>
        <v>76834</v>
      </c>
      <c r="C47" s="41" t="str">
        <f>+IFERROR((VLOOKUP(A47,Hoja4!$A$2:$M$1051,5,FALSE)),"")</f>
        <v>TULUA</v>
      </c>
      <c r="D47" s="42">
        <f>+IFERROR((VLOOKUP(A47,Hoja4!$A$2:$AA$1051,6,FALSE)),"")</f>
        <v>6425</v>
      </c>
      <c r="E47" s="42">
        <f>+IFERROR((VLOOKUP(A47,Hoja4!$A$2:$AA$1051,7,FALSE)),"")</f>
        <v>8327</v>
      </c>
      <c r="F47" s="42">
        <f>+IFERROR((VLOOKUP(A47,Hoja4!$A$2:$AA$1051,8,FALSE)),"")</f>
        <v>8284</v>
      </c>
      <c r="G47" s="42">
        <f>+IFERROR((VLOOKUP(A47,Hoja4!$A$2:$AA$1051,9,FALSE)),"")</f>
        <v>9263</v>
      </c>
      <c r="H47" s="42">
        <f>+IFERROR((VLOOKUP(A47,Hoja4!$A$2:$AA$1051,10,FALSE)),"")</f>
        <v>9928</v>
      </c>
      <c r="I47" s="42">
        <f>+IFERROR((VLOOKUP(A47,Hoja4!$A$2:$AA$1051,11,FALSE)),"")</f>
        <v>10487</v>
      </c>
      <c r="J47" s="42">
        <f>+IFERROR((VLOOKUP(A47,Hoja4!$A$2:$AA$1051,12,FALSE)),"")</f>
        <v>10066</v>
      </c>
      <c r="K47" s="149">
        <f>+IFERROR((VLOOKUP(A47,Hoja4!$A$2:$AA$1051,13,FALSE)),"")</f>
        <v>10357</v>
      </c>
      <c r="L47" s="144">
        <f>+IFERROR((VLOOKUP(A47,Hoja4!$A$2:$AA$1051,14,FALSE)),"")</f>
        <v>10230</v>
      </c>
    </row>
    <row r="48" spans="1:12" x14ac:dyDescent="0.25">
      <c r="A48" s="145">
        <v>37</v>
      </c>
      <c r="B48" s="41">
        <f>+IFERROR((VLOOKUP(A48,Hoja4!$A$2:$M$1051,4,FALSE)),"")</f>
        <v>76845</v>
      </c>
      <c r="C48" s="41" t="str">
        <f>+IFERROR((VLOOKUP(A48,Hoja4!$A$2:$M$1051,5,FALSE)),"")</f>
        <v>ULLOA</v>
      </c>
      <c r="D48" s="42">
        <f>+IFERROR((VLOOKUP(A48,Hoja4!$A$2:$AA$1051,6,FALSE)),"")</f>
        <v>48</v>
      </c>
      <c r="E48" s="42">
        <f>+IFERROR((VLOOKUP(A48,Hoja4!$A$2:$AA$1051,7,FALSE)),"")</f>
        <v>31</v>
      </c>
      <c r="F48" s="42" t="str">
        <f>+IFERROR((VLOOKUP(A48,Hoja4!$A$2:$AA$1051,8,FALSE)),"")</f>
        <v>-</v>
      </c>
      <c r="G48" s="42">
        <f>+IFERROR((VLOOKUP(A48,Hoja4!$A$2:$AA$1051,9,FALSE)),"")</f>
        <v>1</v>
      </c>
      <c r="H48" s="42" t="str">
        <f>+IFERROR((VLOOKUP(A48,Hoja4!$A$2:$AA$1051,10,FALSE)),"")</f>
        <v>-</v>
      </c>
      <c r="I48" s="42" t="str">
        <f>+IFERROR((VLOOKUP(A48,Hoja4!$A$2:$AA$1051,11,FALSE)),"")</f>
        <v>-</v>
      </c>
      <c r="J48" s="42" t="str">
        <f>+IFERROR((VLOOKUP(A48,Hoja4!$A$2:$AA$1051,12,FALSE)),"")</f>
        <v>-</v>
      </c>
      <c r="K48" s="149" t="str">
        <f>+IFERROR((VLOOKUP(A48,Hoja4!$A$2:$AA$1051,13,FALSE)),"")</f>
        <v>-</v>
      </c>
      <c r="L48" s="144">
        <f>+IFERROR((VLOOKUP(A48,Hoja4!$A$2:$AA$1051,14,FALSE)),"")</f>
        <v>0</v>
      </c>
    </row>
    <row r="49" spans="1:12" x14ac:dyDescent="0.25">
      <c r="A49" s="145">
        <v>38</v>
      </c>
      <c r="B49" s="41">
        <f>+IFERROR((VLOOKUP(A49,Hoja4!$A$2:$M$1051,4,FALSE)),"")</f>
        <v>76863</v>
      </c>
      <c r="C49" s="41" t="str">
        <f>+IFERROR((VLOOKUP(A49,Hoja4!$A$2:$M$1051,5,FALSE)),"")</f>
        <v>VERSALLES</v>
      </c>
      <c r="D49" s="42">
        <f>+IFERROR((VLOOKUP(A49,Hoja4!$A$2:$AA$1051,6,FALSE)),"")</f>
        <v>136</v>
      </c>
      <c r="E49" s="42">
        <f>+IFERROR((VLOOKUP(A49,Hoja4!$A$2:$AA$1051,7,FALSE)),"")</f>
        <v>149</v>
      </c>
      <c r="F49" s="42">
        <f>+IFERROR((VLOOKUP(A49,Hoja4!$A$2:$AA$1051,8,FALSE)),"")</f>
        <v>135</v>
      </c>
      <c r="G49" s="42">
        <f>+IFERROR((VLOOKUP(A49,Hoja4!$A$2:$AA$1051,9,FALSE)),"")</f>
        <v>68</v>
      </c>
      <c r="H49" s="42">
        <f>+IFERROR((VLOOKUP(A49,Hoja4!$A$2:$AA$1051,10,FALSE)),"")</f>
        <v>11</v>
      </c>
      <c r="I49" s="42">
        <f>+IFERROR((VLOOKUP(A49,Hoja4!$A$2:$AA$1051,11,FALSE)),"")</f>
        <v>5</v>
      </c>
      <c r="J49" s="42" t="str">
        <f>+IFERROR((VLOOKUP(A49,Hoja4!$A$2:$AA$1051,12,FALSE)),"")</f>
        <v>-</v>
      </c>
      <c r="K49" s="149" t="str">
        <f>+IFERROR((VLOOKUP(A49,Hoja4!$A$2:$AA$1051,13,FALSE)),"")</f>
        <v>-</v>
      </c>
      <c r="L49" s="144">
        <f>+IFERROR((VLOOKUP(A49,Hoja4!$A$2:$AA$1051,14,FALSE)),"")</f>
        <v>0</v>
      </c>
    </row>
    <row r="50" spans="1:12" x14ac:dyDescent="0.25">
      <c r="A50" s="145">
        <v>39</v>
      </c>
      <c r="B50" s="41">
        <f>+IFERROR((VLOOKUP(A50,Hoja4!$A$2:$M$1051,4,FALSE)),"")</f>
        <v>76869</v>
      </c>
      <c r="C50" s="41" t="str">
        <f>+IFERROR((VLOOKUP(A50,Hoja4!$A$2:$M$1051,5,FALSE)),"")</f>
        <v>VIJES</v>
      </c>
      <c r="D50" s="42" t="str">
        <f>+IFERROR((VLOOKUP(A50,Hoja4!$A$2:$AA$1051,6,FALSE)),"")</f>
        <v>-</v>
      </c>
      <c r="E50" s="42" t="str">
        <f>+IFERROR((VLOOKUP(A50,Hoja4!$A$2:$AA$1051,7,FALSE)),"")</f>
        <v>-</v>
      </c>
      <c r="F50" s="42">
        <f>+IFERROR((VLOOKUP(A50,Hoja4!$A$2:$AA$1051,8,FALSE)),"")</f>
        <v>28</v>
      </c>
      <c r="G50" s="42">
        <f>+IFERROR((VLOOKUP(A50,Hoja4!$A$2:$AA$1051,9,FALSE)),"")</f>
        <v>24</v>
      </c>
      <c r="H50" s="42">
        <f>+IFERROR((VLOOKUP(A50,Hoja4!$A$2:$AA$1051,10,FALSE)),"")</f>
        <v>17</v>
      </c>
      <c r="I50" s="42">
        <f>+IFERROR((VLOOKUP(A50,Hoja4!$A$2:$AA$1051,11,FALSE)),"")</f>
        <v>2</v>
      </c>
      <c r="J50" s="42" t="str">
        <f>+IFERROR((VLOOKUP(A50,Hoja4!$A$2:$AA$1051,12,FALSE)),"")</f>
        <v>-</v>
      </c>
      <c r="K50" s="149" t="str">
        <f>+IFERROR((VLOOKUP(A50,Hoja4!$A$2:$AA$1051,13,FALSE)),"")</f>
        <v>-</v>
      </c>
      <c r="L50" s="144">
        <f>+IFERROR((VLOOKUP(A50,Hoja4!$A$2:$AA$1051,14,FALSE)),"")</f>
        <v>0</v>
      </c>
    </row>
    <row r="51" spans="1:12" x14ac:dyDescent="0.25">
      <c r="A51" s="145">
        <v>40</v>
      </c>
      <c r="B51" s="41">
        <f>+IFERROR((VLOOKUP(A51,Hoja4!$A$2:$M$1051,4,FALSE)),"")</f>
        <v>76890</v>
      </c>
      <c r="C51" s="41" t="str">
        <f>+IFERROR((VLOOKUP(A51,Hoja4!$A$2:$M$1051,5,FALSE)),"")</f>
        <v>YOTOCO</v>
      </c>
      <c r="D51" s="42" t="str">
        <f>+IFERROR((VLOOKUP(A51,Hoja4!$A$2:$AA$1051,6,FALSE)),"")</f>
        <v>-</v>
      </c>
      <c r="E51" s="42" t="str">
        <f>+IFERROR((VLOOKUP(A51,Hoja4!$A$2:$AA$1051,7,FALSE)),"")</f>
        <v>-</v>
      </c>
      <c r="F51" s="42" t="str">
        <f>+IFERROR((VLOOKUP(A51,Hoja4!$A$2:$AA$1051,8,FALSE)),"")</f>
        <v>-</v>
      </c>
      <c r="G51" s="42" t="str">
        <f>+IFERROR((VLOOKUP(A51,Hoja4!$A$2:$AA$1051,9,FALSE)),"")</f>
        <v>-</v>
      </c>
      <c r="H51" s="42" t="str">
        <f>+IFERROR((VLOOKUP(A51,Hoja4!$A$2:$AA$1051,10,FALSE)),"")</f>
        <v>-</v>
      </c>
      <c r="I51" s="42">
        <f>+IFERROR((VLOOKUP(A51,Hoja4!$A$2:$AA$1051,11,FALSE)),"")</f>
        <v>2</v>
      </c>
      <c r="J51" s="42" t="str">
        <f>+IFERROR((VLOOKUP(A51,Hoja4!$A$2:$AA$1051,12,FALSE)),"")</f>
        <v>-</v>
      </c>
      <c r="K51" s="149">
        <f>+IFERROR((VLOOKUP(A51,Hoja4!$A$2:$AA$1051,13,FALSE)),"")</f>
        <v>1</v>
      </c>
      <c r="L51" s="144">
        <f>+IFERROR((VLOOKUP(A51,Hoja4!$A$2:$AA$1051,14,FALSE)),"")</f>
        <v>0</v>
      </c>
    </row>
    <row r="52" spans="1:12" x14ac:dyDescent="0.25">
      <c r="A52" s="145">
        <v>41</v>
      </c>
      <c r="B52" s="41">
        <f>+IFERROR((VLOOKUP(A52,Hoja4!$A$2:$M$1051,4,FALSE)),"")</f>
        <v>76892</v>
      </c>
      <c r="C52" s="41" t="str">
        <f>+IFERROR((VLOOKUP(A52,Hoja4!$A$2:$M$1051,5,FALSE)),"")</f>
        <v>YUMBO</v>
      </c>
      <c r="D52" s="42">
        <f>+IFERROR((VLOOKUP(A52,Hoja4!$A$2:$AA$1051,6,FALSE)),"")</f>
        <v>1182</v>
      </c>
      <c r="E52" s="42">
        <f>+IFERROR((VLOOKUP(A52,Hoja4!$A$2:$AA$1051,7,FALSE)),"")</f>
        <v>1189</v>
      </c>
      <c r="F52" s="42">
        <f>+IFERROR((VLOOKUP(A52,Hoja4!$A$2:$AA$1051,8,FALSE)),"")</f>
        <v>1111</v>
      </c>
      <c r="G52" s="42">
        <f>+IFERROR((VLOOKUP(A52,Hoja4!$A$2:$AA$1051,9,FALSE)),"")</f>
        <v>1153</v>
      </c>
      <c r="H52" s="42">
        <f>+IFERROR((VLOOKUP(A52,Hoja4!$A$2:$AA$1051,10,FALSE)),"")</f>
        <v>847</v>
      </c>
      <c r="I52" s="42">
        <f>+IFERROR((VLOOKUP(A52,Hoja4!$A$2:$AA$1051,11,FALSE)),"")</f>
        <v>734</v>
      </c>
      <c r="J52" s="42">
        <f>+IFERROR((VLOOKUP(A52,Hoja4!$A$2:$AA$1051,12,FALSE)),"")</f>
        <v>530</v>
      </c>
      <c r="K52" s="149">
        <f>+IFERROR((VLOOKUP(A52,Hoja4!$A$2:$AA$1051,13,FALSE)),"")</f>
        <v>566</v>
      </c>
      <c r="L52" s="144">
        <f>+IFERROR((VLOOKUP(A52,Hoja4!$A$2:$AA$1051,14,FALSE)),"")</f>
        <v>661</v>
      </c>
    </row>
    <row r="53" spans="1:12" x14ac:dyDescent="0.25">
      <c r="A53" s="145">
        <v>42</v>
      </c>
      <c r="B53" s="41">
        <f>+IFERROR((VLOOKUP(A53,Hoja4!$A$2:$M$1051,4,FALSE)),"")</f>
        <v>76895</v>
      </c>
      <c r="C53" s="41" t="str">
        <f>+IFERROR((VLOOKUP(A53,Hoja4!$A$2:$M$1051,5,FALSE)),"")</f>
        <v>ZARZAL</v>
      </c>
      <c r="D53" s="42">
        <f>+IFERROR((VLOOKUP(A53,Hoja4!$A$2:$AA$1051,6,FALSE)),"")</f>
        <v>1255</v>
      </c>
      <c r="E53" s="42">
        <f>+IFERROR((VLOOKUP(A53,Hoja4!$A$2:$AA$1051,7,FALSE)),"")</f>
        <v>1303</v>
      </c>
      <c r="F53" s="42">
        <f>+IFERROR((VLOOKUP(A53,Hoja4!$A$2:$AA$1051,8,FALSE)),"")</f>
        <v>1416</v>
      </c>
      <c r="G53" s="42">
        <f>+IFERROR((VLOOKUP(A53,Hoja4!$A$2:$AA$1051,9,FALSE)),"")</f>
        <v>1267</v>
      </c>
      <c r="H53" s="42">
        <f>+IFERROR((VLOOKUP(A53,Hoja4!$A$2:$AA$1051,10,FALSE)),"")</f>
        <v>1183</v>
      </c>
      <c r="I53" s="42">
        <f>+IFERROR((VLOOKUP(A53,Hoja4!$A$2:$AA$1051,11,FALSE)),"")</f>
        <v>1004</v>
      </c>
      <c r="J53" s="42">
        <f>+IFERROR((VLOOKUP(A53,Hoja4!$A$2:$AA$1051,12,FALSE)),"")</f>
        <v>1105</v>
      </c>
      <c r="K53" s="149">
        <f>+IFERROR((VLOOKUP(A53,Hoja4!$A$2:$AA$1051,13,FALSE)),"")</f>
        <v>1239</v>
      </c>
      <c r="L53" s="144">
        <f>+IFERROR((VLOOKUP(A53,Hoja4!$A$2:$AA$1051,14,FALSE)),"")</f>
        <v>1351</v>
      </c>
    </row>
    <row r="54" spans="1:12" x14ac:dyDescent="0.25">
      <c r="A54" s="145">
        <v>43</v>
      </c>
      <c r="B54" s="41" t="str">
        <f>+IFERROR((VLOOKUP(A54,Hoja4!$A$2:$M$1051,4,FALSE)),"")</f>
        <v/>
      </c>
      <c r="C54" s="41" t="str">
        <f>+IFERROR((VLOOKUP(A54,Hoja4!$A$2:$M$1051,5,FALSE)),"")</f>
        <v/>
      </c>
      <c r="D54" s="42" t="str">
        <f>+IFERROR((VLOOKUP(A54,Hoja4!$A$2:$AA$1051,6,FALSE)),"")</f>
        <v/>
      </c>
      <c r="E54" s="42" t="str">
        <f>+IFERROR((VLOOKUP(A54,Hoja4!$A$2:$AA$1051,7,FALSE)),"")</f>
        <v/>
      </c>
      <c r="F54" s="42" t="str">
        <f>+IFERROR((VLOOKUP(A54,Hoja4!$A$2:$AA$1051,8,FALSE)),"")</f>
        <v/>
      </c>
      <c r="G54" s="42" t="str">
        <f>+IFERROR((VLOOKUP(A54,Hoja4!$A$2:$AA$1051,9,FALSE)),"")</f>
        <v/>
      </c>
      <c r="H54" s="42" t="str">
        <f>+IFERROR((VLOOKUP(A54,Hoja4!$A$2:$AA$1051,10,FALSE)),"")</f>
        <v/>
      </c>
      <c r="I54" s="42" t="str">
        <f>+IFERROR((VLOOKUP(A54,Hoja4!$A$2:$AA$1051,11,FALSE)),"")</f>
        <v/>
      </c>
      <c r="J54" s="42" t="str">
        <f>+IFERROR((VLOOKUP(A54,Hoja4!$A$2:$AA$1051,12,FALSE)),"")</f>
        <v/>
      </c>
      <c r="K54" s="149" t="str">
        <f>+IFERROR((VLOOKUP(A54,Hoja4!$A$2:$AA$1051,13,FALSE)),"")</f>
        <v/>
      </c>
      <c r="L54" s="144" t="str">
        <f>+IFERROR((VLOOKUP(A54,Hoja4!$A$2:$AA$1051,14,FALSE)),"")</f>
        <v/>
      </c>
    </row>
    <row r="55" spans="1:12" x14ac:dyDescent="0.25">
      <c r="A55" s="145">
        <v>44</v>
      </c>
      <c r="B55" s="41" t="str">
        <f>+IFERROR((VLOOKUP(A55,Hoja4!$A$2:$M$1051,4,FALSE)),"")</f>
        <v/>
      </c>
      <c r="C55" s="41" t="str">
        <f>+IFERROR((VLOOKUP(A55,Hoja4!$A$2:$M$1051,5,FALSE)),"")</f>
        <v/>
      </c>
      <c r="D55" s="42" t="str">
        <f>+IFERROR((VLOOKUP(A55,Hoja4!$A$2:$AA$1051,6,FALSE)),"")</f>
        <v/>
      </c>
      <c r="E55" s="42" t="str">
        <f>+IFERROR((VLOOKUP(A55,Hoja4!$A$2:$AA$1051,7,FALSE)),"")</f>
        <v/>
      </c>
      <c r="F55" s="42" t="str">
        <f>+IFERROR((VLOOKUP(A55,Hoja4!$A$2:$AA$1051,8,FALSE)),"")</f>
        <v/>
      </c>
      <c r="G55" s="42" t="str">
        <f>+IFERROR((VLOOKUP(A55,Hoja4!$A$2:$AA$1051,9,FALSE)),"")</f>
        <v/>
      </c>
      <c r="H55" s="42" t="str">
        <f>+IFERROR((VLOOKUP(A55,Hoja4!$A$2:$AA$1051,10,FALSE)),"")</f>
        <v/>
      </c>
      <c r="I55" s="42" t="str">
        <f>+IFERROR((VLOOKUP(A55,Hoja4!$A$2:$AA$1051,11,FALSE)),"")</f>
        <v/>
      </c>
      <c r="J55" s="42" t="str">
        <f>+IFERROR((VLOOKUP(A55,Hoja4!$A$2:$AA$1051,12,FALSE)),"")</f>
        <v/>
      </c>
      <c r="K55" s="149" t="str">
        <f>+IFERROR((VLOOKUP(A55,Hoja4!$A$2:$AA$1051,13,FALSE)),"")</f>
        <v/>
      </c>
      <c r="L55" s="144" t="str">
        <f>+IFERROR((VLOOKUP(A55,Hoja4!$A$2:$AA$1051,14,FALSE)),"")</f>
        <v/>
      </c>
    </row>
    <row r="56" spans="1:12" x14ac:dyDescent="0.25">
      <c r="A56" s="145">
        <v>45</v>
      </c>
      <c r="B56" s="41" t="str">
        <f>+IFERROR((VLOOKUP(A56,Hoja4!$A$2:$M$1051,4,FALSE)),"")</f>
        <v/>
      </c>
      <c r="C56" s="41" t="str">
        <f>+IFERROR((VLOOKUP(A56,Hoja4!$A$2:$M$1051,5,FALSE)),"")</f>
        <v/>
      </c>
      <c r="D56" s="42" t="str">
        <f>+IFERROR((VLOOKUP(A56,Hoja4!$A$2:$AA$1051,6,FALSE)),"")</f>
        <v/>
      </c>
      <c r="E56" s="42" t="str">
        <f>+IFERROR((VLOOKUP(A56,Hoja4!$A$2:$AA$1051,7,FALSE)),"")</f>
        <v/>
      </c>
      <c r="F56" s="42" t="str">
        <f>+IFERROR((VLOOKUP(A56,Hoja4!$A$2:$AA$1051,8,FALSE)),"")</f>
        <v/>
      </c>
      <c r="G56" s="42" t="str">
        <f>+IFERROR((VLOOKUP(A56,Hoja4!$A$2:$AA$1051,9,FALSE)),"")</f>
        <v/>
      </c>
      <c r="H56" s="42" t="str">
        <f>+IFERROR((VLOOKUP(A56,Hoja4!$A$2:$AA$1051,10,FALSE)),"")</f>
        <v/>
      </c>
      <c r="I56" s="42" t="str">
        <f>+IFERROR((VLOOKUP(A56,Hoja4!$A$2:$AA$1051,11,FALSE)),"")</f>
        <v/>
      </c>
      <c r="J56" s="42" t="str">
        <f>+IFERROR((VLOOKUP(A56,Hoja4!$A$2:$AA$1051,12,FALSE)),"")</f>
        <v/>
      </c>
      <c r="K56" s="149" t="str">
        <f>+IFERROR((VLOOKUP(A56,Hoja4!$A$2:$AA$1051,13,FALSE)),"")</f>
        <v/>
      </c>
      <c r="L56" s="144" t="str">
        <f>+IFERROR((VLOOKUP(A56,Hoja4!$A$2:$AA$1051,14,FALSE)),"")</f>
        <v/>
      </c>
    </row>
    <row r="57" spans="1:12" x14ac:dyDescent="0.25">
      <c r="A57" s="145">
        <v>46</v>
      </c>
      <c r="B57" s="41" t="str">
        <f>+IFERROR((VLOOKUP(A57,Hoja4!$A$2:$M$1051,4,FALSE)),"")</f>
        <v/>
      </c>
      <c r="C57" s="41" t="str">
        <f>+IFERROR((VLOOKUP(A57,Hoja4!$A$2:$M$1051,5,FALSE)),"")</f>
        <v/>
      </c>
      <c r="D57" s="42" t="str">
        <f>+IFERROR((VLOOKUP(A57,Hoja4!$A$2:$AA$1051,6,FALSE)),"")</f>
        <v/>
      </c>
      <c r="E57" s="42" t="str">
        <f>+IFERROR((VLOOKUP(A57,Hoja4!$A$2:$AA$1051,7,FALSE)),"")</f>
        <v/>
      </c>
      <c r="F57" s="42" t="str">
        <f>+IFERROR((VLOOKUP(A57,Hoja4!$A$2:$AA$1051,8,FALSE)),"")</f>
        <v/>
      </c>
      <c r="G57" s="42" t="str">
        <f>+IFERROR((VLOOKUP(A57,Hoja4!$A$2:$AA$1051,9,FALSE)),"")</f>
        <v/>
      </c>
      <c r="H57" s="42" t="str">
        <f>+IFERROR((VLOOKUP(A57,Hoja4!$A$2:$AA$1051,10,FALSE)),"")</f>
        <v/>
      </c>
      <c r="I57" s="42" t="str">
        <f>+IFERROR((VLOOKUP(A57,Hoja4!$A$2:$AA$1051,11,FALSE)),"")</f>
        <v/>
      </c>
      <c r="J57" s="42" t="str">
        <f>+IFERROR((VLOOKUP(A57,Hoja4!$A$2:$AA$1051,12,FALSE)),"")</f>
        <v/>
      </c>
      <c r="K57" s="149" t="str">
        <f>+IFERROR((VLOOKUP(A57,Hoja4!$A$2:$AA$1051,13,FALSE)),"")</f>
        <v/>
      </c>
      <c r="L57" s="144" t="str">
        <f>+IFERROR((VLOOKUP(A57,Hoja4!$A$2:$AA$1051,14,FALSE)),"")</f>
        <v/>
      </c>
    </row>
    <row r="58" spans="1:12" x14ac:dyDescent="0.25">
      <c r="A58" s="145">
        <v>47</v>
      </c>
      <c r="B58" s="41" t="str">
        <f>+IFERROR((VLOOKUP(A58,Hoja4!$A$2:$M$1051,4,FALSE)),"")</f>
        <v/>
      </c>
      <c r="C58" s="41" t="str">
        <f>+IFERROR((VLOOKUP(A58,Hoja4!$A$2:$M$1051,5,FALSE)),"")</f>
        <v/>
      </c>
      <c r="D58" s="42" t="str">
        <f>+IFERROR((VLOOKUP(A58,Hoja4!$A$2:$AA$1051,6,FALSE)),"")</f>
        <v/>
      </c>
      <c r="E58" s="42" t="str">
        <f>+IFERROR((VLOOKUP(A58,Hoja4!$A$2:$AA$1051,7,FALSE)),"")</f>
        <v/>
      </c>
      <c r="F58" s="42" t="str">
        <f>+IFERROR((VLOOKUP(A58,Hoja4!$A$2:$AA$1051,8,FALSE)),"")</f>
        <v/>
      </c>
      <c r="G58" s="42" t="str">
        <f>+IFERROR((VLOOKUP(A58,Hoja4!$A$2:$AA$1051,9,FALSE)),"")</f>
        <v/>
      </c>
      <c r="H58" s="42" t="str">
        <f>+IFERROR((VLOOKUP(A58,Hoja4!$A$2:$AA$1051,10,FALSE)),"")</f>
        <v/>
      </c>
      <c r="I58" s="42" t="str">
        <f>+IFERROR((VLOOKUP(A58,Hoja4!$A$2:$AA$1051,11,FALSE)),"")</f>
        <v/>
      </c>
      <c r="J58" s="42" t="str">
        <f>+IFERROR((VLOOKUP(A58,Hoja4!$A$2:$AA$1051,12,FALSE)),"")</f>
        <v/>
      </c>
      <c r="K58" s="149" t="str">
        <f>+IFERROR((VLOOKUP(A58,Hoja4!$A$2:$AA$1051,13,FALSE)),"")</f>
        <v/>
      </c>
      <c r="L58" s="144" t="str">
        <f>+IFERROR((VLOOKUP(A58,Hoja4!$A$2:$AA$1051,14,FALSE)),"")</f>
        <v/>
      </c>
    </row>
    <row r="59" spans="1:12" x14ac:dyDescent="0.25">
      <c r="A59" s="145">
        <v>48</v>
      </c>
      <c r="B59" s="41" t="str">
        <f>+IFERROR((VLOOKUP(A59,Hoja4!$A$2:$M$1051,4,FALSE)),"")</f>
        <v/>
      </c>
      <c r="C59" s="41" t="str">
        <f>+IFERROR((VLOOKUP(A59,Hoja4!$A$2:$M$1051,5,FALSE)),"")</f>
        <v/>
      </c>
      <c r="D59" s="42" t="str">
        <f>+IFERROR((VLOOKUP(A59,Hoja4!$A$2:$AA$1051,6,FALSE)),"")</f>
        <v/>
      </c>
      <c r="E59" s="42" t="str">
        <f>+IFERROR((VLOOKUP(A59,Hoja4!$A$2:$AA$1051,7,FALSE)),"")</f>
        <v/>
      </c>
      <c r="F59" s="42" t="str">
        <f>+IFERROR((VLOOKUP(A59,Hoja4!$A$2:$AA$1051,8,FALSE)),"")</f>
        <v/>
      </c>
      <c r="G59" s="42" t="str">
        <f>+IFERROR((VLOOKUP(A59,Hoja4!$A$2:$AA$1051,9,FALSE)),"")</f>
        <v/>
      </c>
      <c r="H59" s="42" t="str">
        <f>+IFERROR((VLOOKUP(A59,Hoja4!$A$2:$AA$1051,10,FALSE)),"")</f>
        <v/>
      </c>
      <c r="I59" s="42" t="str">
        <f>+IFERROR((VLOOKUP(A59,Hoja4!$A$2:$AA$1051,11,FALSE)),"")</f>
        <v/>
      </c>
      <c r="J59" s="42" t="str">
        <f>+IFERROR((VLOOKUP(A59,Hoja4!$A$2:$AA$1051,12,FALSE)),"")</f>
        <v/>
      </c>
      <c r="K59" s="149" t="str">
        <f>+IFERROR((VLOOKUP(A59,Hoja4!$A$2:$AA$1051,13,FALSE)),"")</f>
        <v/>
      </c>
      <c r="L59" s="144" t="str">
        <f>+IFERROR((VLOOKUP(A59,Hoja4!$A$2:$AA$1051,14,FALSE)),"")</f>
        <v/>
      </c>
    </row>
    <row r="60" spans="1:12" x14ac:dyDescent="0.25">
      <c r="A60" s="145">
        <v>49</v>
      </c>
      <c r="B60" s="41" t="str">
        <f>+IFERROR((VLOOKUP(A60,Hoja4!$A$2:$M$1051,4,FALSE)),"")</f>
        <v/>
      </c>
      <c r="C60" s="41" t="str">
        <f>+IFERROR((VLOOKUP(A60,Hoja4!$A$2:$M$1051,5,FALSE)),"")</f>
        <v/>
      </c>
      <c r="D60" s="42" t="str">
        <f>+IFERROR((VLOOKUP(A60,Hoja4!$A$2:$AA$1051,6,FALSE)),"")</f>
        <v/>
      </c>
      <c r="E60" s="42" t="str">
        <f>+IFERROR((VLOOKUP(A60,Hoja4!$A$2:$AA$1051,7,FALSE)),"")</f>
        <v/>
      </c>
      <c r="F60" s="42" t="str">
        <f>+IFERROR((VLOOKUP(A60,Hoja4!$A$2:$AA$1051,8,FALSE)),"")</f>
        <v/>
      </c>
      <c r="G60" s="42" t="str">
        <f>+IFERROR((VLOOKUP(A60,Hoja4!$A$2:$AA$1051,9,FALSE)),"")</f>
        <v/>
      </c>
      <c r="H60" s="42" t="str">
        <f>+IFERROR((VLOOKUP(A60,Hoja4!$A$2:$AA$1051,10,FALSE)),"")</f>
        <v/>
      </c>
      <c r="I60" s="42" t="str">
        <f>+IFERROR((VLOOKUP(A60,Hoja4!$A$2:$AA$1051,11,FALSE)),"")</f>
        <v/>
      </c>
      <c r="J60" s="42" t="str">
        <f>+IFERROR((VLOOKUP(A60,Hoja4!$A$2:$AA$1051,12,FALSE)),"")</f>
        <v/>
      </c>
      <c r="K60" s="149" t="str">
        <f>+IFERROR((VLOOKUP(A60,Hoja4!$A$2:$AA$1051,13,FALSE)),"")</f>
        <v/>
      </c>
      <c r="L60" s="144" t="str">
        <f>+IFERROR((VLOOKUP(A60,Hoja4!$A$2:$AA$1051,14,FALSE)),"")</f>
        <v/>
      </c>
    </row>
    <row r="61" spans="1:12" x14ac:dyDescent="0.25">
      <c r="A61" s="145">
        <v>50</v>
      </c>
      <c r="B61" s="41" t="str">
        <f>+IFERROR((VLOOKUP(A61,Hoja4!$A$2:$M$1051,4,FALSE)),"")</f>
        <v/>
      </c>
      <c r="C61" s="41" t="str">
        <f>+IFERROR((VLOOKUP(A61,Hoja4!$A$2:$M$1051,5,FALSE)),"")</f>
        <v/>
      </c>
      <c r="D61" s="42" t="str">
        <f>+IFERROR((VLOOKUP(A61,Hoja4!$A$2:$AA$1051,6,FALSE)),"")</f>
        <v/>
      </c>
      <c r="E61" s="42" t="str">
        <f>+IFERROR((VLOOKUP(A61,Hoja4!$A$2:$AA$1051,7,FALSE)),"")</f>
        <v/>
      </c>
      <c r="F61" s="42" t="str">
        <f>+IFERROR((VLOOKUP(A61,Hoja4!$A$2:$AA$1051,8,FALSE)),"")</f>
        <v/>
      </c>
      <c r="G61" s="42" t="str">
        <f>+IFERROR((VLOOKUP(A61,Hoja4!$A$2:$AA$1051,9,FALSE)),"")</f>
        <v/>
      </c>
      <c r="H61" s="42" t="str">
        <f>+IFERROR((VLOOKUP(A61,Hoja4!$A$2:$AA$1051,10,FALSE)),"")</f>
        <v/>
      </c>
      <c r="I61" s="42" t="str">
        <f>+IFERROR((VLOOKUP(A61,Hoja4!$A$2:$AA$1051,11,FALSE)),"")</f>
        <v/>
      </c>
      <c r="J61" s="42" t="str">
        <f>+IFERROR((VLOOKUP(A61,Hoja4!$A$2:$AA$1051,12,FALSE)),"")</f>
        <v/>
      </c>
      <c r="K61" s="149" t="str">
        <f>+IFERROR((VLOOKUP(A61,Hoja4!$A$2:$AA$1051,13,FALSE)),"")</f>
        <v/>
      </c>
      <c r="L61" s="144" t="str">
        <f>+IFERROR((VLOOKUP(A61,Hoja4!$A$2:$AA$1051,14,FALSE)),"")</f>
        <v/>
      </c>
    </row>
    <row r="62" spans="1:12" x14ac:dyDescent="0.25">
      <c r="A62" s="145">
        <v>51</v>
      </c>
      <c r="B62" s="41" t="str">
        <f>+IFERROR((VLOOKUP(A62,Hoja4!$A$2:$M$1051,4,FALSE)),"")</f>
        <v/>
      </c>
      <c r="C62" s="41" t="str">
        <f>+IFERROR((VLOOKUP(A62,Hoja4!$A$2:$M$1051,5,FALSE)),"")</f>
        <v/>
      </c>
      <c r="D62" s="42" t="str">
        <f>+IFERROR((VLOOKUP(A62,Hoja4!$A$2:$AA$1051,6,FALSE)),"")</f>
        <v/>
      </c>
      <c r="E62" s="42" t="str">
        <f>+IFERROR((VLOOKUP(A62,Hoja4!$A$2:$AA$1051,7,FALSE)),"")</f>
        <v/>
      </c>
      <c r="F62" s="42" t="str">
        <f>+IFERROR((VLOOKUP(A62,Hoja4!$A$2:$AA$1051,8,FALSE)),"")</f>
        <v/>
      </c>
      <c r="G62" s="42" t="str">
        <f>+IFERROR((VLOOKUP(A62,Hoja4!$A$2:$AA$1051,9,FALSE)),"")</f>
        <v/>
      </c>
      <c r="H62" s="42" t="str">
        <f>+IFERROR((VLOOKUP(A62,Hoja4!$A$2:$AA$1051,10,FALSE)),"")</f>
        <v/>
      </c>
      <c r="I62" s="42" t="str">
        <f>+IFERROR((VLOOKUP(A62,Hoja4!$A$2:$AA$1051,11,FALSE)),"")</f>
        <v/>
      </c>
      <c r="J62" s="42" t="str">
        <f>+IFERROR((VLOOKUP(A62,Hoja4!$A$2:$AA$1051,12,FALSE)),"")</f>
        <v/>
      </c>
      <c r="K62" s="149" t="str">
        <f>+IFERROR((VLOOKUP(A62,Hoja4!$A$2:$AA$1051,13,FALSE)),"")</f>
        <v/>
      </c>
      <c r="L62" s="144" t="str">
        <f>+IFERROR((VLOOKUP(A62,Hoja4!$A$2:$AA$1051,14,FALSE)),"")</f>
        <v/>
      </c>
    </row>
    <row r="63" spans="1:12" x14ac:dyDescent="0.25">
      <c r="A63" s="145">
        <v>52</v>
      </c>
      <c r="B63" s="41" t="str">
        <f>+IFERROR((VLOOKUP(A63,Hoja4!$A$2:$M$1051,4,FALSE)),"")</f>
        <v/>
      </c>
      <c r="C63" s="41" t="str">
        <f>+IFERROR((VLOOKUP(A63,Hoja4!$A$2:$M$1051,5,FALSE)),"")</f>
        <v/>
      </c>
      <c r="D63" s="42" t="str">
        <f>+IFERROR((VLOOKUP(A63,Hoja4!$A$2:$AA$1051,6,FALSE)),"")</f>
        <v/>
      </c>
      <c r="E63" s="42" t="str">
        <f>+IFERROR((VLOOKUP(A63,Hoja4!$A$2:$AA$1051,7,FALSE)),"")</f>
        <v/>
      </c>
      <c r="F63" s="42" t="str">
        <f>+IFERROR((VLOOKUP(A63,Hoja4!$A$2:$AA$1051,8,FALSE)),"")</f>
        <v/>
      </c>
      <c r="G63" s="42" t="str">
        <f>+IFERROR((VLOOKUP(A63,Hoja4!$A$2:$AA$1051,9,FALSE)),"")</f>
        <v/>
      </c>
      <c r="H63" s="42" t="str">
        <f>+IFERROR((VLOOKUP(A63,Hoja4!$A$2:$AA$1051,10,FALSE)),"")</f>
        <v/>
      </c>
      <c r="I63" s="42" t="str">
        <f>+IFERROR((VLOOKUP(A63,Hoja4!$A$2:$AA$1051,11,FALSE)),"")</f>
        <v/>
      </c>
      <c r="J63" s="42" t="str">
        <f>+IFERROR((VLOOKUP(A63,Hoja4!$A$2:$AA$1051,12,FALSE)),"")</f>
        <v/>
      </c>
      <c r="K63" s="149" t="str">
        <f>+IFERROR((VLOOKUP(A63,Hoja4!$A$2:$AA$1051,13,FALSE)),"")</f>
        <v/>
      </c>
      <c r="L63" s="144" t="str">
        <f>+IFERROR((VLOOKUP(A63,Hoja4!$A$2:$AA$1051,14,FALSE)),"")</f>
        <v/>
      </c>
    </row>
    <row r="64" spans="1:12" x14ac:dyDescent="0.25">
      <c r="A64" s="145">
        <v>53</v>
      </c>
      <c r="B64" s="41" t="str">
        <f>+IFERROR((VLOOKUP(A64,Hoja4!$A$2:$M$1051,4,FALSE)),"")</f>
        <v/>
      </c>
      <c r="C64" s="41" t="str">
        <f>+IFERROR((VLOOKUP(A64,Hoja4!$A$2:$M$1051,5,FALSE)),"")</f>
        <v/>
      </c>
      <c r="D64" s="42" t="str">
        <f>+IFERROR((VLOOKUP(A64,Hoja4!$A$2:$AA$1051,6,FALSE)),"")</f>
        <v/>
      </c>
      <c r="E64" s="42" t="str">
        <f>+IFERROR((VLOOKUP(A64,Hoja4!$A$2:$AA$1051,7,FALSE)),"")</f>
        <v/>
      </c>
      <c r="F64" s="42" t="str">
        <f>+IFERROR((VLOOKUP(A64,Hoja4!$A$2:$AA$1051,8,FALSE)),"")</f>
        <v/>
      </c>
      <c r="G64" s="42" t="str">
        <f>+IFERROR((VLOOKUP(A64,Hoja4!$A$2:$AA$1051,9,FALSE)),"")</f>
        <v/>
      </c>
      <c r="H64" s="42" t="str">
        <f>+IFERROR((VLOOKUP(A64,Hoja4!$A$2:$AA$1051,10,FALSE)),"")</f>
        <v/>
      </c>
      <c r="I64" s="42" t="str">
        <f>+IFERROR((VLOOKUP(A64,Hoja4!$A$2:$AA$1051,11,FALSE)),"")</f>
        <v/>
      </c>
      <c r="J64" s="42" t="str">
        <f>+IFERROR((VLOOKUP(A64,Hoja4!$A$2:$AA$1051,12,FALSE)),"")</f>
        <v/>
      </c>
      <c r="K64" s="149" t="str">
        <f>+IFERROR((VLOOKUP(A64,Hoja4!$A$2:$AA$1051,13,FALSE)),"")</f>
        <v/>
      </c>
      <c r="L64" s="144" t="str">
        <f>+IFERROR((VLOOKUP(A64,Hoja4!$A$2:$AA$1051,14,FALSE)),"")</f>
        <v/>
      </c>
    </row>
    <row r="65" spans="1:12" x14ac:dyDescent="0.25">
      <c r="A65" s="145">
        <v>54</v>
      </c>
      <c r="B65" s="41" t="str">
        <f>+IFERROR((VLOOKUP(A65,Hoja4!$A$2:$M$1051,4,FALSE)),"")</f>
        <v/>
      </c>
      <c r="C65" s="41" t="str">
        <f>+IFERROR((VLOOKUP(A65,Hoja4!$A$2:$M$1051,5,FALSE)),"")</f>
        <v/>
      </c>
      <c r="D65" s="42" t="str">
        <f>+IFERROR((VLOOKUP(A65,Hoja4!$A$2:$AA$1051,6,FALSE)),"")</f>
        <v/>
      </c>
      <c r="E65" s="42" t="str">
        <f>+IFERROR((VLOOKUP(A65,Hoja4!$A$2:$AA$1051,7,FALSE)),"")</f>
        <v/>
      </c>
      <c r="F65" s="42" t="str">
        <f>+IFERROR((VLOOKUP(A65,Hoja4!$A$2:$AA$1051,8,FALSE)),"")</f>
        <v/>
      </c>
      <c r="G65" s="42" t="str">
        <f>+IFERROR((VLOOKUP(A65,Hoja4!$A$2:$AA$1051,9,FALSE)),"")</f>
        <v/>
      </c>
      <c r="H65" s="42" t="str">
        <f>+IFERROR((VLOOKUP(A65,Hoja4!$A$2:$AA$1051,10,FALSE)),"")</f>
        <v/>
      </c>
      <c r="I65" s="42" t="str">
        <f>+IFERROR((VLOOKUP(A65,Hoja4!$A$2:$AA$1051,11,FALSE)),"")</f>
        <v/>
      </c>
      <c r="J65" s="42" t="str">
        <f>+IFERROR((VLOOKUP(A65,Hoja4!$A$2:$AA$1051,12,FALSE)),"")</f>
        <v/>
      </c>
      <c r="K65" s="149" t="str">
        <f>+IFERROR((VLOOKUP(A65,Hoja4!$A$2:$AA$1051,13,FALSE)),"")</f>
        <v/>
      </c>
      <c r="L65" s="144" t="str">
        <f>+IFERROR((VLOOKUP(A65,Hoja4!$A$2:$AA$1051,14,FALSE)),"")</f>
        <v/>
      </c>
    </row>
    <row r="66" spans="1:12" x14ac:dyDescent="0.25">
      <c r="A66" s="145">
        <v>55</v>
      </c>
      <c r="B66" s="41" t="str">
        <f>+IFERROR((VLOOKUP(A66,Hoja4!$A$2:$M$1051,4,FALSE)),"")</f>
        <v/>
      </c>
      <c r="C66" s="41" t="str">
        <f>+IFERROR((VLOOKUP(A66,Hoja4!$A$2:$M$1051,5,FALSE)),"")</f>
        <v/>
      </c>
      <c r="D66" s="42" t="str">
        <f>+IFERROR((VLOOKUP(A66,Hoja4!$A$2:$AA$1051,6,FALSE)),"")</f>
        <v/>
      </c>
      <c r="E66" s="42" t="str">
        <f>+IFERROR((VLOOKUP(A66,Hoja4!$A$2:$AA$1051,7,FALSE)),"")</f>
        <v/>
      </c>
      <c r="F66" s="42" t="str">
        <f>+IFERROR((VLOOKUP(A66,Hoja4!$A$2:$AA$1051,8,FALSE)),"")</f>
        <v/>
      </c>
      <c r="G66" s="42" t="str">
        <f>+IFERROR((VLOOKUP(A66,Hoja4!$A$2:$AA$1051,9,FALSE)),"")</f>
        <v/>
      </c>
      <c r="H66" s="42" t="str">
        <f>+IFERROR((VLOOKUP(A66,Hoja4!$A$2:$AA$1051,10,FALSE)),"")</f>
        <v/>
      </c>
      <c r="I66" s="42" t="str">
        <f>+IFERROR((VLOOKUP(A66,Hoja4!$A$2:$AA$1051,11,FALSE)),"")</f>
        <v/>
      </c>
      <c r="J66" s="42" t="str">
        <f>+IFERROR((VLOOKUP(A66,Hoja4!$A$2:$AA$1051,12,FALSE)),"")</f>
        <v/>
      </c>
      <c r="K66" s="149" t="str">
        <f>+IFERROR((VLOOKUP(A66,Hoja4!$A$2:$AA$1051,13,FALSE)),"")</f>
        <v/>
      </c>
      <c r="L66" s="144" t="str">
        <f>+IFERROR((VLOOKUP(A66,Hoja4!$A$2:$AA$1051,14,FALSE)),"")</f>
        <v/>
      </c>
    </row>
    <row r="67" spans="1:12" x14ac:dyDescent="0.25">
      <c r="A67" s="145">
        <v>56</v>
      </c>
      <c r="B67" s="41" t="str">
        <f>+IFERROR((VLOOKUP(A67,Hoja4!$A$2:$M$1051,4,FALSE)),"")</f>
        <v/>
      </c>
      <c r="C67" s="41" t="str">
        <f>+IFERROR((VLOOKUP(A67,Hoja4!$A$2:$M$1051,5,FALSE)),"")</f>
        <v/>
      </c>
      <c r="D67" s="42" t="str">
        <f>+IFERROR((VLOOKUP(A67,Hoja4!$A$2:$AA$1051,6,FALSE)),"")</f>
        <v/>
      </c>
      <c r="E67" s="42" t="str">
        <f>+IFERROR((VLOOKUP(A67,Hoja4!$A$2:$AA$1051,7,FALSE)),"")</f>
        <v/>
      </c>
      <c r="F67" s="42" t="str">
        <f>+IFERROR((VLOOKUP(A67,Hoja4!$A$2:$AA$1051,8,FALSE)),"")</f>
        <v/>
      </c>
      <c r="G67" s="42" t="str">
        <f>+IFERROR((VLOOKUP(A67,Hoja4!$A$2:$AA$1051,9,FALSE)),"")</f>
        <v/>
      </c>
      <c r="H67" s="42" t="str">
        <f>+IFERROR((VLOOKUP(A67,Hoja4!$A$2:$AA$1051,10,FALSE)),"")</f>
        <v/>
      </c>
      <c r="I67" s="42" t="str">
        <f>+IFERROR((VLOOKUP(A67,Hoja4!$A$2:$AA$1051,11,FALSE)),"")</f>
        <v/>
      </c>
      <c r="J67" s="42" t="str">
        <f>+IFERROR((VLOOKUP(A67,Hoja4!$A$2:$AA$1051,12,FALSE)),"")</f>
        <v/>
      </c>
      <c r="K67" s="149" t="str">
        <f>+IFERROR((VLOOKUP(A67,Hoja4!$A$2:$AA$1051,13,FALSE)),"")</f>
        <v/>
      </c>
      <c r="L67" s="144" t="str">
        <f>+IFERROR((VLOOKUP(A67,Hoja4!$A$2:$AA$1051,14,FALSE)),"")</f>
        <v/>
      </c>
    </row>
    <row r="68" spans="1:12" x14ac:dyDescent="0.25">
      <c r="A68" s="145">
        <v>57</v>
      </c>
      <c r="B68" s="41" t="str">
        <f>+IFERROR((VLOOKUP(A68,Hoja4!$A$2:$M$1051,4,FALSE)),"")</f>
        <v/>
      </c>
      <c r="C68" s="41" t="str">
        <f>+IFERROR((VLOOKUP(A68,Hoja4!$A$2:$M$1051,5,FALSE)),"")</f>
        <v/>
      </c>
      <c r="D68" s="42" t="str">
        <f>+IFERROR((VLOOKUP(A68,Hoja4!$A$2:$AA$1051,6,FALSE)),"")</f>
        <v/>
      </c>
      <c r="E68" s="42" t="str">
        <f>+IFERROR((VLOOKUP(A68,Hoja4!$A$2:$AA$1051,7,FALSE)),"")</f>
        <v/>
      </c>
      <c r="F68" s="42" t="str">
        <f>+IFERROR((VLOOKUP(A68,Hoja4!$A$2:$AA$1051,8,FALSE)),"")</f>
        <v/>
      </c>
      <c r="G68" s="42" t="str">
        <f>+IFERROR((VLOOKUP(A68,Hoja4!$A$2:$AA$1051,9,FALSE)),"")</f>
        <v/>
      </c>
      <c r="H68" s="42" t="str">
        <f>+IFERROR((VLOOKUP(A68,Hoja4!$A$2:$AA$1051,10,FALSE)),"")</f>
        <v/>
      </c>
      <c r="I68" s="42" t="str">
        <f>+IFERROR((VLOOKUP(A68,Hoja4!$A$2:$AA$1051,11,FALSE)),"")</f>
        <v/>
      </c>
      <c r="J68" s="42" t="str">
        <f>+IFERROR((VLOOKUP(A68,Hoja4!$A$2:$AA$1051,12,FALSE)),"")</f>
        <v/>
      </c>
      <c r="K68" s="149" t="str">
        <f>+IFERROR((VLOOKUP(A68,Hoja4!$A$2:$AA$1051,13,FALSE)),"")</f>
        <v/>
      </c>
      <c r="L68" s="144" t="str">
        <f>+IFERROR((VLOOKUP(A68,Hoja4!$A$2:$AA$1051,14,FALSE)),"")</f>
        <v/>
      </c>
    </row>
    <row r="69" spans="1:12" x14ac:dyDescent="0.25">
      <c r="A69" s="145">
        <v>58</v>
      </c>
      <c r="B69" s="41" t="str">
        <f>+IFERROR((VLOOKUP(A69,Hoja4!$A$2:$M$1051,4,FALSE)),"")</f>
        <v/>
      </c>
      <c r="C69" s="41" t="str">
        <f>+IFERROR((VLOOKUP(A69,Hoja4!$A$2:$M$1051,5,FALSE)),"")</f>
        <v/>
      </c>
      <c r="D69" s="42" t="str">
        <f>+IFERROR((VLOOKUP(A69,Hoja4!$A$2:$AA$1051,6,FALSE)),"")</f>
        <v/>
      </c>
      <c r="E69" s="42" t="str">
        <f>+IFERROR((VLOOKUP(A69,Hoja4!$A$2:$AA$1051,7,FALSE)),"")</f>
        <v/>
      </c>
      <c r="F69" s="42" t="str">
        <f>+IFERROR((VLOOKUP(A69,Hoja4!$A$2:$AA$1051,8,FALSE)),"")</f>
        <v/>
      </c>
      <c r="G69" s="42" t="str">
        <f>+IFERROR((VLOOKUP(A69,Hoja4!$A$2:$AA$1051,9,FALSE)),"")</f>
        <v/>
      </c>
      <c r="H69" s="42" t="str">
        <f>+IFERROR((VLOOKUP(A69,Hoja4!$A$2:$AA$1051,10,FALSE)),"")</f>
        <v/>
      </c>
      <c r="I69" s="42" t="str">
        <f>+IFERROR((VLOOKUP(A69,Hoja4!$A$2:$AA$1051,11,FALSE)),"")</f>
        <v/>
      </c>
      <c r="J69" s="42" t="str">
        <f>+IFERROR((VLOOKUP(A69,Hoja4!$A$2:$AA$1051,12,FALSE)),"")</f>
        <v/>
      </c>
      <c r="K69" s="149" t="str">
        <f>+IFERROR((VLOOKUP(A69,Hoja4!$A$2:$AA$1051,13,FALSE)),"")</f>
        <v/>
      </c>
      <c r="L69" s="144" t="str">
        <f>+IFERROR((VLOOKUP(A69,Hoja4!$A$2:$AA$1051,14,FALSE)),"")</f>
        <v/>
      </c>
    </row>
    <row r="70" spans="1:12" x14ac:dyDescent="0.25">
      <c r="A70" s="145">
        <v>59</v>
      </c>
      <c r="B70" s="41" t="str">
        <f>+IFERROR((VLOOKUP(A70,Hoja4!$A$2:$M$1051,4,FALSE)),"")</f>
        <v/>
      </c>
      <c r="C70" s="41" t="str">
        <f>+IFERROR((VLOOKUP(A70,Hoja4!$A$2:$M$1051,5,FALSE)),"")</f>
        <v/>
      </c>
      <c r="D70" s="42" t="str">
        <f>+IFERROR((VLOOKUP(A70,Hoja4!$A$2:$AA$1051,6,FALSE)),"")</f>
        <v/>
      </c>
      <c r="E70" s="42" t="str">
        <f>+IFERROR((VLOOKUP(A70,Hoja4!$A$2:$AA$1051,7,FALSE)),"")</f>
        <v/>
      </c>
      <c r="F70" s="42" t="str">
        <f>+IFERROR((VLOOKUP(A70,Hoja4!$A$2:$AA$1051,8,FALSE)),"")</f>
        <v/>
      </c>
      <c r="G70" s="42" t="str">
        <f>+IFERROR((VLOOKUP(A70,Hoja4!$A$2:$AA$1051,9,FALSE)),"")</f>
        <v/>
      </c>
      <c r="H70" s="42" t="str">
        <f>+IFERROR((VLOOKUP(A70,Hoja4!$A$2:$AA$1051,10,FALSE)),"")</f>
        <v/>
      </c>
      <c r="I70" s="42" t="str">
        <f>+IFERROR((VLOOKUP(A70,Hoja4!$A$2:$AA$1051,11,FALSE)),"")</f>
        <v/>
      </c>
      <c r="J70" s="42" t="str">
        <f>+IFERROR((VLOOKUP(A70,Hoja4!$A$2:$AA$1051,12,FALSE)),"")</f>
        <v/>
      </c>
      <c r="K70" s="149" t="str">
        <f>+IFERROR((VLOOKUP(A70,Hoja4!$A$2:$AA$1051,13,FALSE)),"")</f>
        <v/>
      </c>
      <c r="L70" s="144" t="str">
        <f>+IFERROR((VLOOKUP(A70,Hoja4!$A$2:$AA$1051,14,FALSE)),"")</f>
        <v/>
      </c>
    </row>
    <row r="71" spans="1:12" x14ac:dyDescent="0.25">
      <c r="A71" s="145">
        <v>60</v>
      </c>
      <c r="B71" s="41" t="str">
        <f>+IFERROR((VLOOKUP(A71,Hoja4!$A$2:$M$1051,4,FALSE)),"")</f>
        <v/>
      </c>
      <c r="C71" s="41" t="str">
        <f>+IFERROR((VLOOKUP(A71,Hoja4!$A$2:$M$1051,5,FALSE)),"")</f>
        <v/>
      </c>
      <c r="D71" s="42" t="str">
        <f>+IFERROR((VLOOKUP(A71,Hoja4!$A$2:$AA$1051,6,FALSE)),"")</f>
        <v/>
      </c>
      <c r="E71" s="42" t="str">
        <f>+IFERROR((VLOOKUP(A71,Hoja4!$A$2:$AA$1051,7,FALSE)),"")</f>
        <v/>
      </c>
      <c r="F71" s="42" t="str">
        <f>+IFERROR((VLOOKUP(A71,Hoja4!$A$2:$AA$1051,8,FALSE)),"")</f>
        <v/>
      </c>
      <c r="G71" s="42" t="str">
        <f>+IFERROR((VLOOKUP(A71,Hoja4!$A$2:$AA$1051,9,FALSE)),"")</f>
        <v/>
      </c>
      <c r="H71" s="42" t="str">
        <f>+IFERROR((VLOOKUP(A71,Hoja4!$A$2:$AA$1051,10,FALSE)),"")</f>
        <v/>
      </c>
      <c r="I71" s="42" t="str">
        <f>+IFERROR((VLOOKUP(A71,Hoja4!$A$2:$AA$1051,11,FALSE)),"")</f>
        <v/>
      </c>
      <c r="J71" s="42" t="str">
        <f>+IFERROR((VLOOKUP(A71,Hoja4!$A$2:$AA$1051,12,FALSE)),"")</f>
        <v/>
      </c>
      <c r="K71" s="149" t="str">
        <f>+IFERROR((VLOOKUP(A71,Hoja4!$A$2:$AA$1051,13,FALSE)),"")</f>
        <v/>
      </c>
      <c r="L71" s="144" t="str">
        <f>+IFERROR((VLOOKUP(A71,Hoja4!$A$2:$AA$1051,14,FALSE)),"")</f>
        <v/>
      </c>
    </row>
    <row r="72" spans="1:12" x14ac:dyDescent="0.25">
      <c r="A72" s="145">
        <v>61</v>
      </c>
      <c r="B72" s="41" t="str">
        <f>+IFERROR((VLOOKUP(A72,Hoja4!$A$2:$M$1051,4,FALSE)),"")</f>
        <v/>
      </c>
      <c r="C72" s="41" t="str">
        <f>+IFERROR((VLOOKUP(A72,Hoja4!$A$2:$M$1051,5,FALSE)),"")</f>
        <v/>
      </c>
      <c r="D72" s="42" t="str">
        <f>+IFERROR((VLOOKUP(A72,Hoja4!$A$2:$AA$1051,6,FALSE)),"")</f>
        <v/>
      </c>
      <c r="E72" s="42" t="str">
        <f>+IFERROR((VLOOKUP(A72,Hoja4!$A$2:$AA$1051,7,FALSE)),"")</f>
        <v/>
      </c>
      <c r="F72" s="42" t="str">
        <f>+IFERROR((VLOOKUP(A72,Hoja4!$A$2:$AA$1051,8,FALSE)),"")</f>
        <v/>
      </c>
      <c r="G72" s="42" t="str">
        <f>+IFERROR((VLOOKUP(A72,Hoja4!$A$2:$AA$1051,9,FALSE)),"")</f>
        <v/>
      </c>
      <c r="H72" s="42" t="str">
        <f>+IFERROR((VLOOKUP(A72,Hoja4!$A$2:$AA$1051,10,FALSE)),"")</f>
        <v/>
      </c>
      <c r="I72" s="42" t="str">
        <f>+IFERROR((VLOOKUP(A72,Hoja4!$A$2:$AA$1051,11,FALSE)),"")</f>
        <v/>
      </c>
      <c r="J72" s="42" t="str">
        <f>+IFERROR((VLOOKUP(A72,Hoja4!$A$2:$AA$1051,12,FALSE)),"")</f>
        <v/>
      </c>
      <c r="K72" s="149" t="str">
        <f>+IFERROR((VLOOKUP(A72,Hoja4!$A$2:$AA$1051,13,FALSE)),"")</f>
        <v/>
      </c>
      <c r="L72" s="144" t="str">
        <f>+IFERROR((VLOOKUP(A72,Hoja4!$A$2:$AA$1051,14,FALSE)),"")</f>
        <v/>
      </c>
    </row>
    <row r="73" spans="1:12" x14ac:dyDescent="0.25">
      <c r="A73" s="145">
        <v>62</v>
      </c>
      <c r="B73" s="41" t="str">
        <f>+IFERROR((VLOOKUP(A73,Hoja4!$A$2:$M$1051,4,FALSE)),"")</f>
        <v/>
      </c>
      <c r="C73" s="41" t="str">
        <f>+IFERROR((VLOOKUP(A73,Hoja4!$A$2:$M$1051,5,FALSE)),"")</f>
        <v/>
      </c>
      <c r="D73" s="42" t="str">
        <f>+IFERROR((VLOOKUP(A73,Hoja4!$A$2:$AA$1051,6,FALSE)),"")</f>
        <v/>
      </c>
      <c r="E73" s="42" t="str">
        <f>+IFERROR((VLOOKUP(A73,Hoja4!$A$2:$AA$1051,7,FALSE)),"")</f>
        <v/>
      </c>
      <c r="F73" s="42" t="str">
        <f>+IFERROR((VLOOKUP(A73,Hoja4!$A$2:$AA$1051,8,FALSE)),"")</f>
        <v/>
      </c>
      <c r="G73" s="42" t="str">
        <f>+IFERROR((VLOOKUP(A73,Hoja4!$A$2:$AA$1051,9,FALSE)),"")</f>
        <v/>
      </c>
      <c r="H73" s="42" t="str">
        <f>+IFERROR((VLOOKUP(A73,Hoja4!$A$2:$AA$1051,10,FALSE)),"")</f>
        <v/>
      </c>
      <c r="I73" s="42" t="str">
        <f>+IFERROR((VLOOKUP(A73,Hoja4!$A$2:$AA$1051,11,FALSE)),"")</f>
        <v/>
      </c>
      <c r="J73" s="42" t="str">
        <f>+IFERROR((VLOOKUP(A73,Hoja4!$A$2:$AA$1051,12,FALSE)),"")</f>
        <v/>
      </c>
      <c r="K73" s="149" t="str">
        <f>+IFERROR((VLOOKUP(A73,Hoja4!$A$2:$AA$1051,13,FALSE)),"")</f>
        <v/>
      </c>
      <c r="L73" s="144" t="str">
        <f>+IFERROR((VLOOKUP(A73,Hoja4!$A$2:$AA$1051,14,FALSE)),"")</f>
        <v/>
      </c>
    </row>
    <row r="74" spans="1:12" x14ac:dyDescent="0.25">
      <c r="A74" s="145">
        <v>63</v>
      </c>
      <c r="B74" s="41" t="str">
        <f>+IFERROR((VLOOKUP(A74,Hoja4!$A$2:$M$1051,4,FALSE)),"")</f>
        <v/>
      </c>
      <c r="C74" s="41" t="str">
        <f>+IFERROR((VLOOKUP(A74,Hoja4!$A$2:$M$1051,5,FALSE)),"")</f>
        <v/>
      </c>
      <c r="D74" s="42" t="str">
        <f>+IFERROR((VLOOKUP(A74,Hoja4!$A$2:$AA$1051,6,FALSE)),"")</f>
        <v/>
      </c>
      <c r="E74" s="42" t="str">
        <f>+IFERROR((VLOOKUP(A74,Hoja4!$A$2:$AA$1051,7,FALSE)),"")</f>
        <v/>
      </c>
      <c r="F74" s="42" t="str">
        <f>+IFERROR((VLOOKUP(A74,Hoja4!$A$2:$AA$1051,8,FALSE)),"")</f>
        <v/>
      </c>
      <c r="G74" s="42" t="str">
        <f>+IFERROR((VLOOKUP(A74,Hoja4!$A$2:$AA$1051,9,FALSE)),"")</f>
        <v/>
      </c>
      <c r="H74" s="42" t="str">
        <f>+IFERROR((VLOOKUP(A74,Hoja4!$A$2:$AA$1051,10,FALSE)),"")</f>
        <v/>
      </c>
      <c r="I74" s="42" t="str">
        <f>+IFERROR((VLOOKUP(A74,Hoja4!$A$2:$AA$1051,11,FALSE)),"")</f>
        <v/>
      </c>
      <c r="J74" s="42" t="str">
        <f>+IFERROR((VLOOKUP(A74,Hoja4!$A$2:$AA$1051,12,FALSE)),"")</f>
        <v/>
      </c>
      <c r="K74" s="149" t="str">
        <f>+IFERROR((VLOOKUP(A74,Hoja4!$A$2:$AA$1051,13,FALSE)),"")</f>
        <v/>
      </c>
      <c r="L74" s="144" t="str">
        <f>+IFERROR((VLOOKUP(A74,Hoja4!$A$2:$AA$1051,14,FALSE)),"")</f>
        <v/>
      </c>
    </row>
    <row r="75" spans="1:12" x14ac:dyDescent="0.25">
      <c r="A75" s="145">
        <v>64</v>
      </c>
      <c r="B75" s="41" t="str">
        <f>+IFERROR((VLOOKUP(A75,Hoja4!$A$2:$M$1051,4,FALSE)),"")</f>
        <v/>
      </c>
      <c r="C75" s="41" t="str">
        <f>+IFERROR((VLOOKUP(A75,Hoja4!$A$2:$M$1051,5,FALSE)),"")</f>
        <v/>
      </c>
      <c r="D75" s="42" t="str">
        <f>+IFERROR((VLOOKUP(A75,Hoja4!$A$2:$AA$1051,6,FALSE)),"")</f>
        <v/>
      </c>
      <c r="E75" s="42" t="str">
        <f>+IFERROR((VLOOKUP(A75,Hoja4!$A$2:$AA$1051,7,FALSE)),"")</f>
        <v/>
      </c>
      <c r="F75" s="42" t="str">
        <f>+IFERROR((VLOOKUP(A75,Hoja4!$A$2:$AA$1051,8,FALSE)),"")</f>
        <v/>
      </c>
      <c r="G75" s="42" t="str">
        <f>+IFERROR((VLOOKUP(A75,Hoja4!$A$2:$AA$1051,9,FALSE)),"")</f>
        <v/>
      </c>
      <c r="H75" s="42" t="str">
        <f>+IFERROR((VLOOKUP(A75,Hoja4!$A$2:$AA$1051,10,FALSE)),"")</f>
        <v/>
      </c>
      <c r="I75" s="42" t="str">
        <f>+IFERROR((VLOOKUP(A75,Hoja4!$A$2:$AA$1051,11,FALSE)),"")</f>
        <v/>
      </c>
      <c r="J75" s="42" t="str">
        <f>+IFERROR((VLOOKUP(A75,Hoja4!$A$2:$AA$1051,12,FALSE)),"")</f>
        <v/>
      </c>
      <c r="K75" s="149" t="str">
        <f>+IFERROR((VLOOKUP(A75,Hoja4!$A$2:$AA$1051,13,FALSE)),"")</f>
        <v/>
      </c>
      <c r="L75" s="144" t="str">
        <f>+IFERROR((VLOOKUP(A75,Hoja4!$A$2:$AA$1051,14,FALSE)),"")</f>
        <v/>
      </c>
    </row>
    <row r="76" spans="1:12" x14ac:dyDescent="0.25">
      <c r="A76" s="145">
        <v>65</v>
      </c>
      <c r="B76" s="41" t="str">
        <f>+IFERROR((VLOOKUP(A76,Hoja4!$A$2:$M$1051,4,FALSE)),"")</f>
        <v/>
      </c>
      <c r="C76" s="41" t="str">
        <f>+IFERROR((VLOOKUP(A76,Hoja4!$A$2:$M$1051,5,FALSE)),"")</f>
        <v/>
      </c>
      <c r="D76" s="42" t="str">
        <f>+IFERROR((VLOOKUP(A76,Hoja4!$A$2:$AA$1051,6,FALSE)),"")</f>
        <v/>
      </c>
      <c r="E76" s="42" t="str">
        <f>+IFERROR((VLOOKUP(A76,Hoja4!$A$2:$AA$1051,7,FALSE)),"")</f>
        <v/>
      </c>
      <c r="F76" s="42" t="str">
        <f>+IFERROR((VLOOKUP(A76,Hoja4!$A$2:$AA$1051,8,FALSE)),"")</f>
        <v/>
      </c>
      <c r="G76" s="42" t="str">
        <f>+IFERROR((VLOOKUP(A76,Hoja4!$A$2:$AA$1051,9,FALSE)),"")</f>
        <v/>
      </c>
      <c r="H76" s="42" t="str">
        <f>+IFERROR((VLOOKUP(A76,Hoja4!$A$2:$AA$1051,10,FALSE)),"")</f>
        <v/>
      </c>
      <c r="I76" s="42" t="str">
        <f>+IFERROR((VLOOKUP(A76,Hoja4!$A$2:$AA$1051,11,FALSE)),"")</f>
        <v/>
      </c>
      <c r="J76" s="42" t="str">
        <f>+IFERROR((VLOOKUP(A76,Hoja4!$A$2:$AA$1051,12,FALSE)),"")</f>
        <v/>
      </c>
      <c r="K76" s="149" t="str">
        <f>+IFERROR((VLOOKUP(A76,Hoja4!$A$2:$AA$1051,13,FALSE)),"")</f>
        <v/>
      </c>
      <c r="L76" s="144" t="str">
        <f>+IFERROR((VLOOKUP(A76,Hoja4!$A$2:$AA$1051,14,FALSE)),"")</f>
        <v/>
      </c>
    </row>
    <row r="77" spans="1:12" x14ac:dyDescent="0.25">
      <c r="A77" s="145">
        <v>66</v>
      </c>
      <c r="B77" s="41" t="str">
        <f>+IFERROR((VLOOKUP(A77,Hoja4!$A$2:$M$1051,4,FALSE)),"")</f>
        <v/>
      </c>
      <c r="C77" s="41" t="str">
        <f>+IFERROR((VLOOKUP(A77,Hoja4!$A$2:$M$1051,5,FALSE)),"")</f>
        <v/>
      </c>
      <c r="D77" s="42" t="str">
        <f>+IFERROR((VLOOKUP(A77,Hoja4!$A$2:$AA$1051,6,FALSE)),"")</f>
        <v/>
      </c>
      <c r="E77" s="42" t="str">
        <f>+IFERROR((VLOOKUP(A77,Hoja4!$A$2:$AA$1051,7,FALSE)),"")</f>
        <v/>
      </c>
      <c r="F77" s="42" t="str">
        <f>+IFERROR((VLOOKUP(A77,Hoja4!$A$2:$AA$1051,8,FALSE)),"")</f>
        <v/>
      </c>
      <c r="G77" s="42" t="str">
        <f>+IFERROR((VLOOKUP(A77,Hoja4!$A$2:$AA$1051,9,FALSE)),"")</f>
        <v/>
      </c>
      <c r="H77" s="42" t="str">
        <f>+IFERROR((VLOOKUP(A77,Hoja4!$A$2:$AA$1051,10,FALSE)),"")</f>
        <v/>
      </c>
      <c r="I77" s="42" t="str">
        <f>+IFERROR((VLOOKUP(A77,Hoja4!$A$2:$AA$1051,11,FALSE)),"")</f>
        <v/>
      </c>
      <c r="J77" s="42" t="str">
        <f>+IFERROR((VLOOKUP(A77,Hoja4!$A$2:$AA$1051,12,FALSE)),"")</f>
        <v/>
      </c>
      <c r="K77" s="149" t="str">
        <f>+IFERROR((VLOOKUP(A77,Hoja4!$A$2:$AA$1051,13,FALSE)),"")</f>
        <v/>
      </c>
      <c r="L77" s="144" t="str">
        <f>+IFERROR((VLOOKUP(A77,Hoja4!$A$2:$AA$1051,14,FALSE)),"")</f>
        <v/>
      </c>
    </row>
    <row r="78" spans="1:12" x14ac:dyDescent="0.25">
      <c r="A78" s="145">
        <v>67</v>
      </c>
      <c r="B78" s="41" t="str">
        <f>+IFERROR((VLOOKUP(A78,Hoja4!$A$2:$M$1051,4,FALSE)),"")</f>
        <v/>
      </c>
      <c r="C78" s="41" t="str">
        <f>+IFERROR((VLOOKUP(A78,Hoja4!$A$2:$M$1051,5,FALSE)),"")</f>
        <v/>
      </c>
      <c r="D78" s="42" t="str">
        <f>+IFERROR((VLOOKUP(A78,Hoja4!$A$2:$AA$1051,6,FALSE)),"")</f>
        <v/>
      </c>
      <c r="E78" s="42" t="str">
        <f>+IFERROR((VLOOKUP(A78,Hoja4!$A$2:$AA$1051,7,FALSE)),"")</f>
        <v/>
      </c>
      <c r="F78" s="42" t="str">
        <f>+IFERROR((VLOOKUP(A78,Hoja4!$A$2:$AA$1051,8,FALSE)),"")</f>
        <v/>
      </c>
      <c r="G78" s="42" t="str">
        <f>+IFERROR((VLOOKUP(A78,Hoja4!$A$2:$AA$1051,9,FALSE)),"")</f>
        <v/>
      </c>
      <c r="H78" s="42" t="str">
        <f>+IFERROR((VLOOKUP(A78,Hoja4!$A$2:$AA$1051,10,FALSE)),"")</f>
        <v/>
      </c>
      <c r="I78" s="42" t="str">
        <f>+IFERROR((VLOOKUP(A78,Hoja4!$A$2:$AA$1051,11,FALSE)),"")</f>
        <v/>
      </c>
      <c r="J78" s="42" t="str">
        <f>+IFERROR((VLOOKUP(A78,Hoja4!$A$2:$AA$1051,12,FALSE)),"")</f>
        <v/>
      </c>
      <c r="K78" s="149" t="str">
        <f>+IFERROR((VLOOKUP(A78,Hoja4!$A$2:$AA$1051,13,FALSE)),"")</f>
        <v/>
      </c>
      <c r="L78" s="144" t="str">
        <f>+IFERROR((VLOOKUP(A78,Hoja4!$A$2:$AA$1051,14,FALSE)),"")</f>
        <v/>
      </c>
    </row>
    <row r="79" spans="1:12" x14ac:dyDescent="0.25">
      <c r="A79" s="145">
        <v>68</v>
      </c>
      <c r="B79" s="41" t="str">
        <f>+IFERROR((VLOOKUP(A79,Hoja4!$A$2:$M$1051,4,FALSE)),"")</f>
        <v/>
      </c>
      <c r="C79" s="41" t="str">
        <f>+IFERROR((VLOOKUP(A79,Hoja4!$A$2:$M$1051,5,FALSE)),"")</f>
        <v/>
      </c>
      <c r="D79" s="42" t="str">
        <f>+IFERROR((VLOOKUP(A79,Hoja4!$A$2:$AA$1051,6,FALSE)),"")</f>
        <v/>
      </c>
      <c r="E79" s="42" t="str">
        <f>+IFERROR((VLOOKUP(A79,Hoja4!$A$2:$AA$1051,7,FALSE)),"")</f>
        <v/>
      </c>
      <c r="F79" s="42" t="str">
        <f>+IFERROR((VLOOKUP(A79,Hoja4!$A$2:$AA$1051,8,FALSE)),"")</f>
        <v/>
      </c>
      <c r="G79" s="42" t="str">
        <f>+IFERROR((VLOOKUP(A79,Hoja4!$A$2:$AA$1051,9,FALSE)),"")</f>
        <v/>
      </c>
      <c r="H79" s="42" t="str">
        <f>+IFERROR((VLOOKUP(A79,Hoja4!$A$2:$AA$1051,10,FALSE)),"")</f>
        <v/>
      </c>
      <c r="I79" s="42" t="str">
        <f>+IFERROR((VLOOKUP(A79,Hoja4!$A$2:$AA$1051,11,FALSE)),"")</f>
        <v/>
      </c>
      <c r="J79" s="42" t="str">
        <f>+IFERROR((VLOOKUP(A79,Hoja4!$A$2:$AA$1051,12,FALSE)),"")</f>
        <v/>
      </c>
      <c r="K79" s="149" t="str">
        <f>+IFERROR((VLOOKUP(A79,Hoja4!$A$2:$AA$1051,13,FALSE)),"")</f>
        <v/>
      </c>
      <c r="L79" s="144" t="str">
        <f>+IFERROR((VLOOKUP(A79,Hoja4!$A$2:$AA$1051,14,FALSE)),"")</f>
        <v/>
      </c>
    </row>
    <row r="80" spans="1:12" x14ac:dyDescent="0.25">
      <c r="A80" s="145">
        <v>69</v>
      </c>
      <c r="B80" s="41" t="str">
        <f>+IFERROR((VLOOKUP(A80,Hoja4!$A$2:$M$1051,4,FALSE)),"")</f>
        <v/>
      </c>
      <c r="C80" s="41" t="str">
        <f>+IFERROR((VLOOKUP(A80,Hoja4!$A$2:$M$1051,5,FALSE)),"")</f>
        <v/>
      </c>
      <c r="D80" s="42" t="str">
        <f>+IFERROR((VLOOKUP(A80,Hoja4!$A$2:$AA$1051,6,FALSE)),"")</f>
        <v/>
      </c>
      <c r="E80" s="42" t="str">
        <f>+IFERROR((VLOOKUP(A80,Hoja4!$A$2:$AA$1051,7,FALSE)),"")</f>
        <v/>
      </c>
      <c r="F80" s="42" t="str">
        <f>+IFERROR((VLOOKUP(A80,Hoja4!$A$2:$AA$1051,8,FALSE)),"")</f>
        <v/>
      </c>
      <c r="G80" s="42" t="str">
        <f>+IFERROR((VLOOKUP(A80,Hoja4!$A$2:$AA$1051,9,FALSE)),"")</f>
        <v/>
      </c>
      <c r="H80" s="42" t="str">
        <f>+IFERROR((VLOOKUP(A80,Hoja4!$A$2:$AA$1051,10,FALSE)),"")</f>
        <v/>
      </c>
      <c r="I80" s="42" t="str">
        <f>+IFERROR((VLOOKUP(A80,Hoja4!$A$2:$AA$1051,11,FALSE)),"")</f>
        <v/>
      </c>
      <c r="J80" s="42" t="str">
        <f>+IFERROR((VLOOKUP(A80,Hoja4!$A$2:$AA$1051,12,FALSE)),"")</f>
        <v/>
      </c>
      <c r="K80" s="149" t="str">
        <f>+IFERROR((VLOOKUP(A80,Hoja4!$A$2:$AA$1051,13,FALSE)),"")</f>
        <v/>
      </c>
      <c r="L80" s="144" t="str">
        <f>+IFERROR((VLOOKUP(A80,Hoja4!$A$2:$AA$1051,14,FALSE)),"")</f>
        <v/>
      </c>
    </row>
    <row r="81" spans="1:12" x14ac:dyDescent="0.25">
      <c r="A81" s="145">
        <v>70</v>
      </c>
      <c r="B81" s="41" t="str">
        <f>+IFERROR((VLOOKUP(A81,Hoja4!$A$2:$M$1051,4,FALSE)),"")</f>
        <v/>
      </c>
      <c r="C81" s="41" t="str">
        <f>+IFERROR((VLOOKUP(A81,Hoja4!$A$2:$M$1051,5,FALSE)),"")</f>
        <v/>
      </c>
      <c r="D81" s="42" t="str">
        <f>+IFERROR((VLOOKUP(A81,Hoja4!$A$2:$AA$1051,6,FALSE)),"")</f>
        <v/>
      </c>
      <c r="E81" s="42" t="str">
        <f>+IFERROR((VLOOKUP(A81,Hoja4!$A$2:$AA$1051,7,FALSE)),"")</f>
        <v/>
      </c>
      <c r="F81" s="42" t="str">
        <f>+IFERROR((VLOOKUP(A81,Hoja4!$A$2:$AA$1051,8,FALSE)),"")</f>
        <v/>
      </c>
      <c r="G81" s="42" t="str">
        <f>+IFERROR((VLOOKUP(A81,Hoja4!$A$2:$AA$1051,9,FALSE)),"")</f>
        <v/>
      </c>
      <c r="H81" s="42" t="str">
        <f>+IFERROR((VLOOKUP(A81,Hoja4!$A$2:$AA$1051,10,FALSE)),"")</f>
        <v/>
      </c>
      <c r="I81" s="42" t="str">
        <f>+IFERROR((VLOOKUP(A81,Hoja4!$A$2:$AA$1051,11,FALSE)),"")</f>
        <v/>
      </c>
      <c r="J81" s="42" t="str">
        <f>+IFERROR((VLOOKUP(A81,Hoja4!$A$2:$AA$1051,12,FALSE)),"")</f>
        <v/>
      </c>
      <c r="K81" s="149" t="str">
        <f>+IFERROR((VLOOKUP(A81,Hoja4!$A$2:$AA$1051,13,FALSE)),"")</f>
        <v/>
      </c>
      <c r="L81" s="144" t="str">
        <f>+IFERROR((VLOOKUP(A81,Hoja4!$A$2:$AA$1051,14,FALSE)),"")</f>
        <v/>
      </c>
    </row>
    <row r="82" spans="1:12" x14ac:dyDescent="0.25">
      <c r="A82" s="145">
        <v>71</v>
      </c>
      <c r="B82" s="41" t="str">
        <f>+IFERROR((VLOOKUP(A82,Hoja4!$A$2:$M$1051,4,FALSE)),"")</f>
        <v/>
      </c>
      <c r="C82" s="41" t="str">
        <f>+IFERROR((VLOOKUP(A82,Hoja4!$A$2:$M$1051,5,FALSE)),"")</f>
        <v/>
      </c>
      <c r="D82" s="42" t="str">
        <f>+IFERROR((VLOOKUP(A82,Hoja4!$A$2:$AA$1051,6,FALSE)),"")</f>
        <v/>
      </c>
      <c r="E82" s="42" t="str">
        <f>+IFERROR((VLOOKUP(A82,Hoja4!$A$2:$AA$1051,7,FALSE)),"")</f>
        <v/>
      </c>
      <c r="F82" s="42" t="str">
        <f>+IFERROR((VLOOKUP(A82,Hoja4!$A$2:$AA$1051,8,FALSE)),"")</f>
        <v/>
      </c>
      <c r="G82" s="42" t="str">
        <f>+IFERROR((VLOOKUP(A82,Hoja4!$A$2:$AA$1051,9,FALSE)),"")</f>
        <v/>
      </c>
      <c r="H82" s="42" t="str">
        <f>+IFERROR((VLOOKUP(A82,Hoja4!$A$2:$AA$1051,10,FALSE)),"")</f>
        <v/>
      </c>
      <c r="I82" s="42" t="str">
        <f>+IFERROR((VLOOKUP(A82,Hoja4!$A$2:$AA$1051,11,FALSE)),"")</f>
        <v/>
      </c>
      <c r="J82" s="42" t="str">
        <f>+IFERROR((VLOOKUP(A82,Hoja4!$A$2:$AA$1051,12,FALSE)),"")</f>
        <v/>
      </c>
      <c r="K82" s="149" t="str">
        <f>+IFERROR((VLOOKUP(A82,Hoja4!$A$2:$AA$1051,13,FALSE)),"")</f>
        <v/>
      </c>
      <c r="L82" s="144" t="str">
        <f>+IFERROR((VLOOKUP(A82,Hoja4!$A$2:$AA$1051,14,FALSE)),"")</f>
        <v/>
      </c>
    </row>
    <row r="83" spans="1:12" x14ac:dyDescent="0.25">
      <c r="A83" s="145">
        <v>72</v>
      </c>
      <c r="B83" s="41" t="str">
        <f>+IFERROR((VLOOKUP(A83,Hoja4!$A$2:$M$1051,4,FALSE)),"")</f>
        <v/>
      </c>
      <c r="C83" s="41" t="str">
        <f>+IFERROR((VLOOKUP(A83,Hoja4!$A$2:$M$1051,5,FALSE)),"")</f>
        <v/>
      </c>
      <c r="D83" s="42" t="str">
        <f>+IFERROR((VLOOKUP(A83,Hoja4!$A$2:$AA$1051,6,FALSE)),"")</f>
        <v/>
      </c>
      <c r="E83" s="42" t="str">
        <f>+IFERROR((VLOOKUP(A83,Hoja4!$A$2:$AA$1051,7,FALSE)),"")</f>
        <v/>
      </c>
      <c r="F83" s="42" t="str">
        <f>+IFERROR((VLOOKUP(A83,Hoja4!$A$2:$AA$1051,8,FALSE)),"")</f>
        <v/>
      </c>
      <c r="G83" s="42" t="str">
        <f>+IFERROR((VLOOKUP(A83,Hoja4!$A$2:$AA$1051,9,FALSE)),"")</f>
        <v/>
      </c>
      <c r="H83" s="42" t="str">
        <f>+IFERROR((VLOOKUP(A83,Hoja4!$A$2:$AA$1051,10,FALSE)),"")</f>
        <v/>
      </c>
      <c r="I83" s="42" t="str">
        <f>+IFERROR((VLOOKUP(A83,Hoja4!$A$2:$AA$1051,11,FALSE)),"")</f>
        <v/>
      </c>
      <c r="J83" s="42" t="str">
        <f>+IFERROR((VLOOKUP(A83,Hoja4!$A$2:$AA$1051,12,FALSE)),"")</f>
        <v/>
      </c>
      <c r="K83" s="149" t="str">
        <f>+IFERROR((VLOOKUP(A83,Hoja4!$A$2:$AA$1051,13,FALSE)),"")</f>
        <v/>
      </c>
      <c r="L83" s="144" t="str">
        <f>+IFERROR((VLOOKUP(A83,Hoja4!$A$2:$AA$1051,14,FALSE)),"")</f>
        <v/>
      </c>
    </row>
    <row r="84" spans="1:12" x14ac:dyDescent="0.25">
      <c r="A84" s="145">
        <v>73</v>
      </c>
      <c r="B84" s="41" t="str">
        <f>+IFERROR((VLOOKUP(A84,Hoja4!$A$2:$M$1051,4,FALSE)),"")</f>
        <v/>
      </c>
      <c r="C84" s="41" t="str">
        <f>+IFERROR((VLOOKUP(A84,Hoja4!$A$2:$M$1051,5,FALSE)),"")</f>
        <v/>
      </c>
      <c r="D84" s="42" t="str">
        <f>+IFERROR((VLOOKUP(A84,Hoja4!$A$2:$AA$1051,6,FALSE)),"")</f>
        <v/>
      </c>
      <c r="E84" s="42" t="str">
        <f>+IFERROR((VLOOKUP(A84,Hoja4!$A$2:$AA$1051,7,FALSE)),"")</f>
        <v/>
      </c>
      <c r="F84" s="42" t="str">
        <f>+IFERROR((VLOOKUP(A84,Hoja4!$A$2:$AA$1051,8,FALSE)),"")</f>
        <v/>
      </c>
      <c r="G84" s="42" t="str">
        <f>+IFERROR((VLOOKUP(A84,Hoja4!$A$2:$AA$1051,9,FALSE)),"")</f>
        <v/>
      </c>
      <c r="H84" s="42" t="str">
        <f>+IFERROR((VLOOKUP(A84,Hoja4!$A$2:$AA$1051,10,FALSE)),"")</f>
        <v/>
      </c>
      <c r="I84" s="42" t="str">
        <f>+IFERROR((VLOOKUP(A84,Hoja4!$A$2:$AA$1051,11,FALSE)),"")</f>
        <v/>
      </c>
      <c r="J84" s="42" t="str">
        <f>+IFERROR((VLOOKUP(A84,Hoja4!$A$2:$AA$1051,12,FALSE)),"")</f>
        <v/>
      </c>
      <c r="K84" s="149" t="str">
        <f>+IFERROR((VLOOKUP(A84,Hoja4!$A$2:$AA$1051,13,FALSE)),"")</f>
        <v/>
      </c>
      <c r="L84" s="144" t="str">
        <f>+IFERROR((VLOOKUP(A84,Hoja4!$A$2:$AA$1051,14,FALSE)),"")</f>
        <v/>
      </c>
    </row>
    <row r="85" spans="1:12" x14ac:dyDescent="0.25">
      <c r="A85" s="145">
        <v>74</v>
      </c>
      <c r="B85" s="41" t="str">
        <f>+IFERROR((VLOOKUP(A85,Hoja4!$A$2:$M$1051,4,FALSE)),"")</f>
        <v/>
      </c>
      <c r="C85" s="41" t="str">
        <f>+IFERROR((VLOOKUP(A85,Hoja4!$A$2:$M$1051,5,FALSE)),"")</f>
        <v/>
      </c>
      <c r="D85" s="42" t="str">
        <f>+IFERROR((VLOOKUP(A85,Hoja4!$A$2:$AA$1051,6,FALSE)),"")</f>
        <v/>
      </c>
      <c r="E85" s="42" t="str">
        <f>+IFERROR((VLOOKUP(A85,Hoja4!$A$2:$AA$1051,7,FALSE)),"")</f>
        <v/>
      </c>
      <c r="F85" s="42" t="str">
        <f>+IFERROR((VLOOKUP(A85,Hoja4!$A$2:$AA$1051,8,FALSE)),"")</f>
        <v/>
      </c>
      <c r="G85" s="42" t="str">
        <f>+IFERROR((VLOOKUP(A85,Hoja4!$A$2:$AA$1051,9,FALSE)),"")</f>
        <v/>
      </c>
      <c r="H85" s="42" t="str">
        <f>+IFERROR((VLOOKUP(A85,Hoja4!$A$2:$AA$1051,10,FALSE)),"")</f>
        <v/>
      </c>
      <c r="I85" s="42" t="str">
        <f>+IFERROR((VLOOKUP(A85,Hoja4!$A$2:$AA$1051,11,FALSE)),"")</f>
        <v/>
      </c>
      <c r="J85" s="42" t="str">
        <f>+IFERROR((VLOOKUP(A85,Hoja4!$A$2:$AA$1051,12,FALSE)),"")</f>
        <v/>
      </c>
      <c r="K85" s="149" t="str">
        <f>+IFERROR((VLOOKUP(A85,Hoja4!$A$2:$AA$1051,13,FALSE)),"")</f>
        <v/>
      </c>
      <c r="L85" s="144" t="str">
        <f>+IFERROR((VLOOKUP(A85,Hoja4!$A$2:$AA$1051,14,FALSE)),"")</f>
        <v/>
      </c>
    </row>
    <row r="86" spans="1:12" x14ac:dyDescent="0.25">
      <c r="A86" s="145">
        <v>75</v>
      </c>
      <c r="B86" s="41" t="str">
        <f>+IFERROR((VLOOKUP(A86,Hoja4!$A$2:$M$1051,4,FALSE)),"")</f>
        <v/>
      </c>
      <c r="C86" s="41" t="str">
        <f>+IFERROR((VLOOKUP(A86,Hoja4!$A$2:$M$1051,5,FALSE)),"")</f>
        <v/>
      </c>
      <c r="D86" s="42" t="str">
        <f>+IFERROR((VLOOKUP(A86,Hoja4!$A$2:$AA$1051,6,FALSE)),"")</f>
        <v/>
      </c>
      <c r="E86" s="42" t="str">
        <f>+IFERROR((VLOOKUP(A86,Hoja4!$A$2:$AA$1051,7,FALSE)),"")</f>
        <v/>
      </c>
      <c r="F86" s="42" t="str">
        <f>+IFERROR((VLOOKUP(A86,Hoja4!$A$2:$AA$1051,8,FALSE)),"")</f>
        <v/>
      </c>
      <c r="G86" s="42" t="str">
        <f>+IFERROR((VLOOKUP(A86,Hoja4!$A$2:$AA$1051,9,FALSE)),"")</f>
        <v/>
      </c>
      <c r="H86" s="42" t="str">
        <f>+IFERROR((VLOOKUP(A86,Hoja4!$A$2:$AA$1051,10,FALSE)),"")</f>
        <v/>
      </c>
      <c r="I86" s="42" t="str">
        <f>+IFERROR((VLOOKUP(A86,Hoja4!$A$2:$AA$1051,11,FALSE)),"")</f>
        <v/>
      </c>
      <c r="J86" s="42" t="str">
        <f>+IFERROR((VLOOKUP(A86,Hoja4!$A$2:$AA$1051,12,FALSE)),"")</f>
        <v/>
      </c>
      <c r="K86" s="149" t="str">
        <f>+IFERROR((VLOOKUP(A86,Hoja4!$A$2:$AA$1051,13,FALSE)),"")</f>
        <v/>
      </c>
      <c r="L86" s="144" t="str">
        <f>+IFERROR((VLOOKUP(A86,Hoja4!$A$2:$AA$1051,14,FALSE)),"")</f>
        <v/>
      </c>
    </row>
    <row r="87" spans="1:12" x14ac:dyDescent="0.25">
      <c r="A87" s="145">
        <v>76</v>
      </c>
      <c r="B87" s="41" t="str">
        <f>+IFERROR((VLOOKUP(A87,Hoja4!$A$2:$M$1051,4,FALSE)),"")</f>
        <v/>
      </c>
      <c r="C87" s="41" t="str">
        <f>+IFERROR((VLOOKUP(A87,Hoja4!$A$2:$M$1051,5,FALSE)),"")</f>
        <v/>
      </c>
      <c r="D87" s="42" t="str">
        <f>+IFERROR((VLOOKUP(A87,Hoja4!$A$2:$AA$1051,6,FALSE)),"")</f>
        <v/>
      </c>
      <c r="E87" s="42" t="str">
        <f>+IFERROR((VLOOKUP(A87,Hoja4!$A$2:$AA$1051,7,FALSE)),"")</f>
        <v/>
      </c>
      <c r="F87" s="42" t="str">
        <f>+IFERROR((VLOOKUP(A87,Hoja4!$A$2:$AA$1051,8,FALSE)),"")</f>
        <v/>
      </c>
      <c r="G87" s="42" t="str">
        <f>+IFERROR((VLOOKUP(A87,Hoja4!$A$2:$AA$1051,9,FALSE)),"")</f>
        <v/>
      </c>
      <c r="H87" s="42" t="str">
        <f>+IFERROR((VLOOKUP(A87,Hoja4!$A$2:$AA$1051,10,FALSE)),"")</f>
        <v/>
      </c>
      <c r="I87" s="42" t="str">
        <f>+IFERROR((VLOOKUP(A87,Hoja4!$A$2:$AA$1051,11,FALSE)),"")</f>
        <v/>
      </c>
      <c r="J87" s="42" t="str">
        <f>+IFERROR((VLOOKUP(A87,Hoja4!$A$2:$AA$1051,12,FALSE)),"")</f>
        <v/>
      </c>
      <c r="K87" s="149" t="str">
        <f>+IFERROR((VLOOKUP(A87,Hoja4!$A$2:$AA$1051,13,FALSE)),"")</f>
        <v/>
      </c>
      <c r="L87" s="144" t="str">
        <f>+IFERROR((VLOOKUP(A87,Hoja4!$A$2:$AA$1051,14,FALSE)),"")</f>
        <v/>
      </c>
    </row>
    <row r="88" spans="1:12" x14ac:dyDescent="0.25">
      <c r="A88" s="145">
        <v>77</v>
      </c>
      <c r="B88" s="41" t="str">
        <f>+IFERROR((VLOOKUP(A88,Hoja4!$A$2:$M$1051,4,FALSE)),"")</f>
        <v/>
      </c>
      <c r="C88" s="41" t="str">
        <f>+IFERROR((VLOOKUP(A88,Hoja4!$A$2:$M$1051,5,FALSE)),"")</f>
        <v/>
      </c>
      <c r="D88" s="42" t="str">
        <f>+IFERROR((VLOOKUP(A88,Hoja4!$A$2:$AA$1051,6,FALSE)),"")</f>
        <v/>
      </c>
      <c r="E88" s="42" t="str">
        <f>+IFERROR((VLOOKUP(A88,Hoja4!$A$2:$AA$1051,7,FALSE)),"")</f>
        <v/>
      </c>
      <c r="F88" s="42" t="str">
        <f>+IFERROR((VLOOKUP(A88,Hoja4!$A$2:$AA$1051,8,FALSE)),"")</f>
        <v/>
      </c>
      <c r="G88" s="42" t="str">
        <f>+IFERROR((VLOOKUP(A88,Hoja4!$A$2:$AA$1051,9,FALSE)),"")</f>
        <v/>
      </c>
      <c r="H88" s="42" t="str">
        <f>+IFERROR((VLOOKUP(A88,Hoja4!$A$2:$AA$1051,10,FALSE)),"")</f>
        <v/>
      </c>
      <c r="I88" s="42" t="str">
        <f>+IFERROR((VLOOKUP(A88,Hoja4!$A$2:$AA$1051,11,FALSE)),"")</f>
        <v/>
      </c>
      <c r="J88" s="42" t="str">
        <f>+IFERROR((VLOOKUP(A88,Hoja4!$A$2:$AA$1051,12,FALSE)),"")</f>
        <v/>
      </c>
      <c r="K88" s="149" t="str">
        <f>+IFERROR((VLOOKUP(A88,Hoja4!$A$2:$AA$1051,13,FALSE)),"")</f>
        <v/>
      </c>
      <c r="L88" s="144" t="str">
        <f>+IFERROR((VLOOKUP(A88,Hoja4!$A$2:$AA$1051,14,FALSE)),"")</f>
        <v/>
      </c>
    </row>
    <row r="89" spans="1:12" x14ac:dyDescent="0.25">
      <c r="A89" s="145">
        <v>78</v>
      </c>
      <c r="B89" s="41" t="str">
        <f>+IFERROR((VLOOKUP(A89,Hoja4!$A$2:$M$1051,4,FALSE)),"")</f>
        <v/>
      </c>
      <c r="C89" s="41" t="str">
        <f>+IFERROR((VLOOKUP(A89,Hoja4!$A$2:$M$1051,5,FALSE)),"")</f>
        <v/>
      </c>
      <c r="D89" s="42" t="str">
        <f>+IFERROR((VLOOKUP(A89,Hoja4!$A$2:$AA$1051,6,FALSE)),"")</f>
        <v/>
      </c>
      <c r="E89" s="42" t="str">
        <f>+IFERROR((VLOOKUP(A89,Hoja4!$A$2:$AA$1051,7,FALSE)),"")</f>
        <v/>
      </c>
      <c r="F89" s="42" t="str">
        <f>+IFERROR((VLOOKUP(A89,Hoja4!$A$2:$AA$1051,8,FALSE)),"")</f>
        <v/>
      </c>
      <c r="G89" s="42" t="str">
        <f>+IFERROR((VLOOKUP(A89,Hoja4!$A$2:$AA$1051,9,FALSE)),"")</f>
        <v/>
      </c>
      <c r="H89" s="42" t="str">
        <f>+IFERROR((VLOOKUP(A89,Hoja4!$A$2:$AA$1051,10,FALSE)),"")</f>
        <v/>
      </c>
      <c r="I89" s="42" t="str">
        <f>+IFERROR((VLOOKUP(A89,Hoja4!$A$2:$AA$1051,11,FALSE)),"")</f>
        <v/>
      </c>
      <c r="J89" s="42" t="str">
        <f>+IFERROR((VLOOKUP(A89,Hoja4!$A$2:$AA$1051,12,FALSE)),"")</f>
        <v/>
      </c>
      <c r="K89" s="149" t="str">
        <f>+IFERROR((VLOOKUP(A89,Hoja4!$A$2:$AA$1051,13,FALSE)),"")</f>
        <v/>
      </c>
      <c r="L89" s="144" t="str">
        <f>+IFERROR((VLOOKUP(A89,Hoja4!$A$2:$AA$1051,14,FALSE)),"")</f>
        <v/>
      </c>
    </row>
    <row r="90" spans="1:12" x14ac:dyDescent="0.25">
      <c r="A90" s="145">
        <v>79</v>
      </c>
      <c r="B90" s="41" t="str">
        <f>+IFERROR((VLOOKUP(A90,Hoja4!$A$2:$M$1051,4,FALSE)),"")</f>
        <v/>
      </c>
      <c r="C90" s="41" t="str">
        <f>+IFERROR((VLOOKUP(A90,Hoja4!$A$2:$M$1051,5,FALSE)),"")</f>
        <v/>
      </c>
      <c r="D90" s="42" t="str">
        <f>+IFERROR((VLOOKUP(A90,Hoja4!$A$2:$AA$1051,6,FALSE)),"")</f>
        <v/>
      </c>
      <c r="E90" s="42" t="str">
        <f>+IFERROR((VLOOKUP(A90,Hoja4!$A$2:$AA$1051,7,FALSE)),"")</f>
        <v/>
      </c>
      <c r="F90" s="42" t="str">
        <f>+IFERROR((VLOOKUP(A90,Hoja4!$A$2:$AA$1051,8,FALSE)),"")</f>
        <v/>
      </c>
      <c r="G90" s="42" t="str">
        <f>+IFERROR((VLOOKUP(A90,Hoja4!$A$2:$AA$1051,9,FALSE)),"")</f>
        <v/>
      </c>
      <c r="H90" s="42" t="str">
        <f>+IFERROR((VLOOKUP(A90,Hoja4!$A$2:$AA$1051,10,FALSE)),"")</f>
        <v/>
      </c>
      <c r="I90" s="42" t="str">
        <f>+IFERROR((VLOOKUP(A90,Hoja4!$A$2:$AA$1051,11,FALSE)),"")</f>
        <v/>
      </c>
      <c r="J90" s="42" t="str">
        <f>+IFERROR((VLOOKUP(A90,Hoja4!$A$2:$AA$1051,12,FALSE)),"")</f>
        <v/>
      </c>
      <c r="K90" s="149" t="str">
        <f>+IFERROR((VLOOKUP(A90,Hoja4!$A$2:$AA$1051,13,FALSE)),"")</f>
        <v/>
      </c>
      <c r="L90" s="144" t="str">
        <f>+IFERROR((VLOOKUP(A90,Hoja4!$A$2:$AA$1051,14,FALSE)),"")</f>
        <v/>
      </c>
    </row>
    <row r="91" spans="1:12" x14ac:dyDescent="0.25">
      <c r="A91" s="145">
        <v>80</v>
      </c>
      <c r="B91" s="41" t="str">
        <f>+IFERROR((VLOOKUP(A91,Hoja4!$A$2:$M$1051,4,FALSE)),"")</f>
        <v/>
      </c>
      <c r="C91" s="41" t="str">
        <f>+IFERROR((VLOOKUP(A91,Hoja4!$A$2:$M$1051,5,FALSE)),"")</f>
        <v/>
      </c>
      <c r="D91" s="42" t="str">
        <f>+IFERROR((VLOOKUP(A91,Hoja4!$A$2:$AA$1051,6,FALSE)),"")</f>
        <v/>
      </c>
      <c r="E91" s="42" t="str">
        <f>+IFERROR((VLOOKUP(A91,Hoja4!$A$2:$AA$1051,7,FALSE)),"")</f>
        <v/>
      </c>
      <c r="F91" s="42" t="str">
        <f>+IFERROR((VLOOKUP(A91,Hoja4!$A$2:$AA$1051,8,FALSE)),"")</f>
        <v/>
      </c>
      <c r="G91" s="42" t="str">
        <f>+IFERROR((VLOOKUP(A91,Hoja4!$A$2:$AA$1051,9,FALSE)),"")</f>
        <v/>
      </c>
      <c r="H91" s="42" t="str">
        <f>+IFERROR((VLOOKUP(A91,Hoja4!$A$2:$AA$1051,10,FALSE)),"")</f>
        <v/>
      </c>
      <c r="I91" s="42" t="str">
        <f>+IFERROR((VLOOKUP(A91,Hoja4!$A$2:$AA$1051,11,FALSE)),"")</f>
        <v/>
      </c>
      <c r="J91" s="42" t="str">
        <f>+IFERROR((VLOOKUP(A91,Hoja4!$A$2:$AA$1051,12,FALSE)),"")</f>
        <v/>
      </c>
      <c r="K91" s="149" t="str">
        <f>+IFERROR((VLOOKUP(A91,Hoja4!$A$2:$AA$1051,13,FALSE)),"")</f>
        <v/>
      </c>
      <c r="L91" s="144" t="str">
        <f>+IFERROR((VLOOKUP(A91,Hoja4!$A$2:$AA$1051,14,FALSE)),"")</f>
        <v/>
      </c>
    </row>
    <row r="92" spans="1:12" x14ac:dyDescent="0.25">
      <c r="A92" s="145">
        <v>81</v>
      </c>
      <c r="B92" s="41" t="str">
        <f>+IFERROR((VLOOKUP(A92,Hoja4!$A$2:$M$1051,4,FALSE)),"")</f>
        <v/>
      </c>
      <c r="C92" s="41" t="str">
        <f>+IFERROR((VLOOKUP(A92,Hoja4!$A$2:$M$1051,5,FALSE)),"")</f>
        <v/>
      </c>
      <c r="D92" s="42" t="str">
        <f>+IFERROR((VLOOKUP(A92,Hoja4!$A$2:$AA$1051,6,FALSE)),"")</f>
        <v/>
      </c>
      <c r="E92" s="42" t="str">
        <f>+IFERROR((VLOOKUP(A92,Hoja4!$A$2:$AA$1051,7,FALSE)),"")</f>
        <v/>
      </c>
      <c r="F92" s="42" t="str">
        <f>+IFERROR((VLOOKUP(A92,Hoja4!$A$2:$AA$1051,8,FALSE)),"")</f>
        <v/>
      </c>
      <c r="G92" s="42" t="str">
        <f>+IFERROR((VLOOKUP(A92,Hoja4!$A$2:$AA$1051,9,FALSE)),"")</f>
        <v/>
      </c>
      <c r="H92" s="42" t="str">
        <f>+IFERROR((VLOOKUP(A92,Hoja4!$A$2:$AA$1051,10,FALSE)),"")</f>
        <v/>
      </c>
      <c r="I92" s="42" t="str">
        <f>+IFERROR((VLOOKUP(A92,Hoja4!$A$2:$AA$1051,11,FALSE)),"")</f>
        <v/>
      </c>
      <c r="J92" s="42" t="str">
        <f>+IFERROR((VLOOKUP(A92,Hoja4!$A$2:$AA$1051,12,FALSE)),"")</f>
        <v/>
      </c>
      <c r="K92" s="149" t="str">
        <f>+IFERROR((VLOOKUP(A92,Hoja4!$A$2:$AA$1051,13,FALSE)),"")</f>
        <v/>
      </c>
      <c r="L92" s="144" t="str">
        <f>+IFERROR((VLOOKUP(A92,Hoja4!$A$2:$AA$1051,14,FALSE)),"")</f>
        <v/>
      </c>
    </row>
    <row r="93" spans="1:12" x14ac:dyDescent="0.25">
      <c r="A93" s="145">
        <v>82</v>
      </c>
      <c r="B93" s="41" t="str">
        <f>+IFERROR((VLOOKUP(A93,Hoja4!$A$2:$M$1051,4,FALSE)),"")</f>
        <v/>
      </c>
      <c r="C93" s="41" t="str">
        <f>+IFERROR((VLOOKUP(A93,Hoja4!$A$2:$M$1051,5,FALSE)),"")</f>
        <v/>
      </c>
      <c r="D93" s="42" t="str">
        <f>+IFERROR((VLOOKUP(A93,Hoja4!$A$2:$AA$1051,6,FALSE)),"")</f>
        <v/>
      </c>
      <c r="E93" s="42" t="str">
        <f>+IFERROR((VLOOKUP(A93,Hoja4!$A$2:$AA$1051,7,FALSE)),"")</f>
        <v/>
      </c>
      <c r="F93" s="42" t="str">
        <f>+IFERROR((VLOOKUP(A93,Hoja4!$A$2:$AA$1051,8,FALSE)),"")</f>
        <v/>
      </c>
      <c r="G93" s="42" t="str">
        <f>+IFERROR((VLOOKUP(A93,Hoja4!$A$2:$AA$1051,9,FALSE)),"")</f>
        <v/>
      </c>
      <c r="H93" s="42" t="str">
        <f>+IFERROR((VLOOKUP(A93,Hoja4!$A$2:$AA$1051,10,FALSE)),"")</f>
        <v/>
      </c>
      <c r="I93" s="42" t="str">
        <f>+IFERROR((VLOOKUP(A93,Hoja4!$A$2:$AA$1051,11,FALSE)),"")</f>
        <v/>
      </c>
      <c r="J93" s="42" t="str">
        <f>+IFERROR((VLOOKUP(A93,Hoja4!$A$2:$AA$1051,12,FALSE)),"")</f>
        <v/>
      </c>
      <c r="K93" s="149" t="str">
        <f>+IFERROR((VLOOKUP(A93,Hoja4!$A$2:$AA$1051,13,FALSE)),"")</f>
        <v/>
      </c>
      <c r="L93" s="144" t="str">
        <f>+IFERROR((VLOOKUP(A93,Hoja4!$A$2:$AA$1051,14,FALSE)),"")</f>
        <v/>
      </c>
    </row>
    <row r="94" spans="1:12" x14ac:dyDescent="0.25">
      <c r="A94" s="145">
        <v>83</v>
      </c>
      <c r="B94" s="41" t="str">
        <f>+IFERROR((VLOOKUP(A94,Hoja4!$A$2:$M$1051,4,FALSE)),"")</f>
        <v/>
      </c>
      <c r="C94" s="41" t="str">
        <f>+IFERROR((VLOOKUP(A94,Hoja4!$A$2:$M$1051,5,FALSE)),"")</f>
        <v/>
      </c>
      <c r="D94" s="42" t="str">
        <f>+IFERROR((VLOOKUP(A94,Hoja4!$A$2:$AA$1051,6,FALSE)),"")</f>
        <v/>
      </c>
      <c r="E94" s="42" t="str">
        <f>+IFERROR((VLOOKUP(A94,Hoja4!$A$2:$AA$1051,7,FALSE)),"")</f>
        <v/>
      </c>
      <c r="F94" s="42" t="str">
        <f>+IFERROR((VLOOKUP(A94,Hoja4!$A$2:$AA$1051,8,FALSE)),"")</f>
        <v/>
      </c>
      <c r="G94" s="42" t="str">
        <f>+IFERROR((VLOOKUP(A94,Hoja4!$A$2:$AA$1051,9,FALSE)),"")</f>
        <v/>
      </c>
      <c r="H94" s="42" t="str">
        <f>+IFERROR((VLOOKUP(A94,Hoja4!$A$2:$AA$1051,10,FALSE)),"")</f>
        <v/>
      </c>
      <c r="I94" s="42" t="str">
        <f>+IFERROR((VLOOKUP(A94,Hoja4!$A$2:$AA$1051,11,FALSE)),"")</f>
        <v/>
      </c>
      <c r="J94" s="42" t="str">
        <f>+IFERROR((VLOOKUP(A94,Hoja4!$A$2:$AA$1051,12,FALSE)),"")</f>
        <v/>
      </c>
      <c r="K94" s="149" t="str">
        <f>+IFERROR((VLOOKUP(A94,Hoja4!$A$2:$AA$1051,13,FALSE)),"")</f>
        <v/>
      </c>
      <c r="L94" s="144" t="str">
        <f>+IFERROR((VLOOKUP(A94,Hoja4!$A$2:$AA$1051,14,FALSE)),"")</f>
        <v/>
      </c>
    </row>
    <row r="95" spans="1:12" x14ac:dyDescent="0.25">
      <c r="A95" s="145">
        <v>84</v>
      </c>
      <c r="B95" s="41" t="str">
        <f>+IFERROR((VLOOKUP(A95,Hoja4!$A$2:$M$1051,4,FALSE)),"")</f>
        <v/>
      </c>
      <c r="C95" s="41" t="str">
        <f>+IFERROR((VLOOKUP(A95,Hoja4!$A$2:$M$1051,5,FALSE)),"")</f>
        <v/>
      </c>
      <c r="D95" s="42" t="str">
        <f>+IFERROR((VLOOKUP(A95,Hoja4!$A$2:$AA$1051,6,FALSE)),"")</f>
        <v/>
      </c>
      <c r="E95" s="42" t="str">
        <f>+IFERROR((VLOOKUP(A95,Hoja4!$A$2:$AA$1051,7,FALSE)),"")</f>
        <v/>
      </c>
      <c r="F95" s="42" t="str">
        <f>+IFERROR((VLOOKUP(A95,Hoja4!$A$2:$AA$1051,8,FALSE)),"")</f>
        <v/>
      </c>
      <c r="G95" s="42" t="str">
        <f>+IFERROR((VLOOKUP(A95,Hoja4!$A$2:$AA$1051,9,FALSE)),"")</f>
        <v/>
      </c>
      <c r="H95" s="42" t="str">
        <f>+IFERROR((VLOOKUP(A95,Hoja4!$A$2:$AA$1051,10,FALSE)),"")</f>
        <v/>
      </c>
      <c r="I95" s="42" t="str">
        <f>+IFERROR((VLOOKUP(A95,Hoja4!$A$2:$AA$1051,11,FALSE)),"")</f>
        <v/>
      </c>
      <c r="J95" s="42" t="str">
        <f>+IFERROR((VLOOKUP(A95,Hoja4!$A$2:$AA$1051,12,FALSE)),"")</f>
        <v/>
      </c>
      <c r="K95" s="149" t="str">
        <f>+IFERROR((VLOOKUP(A95,Hoja4!$A$2:$AA$1051,13,FALSE)),"")</f>
        <v/>
      </c>
      <c r="L95" s="144" t="str">
        <f>+IFERROR((VLOOKUP(A95,Hoja4!$A$2:$AA$1051,14,FALSE)),"")</f>
        <v/>
      </c>
    </row>
    <row r="96" spans="1:12" x14ac:dyDescent="0.25">
      <c r="A96" s="145">
        <v>85</v>
      </c>
      <c r="B96" s="41" t="str">
        <f>+IFERROR((VLOOKUP(A96,Hoja4!$A$2:$M$1051,4,FALSE)),"")</f>
        <v/>
      </c>
      <c r="C96" s="41" t="str">
        <f>+IFERROR((VLOOKUP(A96,Hoja4!$A$2:$M$1051,5,FALSE)),"")</f>
        <v/>
      </c>
      <c r="D96" s="42" t="str">
        <f>+IFERROR((VLOOKUP(A96,Hoja4!$A$2:$AA$1051,6,FALSE)),"")</f>
        <v/>
      </c>
      <c r="E96" s="42" t="str">
        <f>+IFERROR((VLOOKUP(A96,Hoja4!$A$2:$AA$1051,7,FALSE)),"")</f>
        <v/>
      </c>
      <c r="F96" s="42" t="str">
        <f>+IFERROR((VLOOKUP(A96,Hoja4!$A$2:$AA$1051,8,FALSE)),"")</f>
        <v/>
      </c>
      <c r="G96" s="42" t="str">
        <f>+IFERROR((VLOOKUP(A96,Hoja4!$A$2:$AA$1051,9,FALSE)),"")</f>
        <v/>
      </c>
      <c r="H96" s="42" t="str">
        <f>+IFERROR((VLOOKUP(A96,Hoja4!$A$2:$AA$1051,10,FALSE)),"")</f>
        <v/>
      </c>
      <c r="I96" s="42" t="str">
        <f>+IFERROR((VLOOKUP(A96,Hoja4!$A$2:$AA$1051,11,FALSE)),"")</f>
        <v/>
      </c>
      <c r="J96" s="42" t="str">
        <f>+IFERROR((VLOOKUP(A96,Hoja4!$A$2:$AA$1051,12,FALSE)),"")</f>
        <v/>
      </c>
      <c r="K96" s="149" t="str">
        <f>+IFERROR((VLOOKUP(A96,Hoja4!$A$2:$AA$1051,13,FALSE)),"")</f>
        <v/>
      </c>
      <c r="L96" s="144" t="str">
        <f>+IFERROR((VLOOKUP(A96,Hoja4!$A$2:$AA$1051,14,FALSE)),"")</f>
        <v/>
      </c>
    </row>
    <row r="97" spans="1:12" x14ac:dyDescent="0.25">
      <c r="A97" s="145">
        <v>86</v>
      </c>
      <c r="B97" s="41" t="str">
        <f>+IFERROR((VLOOKUP(A97,Hoja4!$A$2:$M$1051,4,FALSE)),"")</f>
        <v/>
      </c>
      <c r="C97" s="41" t="str">
        <f>+IFERROR((VLOOKUP(A97,Hoja4!$A$2:$M$1051,5,FALSE)),"")</f>
        <v/>
      </c>
      <c r="D97" s="42" t="str">
        <f>+IFERROR((VLOOKUP(A97,Hoja4!$A$2:$AA$1051,6,FALSE)),"")</f>
        <v/>
      </c>
      <c r="E97" s="42" t="str">
        <f>+IFERROR((VLOOKUP(A97,Hoja4!$A$2:$AA$1051,7,FALSE)),"")</f>
        <v/>
      </c>
      <c r="F97" s="42" t="str">
        <f>+IFERROR((VLOOKUP(A97,Hoja4!$A$2:$AA$1051,8,FALSE)),"")</f>
        <v/>
      </c>
      <c r="G97" s="42" t="str">
        <f>+IFERROR((VLOOKUP(A97,Hoja4!$A$2:$AA$1051,9,FALSE)),"")</f>
        <v/>
      </c>
      <c r="H97" s="42" t="str">
        <f>+IFERROR((VLOOKUP(A97,Hoja4!$A$2:$AA$1051,10,FALSE)),"")</f>
        <v/>
      </c>
      <c r="I97" s="42" t="str">
        <f>+IFERROR((VLOOKUP(A97,Hoja4!$A$2:$AA$1051,11,FALSE)),"")</f>
        <v/>
      </c>
      <c r="J97" s="42" t="str">
        <f>+IFERROR((VLOOKUP(A97,Hoja4!$A$2:$AA$1051,12,FALSE)),"")</f>
        <v/>
      </c>
      <c r="K97" s="149" t="str">
        <f>+IFERROR((VLOOKUP(A97,Hoja4!$A$2:$AA$1051,13,FALSE)),"")</f>
        <v/>
      </c>
      <c r="L97" s="144" t="str">
        <f>+IFERROR((VLOOKUP(A97,Hoja4!$A$2:$AA$1051,14,FALSE)),"")</f>
        <v/>
      </c>
    </row>
    <row r="98" spans="1:12" x14ac:dyDescent="0.25">
      <c r="A98" s="145">
        <v>87</v>
      </c>
      <c r="B98" s="41" t="str">
        <f>+IFERROR((VLOOKUP(A98,Hoja4!$A$2:$M$1051,4,FALSE)),"")</f>
        <v/>
      </c>
      <c r="C98" s="41" t="str">
        <f>+IFERROR((VLOOKUP(A98,Hoja4!$A$2:$M$1051,5,FALSE)),"")</f>
        <v/>
      </c>
      <c r="D98" s="42" t="str">
        <f>+IFERROR((VLOOKUP(A98,Hoja4!$A$2:$AA$1051,6,FALSE)),"")</f>
        <v/>
      </c>
      <c r="E98" s="42" t="str">
        <f>+IFERROR((VLOOKUP(A98,Hoja4!$A$2:$AA$1051,7,FALSE)),"")</f>
        <v/>
      </c>
      <c r="F98" s="42" t="str">
        <f>+IFERROR((VLOOKUP(A98,Hoja4!$A$2:$AA$1051,8,FALSE)),"")</f>
        <v/>
      </c>
      <c r="G98" s="42" t="str">
        <f>+IFERROR((VLOOKUP(A98,Hoja4!$A$2:$AA$1051,9,FALSE)),"")</f>
        <v/>
      </c>
      <c r="H98" s="42" t="str">
        <f>+IFERROR((VLOOKUP(A98,Hoja4!$A$2:$AA$1051,10,FALSE)),"")</f>
        <v/>
      </c>
      <c r="I98" s="42" t="str">
        <f>+IFERROR((VLOOKUP(A98,Hoja4!$A$2:$AA$1051,11,FALSE)),"")</f>
        <v/>
      </c>
      <c r="J98" s="42" t="str">
        <f>+IFERROR((VLOOKUP(A98,Hoja4!$A$2:$AA$1051,12,FALSE)),"")</f>
        <v/>
      </c>
      <c r="K98" s="149" t="str">
        <f>+IFERROR((VLOOKUP(A98,Hoja4!$A$2:$AA$1051,13,FALSE)),"")</f>
        <v/>
      </c>
      <c r="L98" s="144" t="str">
        <f>+IFERROR((VLOOKUP(A98,Hoja4!$A$2:$AA$1051,14,FALSE)),"")</f>
        <v/>
      </c>
    </row>
    <row r="99" spans="1:12" x14ac:dyDescent="0.25">
      <c r="A99" s="145">
        <v>88</v>
      </c>
      <c r="B99" s="41" t="str">
        <f>+IFERROR((VLOOKUP(A99,Hoja4!$A$2:$M$1051,4,FALSE)),"")</f>
        <v/>
      </c>
      <c r="C99" s="41" t="str">
        <f>+IFERROR((VLOOKUP(A99,Hoja4!$A$2:$M$1051,5,FALSE)),"")</f>
        <v/>
      </c>
      <c r="D99" s="42" t="str">
        <f>+IFERROR((VLOOKUP(A99,Hoja4!$A$2:$AA$1051,6,FALSE)),"")</f>
        <v/>
      </c>
      <c r="E99" s="42" t="str">
        <f>+IFERROR((VLOOKUP(A99,Hoja4!$A$2:$AA$1051,7,FALSE)),"")</f>
        <v/>
      </c>
      <c r="F99" s="42" t="str">
        <f>+IFERROR((VLOOKUP(A99,Hoja4!$A$2:$AA$1051,8,FALSE)),"")</f>
        <v/>
      </c>
      <c r="G99" s="42" t="str">
        <f>+IFERROR((VLOOKUP(A99,Hoja4!$A$2:$AA$1051,9,FALSE)),"")</f>
        <v/>
      </c>
      <c r="H99" s="42" t="str">
        <f>+IFERROR((VLOOKUP(A99,Hoja4!$A$2:$AA$1051,10,FALSE)),"")</f>
        <v/>
      </c>
      <c r="I99" s="42" t="str">
        <f>+IFERROR((VLOOKUP(A99,Hoja4!$A$2:$AA$1051,11,FALSE)),"")</f>
        <v/>
      </c>
      <c r="J99" s="42" t="str">
        <f>+IFERROR((VLOOKUP(A99,Hoja4!$A$2:$AA$1051,12,FALSE)),"")</f>
        <v/>
      </c>
      <c r="K99" s="149" t="str">
        <f>+IFERROR((VLOOKUP(A99,Hoja4!$A$2:$AA$1051,13,FALSE)),"")</f>
        <v/>
      </c>
      <c r="L99" s="144" t="str">
        <f>+IFERROR((VLOOKUP(A99,Hoja4!$A$2:$AA$1051,14,FALSE)),"")</f>
        <v/>
      </c>
    </row>
    <row r="100" spans="1:12" x14ac:dyDescent="0.25">
      <c r="A100" s="145">
        <v>89</v>
      </c>
      <c r="B100" s="41" t="str">
        <f>+IFERROR((VLOOKUP(A100,Hoja4!$A$2:$M$1051,4,FALSE)),"")</f>
        <v/>
      </c>
      <c r="C100" s="41" t="str">
        <f>+IFERROR((VLOOKUP(A100,Hoja4!$A$2:$M$1051,5,FALSE)),"")</f>
        <v/>
      </c>
      <c r="D100" s="42" t="str">
        <f>+IFERROR((VLOOKUP(A100,Hoja4!$A$2:$AA$1051,6,FALSE)),"")</f>
        <v/>
      </c>
      <c r="E100" s="42" t="str">
        <f>+IFERROR((VLOOKUP(A100,Hoja4!$A$2:$AA$1051,7,FALSE)),"")</f>
        <v/>
      </c>
      <c r="F100" s="42" t="str">
        <f>+IFERROR((VLOOKUP(A100,Hoja4!$A$2:$AA$1051,8,FALSE)),"")</f>
        <v/>
      </c>
      <c r="G100" s="42" t="str">
        <f>+IFERROR((VLOOKUP(A100,Hoja4!$A$2:$AA$1051,9,FALSE)),"")</f>
        <v/>
      </c>
      <c r="H100" s="42" t="str">
        <f>+IFERROR((VLOOKUP(A100,Hoja4!$A$2:$AA$1051,10,FALSE)),"")</f>
        <v/>
      </c>
      <c r="I100" s="42" t="str">
        <f>+IFERROR((VLOOKUP(A100,Hoja4!$A$2:$AA$1051,11,FALSE)),"")</f>
        <v/>
      </c>
      <c r="J100" s="42" t="str">
        <f>+IFERROR((VLOOKUP(A100,Hoja4!$A$2:$AA$1051,12,FALSE)),"")</f>
        <v/>
      </c>
      <c r="K100" s="149" t="str">
        <f>+IFERROR((VLOOKUP(A100,Hoja4!$A$2:$AA$1051,13,FALSE)),"")</f>
        <v/>
      </c>
      <c r="L100" s="144" t="str">
        <f>+IFERROR((VLOOKUP(A100,Hoja4!$A$2:$AA$1051,14,FALSE)),"")</f>
        <v/>
      </c>
    </row>
    <row r="101" spans="1:12" x14ac:dyDescent="0.25">
      <c r="A101" s="145">
        <v>90</v>
      </c>
      <c r="B101" s="41" t="str">
        <f>+IFERROR((VLOOKUP(A101,Hoja4!$A$2:$M$1051,4,FALSE)),"")</f>
        <v/>
      </c>
      <c r="C101" s="41" t="str">
        <f>+IFERROR((VLOOKUP(A101,Hoja4!$A$2:$M$1051,5,FALSE)),"")</f>
        <v/>
      </c>
      <c r="D101" s="42" t="str">
        <f>+IFERROR((VLOOKUP(A101,Hoja4!$A$2:$AA$1051,6,FALSE)),"")</f>
        <v/>
      </c>
      <c r="E101" s="42" t="str">
        <f>+IFERROR((VLOOKUP(A101,Hoja4!$A$2:$AA$1051,7,FALSE)),"")</f>
        <v/>
      </c>
      <c r="F101" s="42" t="str">
        <f>+IFERROR((VLOOKUP(A101,Hoja4!$A$2:$AA$1051,8,FALSE)),"")</f>
        <v/>
      </c>
      <c r="G101" s="42" t="str">
        <f>+IFERROR((VLOOKUP(A101,Hoja4!$A$2:$AA$1051,9,FALSE)),"")</f>
        <v/>
      </c>
      <c r="H101" s="42" t="str">
        <f>+IFERROR((VLOOKUP(A101,Hoja4!$A$2:$AA$1051,10,FALSE)),"")</f>
        <v/>
      </c>
      <c r="I101" s="42" t="str">
        <f>+IFERROR((VLOOKUP(A101,Hoja4!$A$2:$AA$1051,11,FALSE)),"")</f>
        <v/>
      </c>
      <c r="J101" s="42" t="str">
        <f>+IFERROR((VLOOKUP(A101,Hoja4!$A$2:$AA$1051,12,FALSE)),"")</f>
        <v/>
      </c>
      <c r="K101" s="149" t="str">
        <f>+IFERROR((VLOOKUP(A101,Hoja4!$A$2:$AA$1051,13,FALSE)),"")</f>
        <v/>
      </c>
      <c r="L101" s="144" t="str">
        <f>+IFERROR((VLOOKUP(A101,Hoja4!$A$2:$AA$1051,14,FALSE)),"")</f>
        <v/>
      </c>
    </row>
    <row r="102" spans="1:12" x14ac:dyDescent="0.25">
      <c r="A102" s="145">
        <v>91</v>
      </c>
      <c r="B102" s="41" t="str">
        <f>+IFERROR((VLOOKUP(A102,Hoja4!$A$2:$M$1051,4,FALSE)),"")</f>
        <v/>
      </c>
      <c r="C102" s="41" t="str">
        <f>+IFERROR((VLOOKUP(A102,Hoja4!$A$2:$M$1051,5,FALSE)),"")</f>
        <v/>
      </c>
      <c r="D102" s="42" t="str">
        <f>+IFERROR((VLOOKUP(A102,Hoja4!$A$2:$AA$1051,6,FALSE)),"")</f>
        <v/>
      </c>
      <c r="E102" s="42" t="str">
        <f>+IFERROR((VLOOKUP(A102,Hoja4!$A$2:$AA$1051,7,FALSE)),"")</f>
        <v/>
      </c>
      <c r="F102" s="42" t="str">
        <f>+IFERROR((VLOOKUP(A102,Hoja4!$A$2:$AA$1051,8,FALSE)),"")</f>
        <v/>
      </c>
      <c r="G102" s="42" t="str">
        <f>+IFERROR((VLOOKUP(A102,Hoja4!$A$2:$AA$1051,9,FALSE)),"")</f>
        <v/>
      </c>
      <c r="H102" s="42" t="str">
        <f>+IFERROR((VLOOKUP(A102,Hoja4!$A$2:$AA$1051,10,FALSE)),"")</f>
        <v/>
      </c>
      <c r="I102" s="42" t="str">
        <f>+IFERROR((VLOOKUP(A102,Hoja4!$A$2:$AA$1051,11,FALSE)),"")</f>
        <v/>
      </c>
      <c r="J102" s="42" t="str">
        <f>+IFERROR((VLOOKUP(A102,Hoja4!$A$2:$AA$1051,12,FALSE)),"")</f>
        <v/>
      </c>
      <c r="K102" s="149" t="str">
        <f>+IFERROR((VLOOKUP(A102,Hoja4!$A$2:$AA$1051,13,FALSE)),"")</f>
        <v/>
      </c>
      <c r="L102" s="144" t="str">
        <f>+IFERROR((VLOOKUP(A102,Hoja4!$A$2:$AA$1051,14,FALSE)),"")</f>
        <v/>
      </c>
    </row>
    <row r="103" spans="1:12" x14ac:dyDescent="0.25">
      <c r="A103" s="145">
        <v>92</v>
      </c>
      <c r="B103" s="41" t="str">
        <f>+IFERROR((VLOOKUP(A103,Hoja4!$A$2:$M$1051,4,FALSE)),"")</f>
        <v/>
      </c>
      <c r="C103" s="41" t="str">
        <f>+IFERROR((VLOOKUP(A103,Hoja4!$A$2:$M$1051,5,FALSE)),"")</f>
        <v/>
      </c>
      <c r="D103" s="42" t="str">
        <f>+IFERROR((VLOOKUP(A103,Hoja4!$A$2:$AA$1051,6,FALSE)),"")</f>
        <v/>
      </c>
      <c r="E103" s="42" t="str">
        <f>+IFERROR((VLOOKUP(A103,Hoja4!$A$2:$AA$1051,7,FALSE)),"")</f>
        <v/>
      </c>
      <c r="F103" s="42" t="str">
        <f>+IFERROR((VLOOKUP(A103,Hoja4!$A$2:$AA$1051,8,FALSE)),"")</f>
        <v/>
      </c>
      <c r="G103" s="42" t="str">
        <f>+IFERROR((VLOOKUP(A103,Hoja4!$A$2:$AA$1051,9,FALSE)),"")</f>
        <v/>
      </c>
      <c r="H103" s="42" t="str">
        <f>+IFERROR((VLOOKUP(A103,Hoja4!$A$2:$AA$1051,10,FALSE)),"")</f>
        <v/>
      </c>
      <c r="I103" s="42" t="str">
        <f>+IFERROR((VLOOKUP(A103,Hoja4!$A$2:$AA$1051,11,FALSE)),"")</f>
        <v/>
      </c>
      <c r="J103" s="42" t="str">
        <f>+IFERROR((VLOOKUP(A103,Hoja4!$A$2:$AA$1051,12,FALSE)),"")</f>
        <v/>
      </c>
      <c r="K103" s="149" t="str">
        <f>+IFERROR((VLOOKUP(A103,Hoja4!$A$2:$AA$1051,13,FALSE)),"")</f>
        <v/>
      </c>
      <c r="L103" s="144" t="str">
        <f>+IFERROR((VLOOKUP(A103,Hoja4!$A$2:$AA$1051,14,FALSE)),"")</f>
        <v/>
      </c>
    </row>
    <row r="104" spans="1:12" x14ac:dyDescent="0.25">
      <c r="A104" s="145">
        <v>93</v>
      </c>
      <c r="B104" s="41" t="str">
        <f>+IFERROR((VLOOKUP(A104,Hoja4!$A$2:$M$1051,4,FALSE)),"")</f>
        <v/>
      </c>
      <c r="C104" s="41" t="str">
        <f>+IFERROR((VLOOKUP(A104,Hoja4!$A$2:$M$1051,5,FALSE)),"")</f>
        <v/>
      </c>
      <c r="D104" s="42" t="str">
        <f>+IFERROR((VLOOKUP(A104,Hoja4!$A$2:$AA$1051,6,FALSE)),"")</f>
        <v/>
      </c>
      <c r="E104" s="42" t="str">
        <f>+IFERROR((VLOOKUP(A104,Hoja4!$A$2:$AA$1051,7,FALSE)),"")</f>
        <v/>
      </c>
      <c r="F104" s="42" t="str">
        <f>+IFERROR((VLOOKUP(A104,Hoja4!$A$2:$AA$1051,8,FALSE)),"")</f>
        <v/>
      </c>
      <c r="G104" s="42" t="str">
        <f>+IFERROR((VLOOKUP(A104,Hoja4!$A$2:$AA$1051,9,FALSE)),"")</f>
        <v/>
      </c>
      <c r="H104" s="42" t="str">
        <f>+IFERROR((VLOOKUP(A104,Hoja4!$A$2:$AA$1051,10,FALSE)),"")</f>
        <v/>
      </c>
      <c r="I104" s="42" t="str">
        <f>+IFERROR((VLOOKUP(A104,Hoja4!$A$2:$AA$1051,11,FALSE)),"")</f>
        <v/>
      </c>
      <c r="J104" s="42" t="str">
        <f>+IFERROR((VLOOKUP(A104,Hoja4!$A$2:$AA$1051,12,FALSE)),"")</f>
        <v/>
      </c>
      <c r="K104" s="149" t="str">
        <f>+IFERROR((VLOOKUP(A104,Hoja4!$A$2:$AA$1051,13,FALSE)),"")</f>
        <v/>
      </c>
      <c r="L104" s="144" t="str">
        <f>+IFERROR((VLOOKUP(A104,Hoja4!$A$2:$AA$1051,14,FALSE)),"")</f>
        <v/>
      </c>
    </row>
    <row r="105" spans="1:12" x14ac:dyDescent="0.25">
      <c r="A105" s="145">
        <v>94</v>
      </c>
      <c r="B105" s="41" t="str">
        <f>+IFERROR((VLOOKUP(A105,Hoja4!$A$2:$M$1051,4,FALSE)),"")</f>
        <v/>
      </c>
      <c r="C105" s="41" t="str">
        <f>+IFERROR((VLOOKUP(A105,Hoja4!$A$2:$M$1051,5,FALSE)),"")</f>
        <v/>
      </c>
      <c r="D105" s="42" t="str">
        <f>+IFERROR((VLOOKUP(A105,Hoja4!$A$2:$AA$1051,6,FALSE)),"")</f>
        <v/>
      </c>
      <c r="E105" s="42" t="str">
        <f>+IFERROR((VLOOKUP(A105,Hoja4!$A$2:$AA$1051,7,FALSE)),"")</f>
        <v/>
      </c>
      <c r="F105" s="42" t="str">
        <f>+IFERROR((VLOOKUP(A105,Hoja4!$A$2:$AA$1051,8,FALSE)),"")</f>
        <v/>
      </c>
      <c r="G105" s="42" t="str">
        <f>+IFERROR((VLOOKUP(A105,Hoja4!$A$2:$AA$1051,9,FALSE)),"")</f>
        <v/>
      </c>
      <c r="H105" s="42" t="str">
        <f>+IFERROR((VLOOKUP(A105,Hoja4!$A$2:$AA$1051,10,FALSE)),"")</f>
        <v/>
      </c>
      <c r="I105" s="42" t="str">
        <f>+IFERROR((VLOOKUP(A105,Hoja4!$A$2:$AA$1051,11,FALSE)),"")</f>
        <v/>
      </c>
      <c r="J105" s="42" t="str">
        <f>+IFERROR((VLOOKUP(A105,Hoja4!$A$2:$AA$1051,12,FALSE)),"")</f>
        <v/>
      </c>
      <c r="K105" s="149" t="str">
        <f>+IFERROR((VLOOKUP(A105,Hoja4!$A$2:$AA$1051,13,FALSE)),"")</f>
        <v/>
      </c>
      <c r="L105" s="144" t="str">
        <f>+IFERROR((VLOOKUP(A105,Hoja4!$A$2:$AA$1051,14,FALSE)),"")</f>
        <v/>
      </c>
    </row>
    <row r="106" spans="1:12" x14ac:dyDescent="0.25">
      <c r="A106" s="145">
        <v>95</v>
      </c>
      <c r="B106" s="41" t="str">
        <f>+IFERROR((VLOOKUP(A106,Hoja4!$A$2:$M$1051,4,FALSE)),"")</f>
        <v/>
      </c>
      <c r="C106" s="41" t="str">
        <f>+IFERROR((VLOOKUP(A106,Hoja4!$A$2:$M$1051,5,FALSE)),"")</f>
        <v/>
      </c>
      <c r="D106" s="42" t="str">
        <f>+IFERROR((VLOOKUP(A106,Hoja4!$A$2:$AA$1051,6,FALSE)),"")</f>
        <v/>
      </c>
      <c r="E106" s="42" t="str">
        <f>+IFERROR((VLOOKUP(A106,Hoja4!$A$2:$AA$1051,7,FALSE)),"")</f>
        <v/>
      </c>
      <c r="F106" s="42" t="str">
        <f>+IFERROR((VLOOKUP(A106,Hoja4!$A$2:$AA$1051,8,FALSE)),"")</f>
        <v/>
      </c>
      <c r="G106" s="42" t="str">
        <f>+IFERROR((VLOOKUP(A106,Hoja4!$A$2:$AA$1051,9,FALSE)),"")</f>
        <v/>
      </c>
      <c r="H106" s="42" t="str">
        <f>+IFERROR((VLOOKUP(A106,Hoja4!$A$2:$AA$1051,10,FALSE)),"")</f>
        <v/>
      </c>
      <c r="I106" s="42" t="str">
        <f>+IFERROR((VLOOKUP(A106,Hoja4!$A$2:$AA$1051,11,FALSE)),"")</f>
        <v/>
      </c>
      <c r="J106" s="42" t="str">
        <f>+IFERROR((VLOOKUP(A106,Hoja4!$A$2:$AA$1051,12,FALSE)),"")</f>
        <v/>
      </c>
      <c r="K106" s="149" t="str">
        <f>+IFERROR((VLOOKUP(A106,Hoja4!$A$2:$AA$1051,13,FALSE)),"")</f>
        <v/>
      </c>
      <c r="L106" s="144" t="str">
        <f>+IFERROR((VLOOKUP(A106,Hoja4!$A$2:$AA$1051,14,FALSE)),"")</f>
        <v/>
      </c>
    </row>
    <row r="107" spans="1:12" x14ac:dyDescent="0.25">
      <c r="A107" s="145">
        <v>96</v>
      </c>
      <c r="B107" s="41" t="str">
        <f>+IFERROR((VLOOKUP(A107,Hoja4!$A$2:$M$1051,4,FALSE)),"")</f>
        <v/>
      </c>
      <c r="C107" s="41" t="str">
        <f>+IFERROR((VLOOKUP(A107,Hoja4!$A$2:$M$1051,5,FALSE)),"")</f>
        <v/>
      </c>
      <c r="D107" s="42" t="str">
        <f>+IFERROR((VLOOKUP(A107,Hoja4!$A$2:$AA$1051,6,FALSE)),"")</f>
        <v/>
      </c>
      <c r="E107" s="42" t="str">
        <f>+IFERROR((VLOOKUP(A107,Hoja4!$A$2:$AA$1051,7,FALSE)),"")</f>
        <v/>
      </c>
      <c r="F107" s="42" t="str">
        <f>+IFERROR((VLOOKUP(A107,Hoja4!$A$2:$AA$1051,8,FALSE)),"")</f>
        <v/>
      </c>
      <c r="G107" s="42" t="str">
        <f>+IFERROR((VLOOKUP(A107,Hoja4!$A$2:$AA$1051,9,FALSE)),"")</f>
        <v/>
      </c>
      <c r="H107" s="42" t="str">
        <f>+IFERROR((VLOOKUP(A107,Hoja4!$A$2:$AA$1051,10,FALSE)),"")</f>
        <v/>
      </c>
      <c r="I107" s="42" t="str">
        <f>+IFERROR((VLOOKUP(A107,Hoja4!$A$2:$AA$1051,11,FALSE)),"")</f>
        <v/>
      </c>
      <c r="J107" s="42" t="str">
        <f>+IFERROR((VLOOKUP(A107,Hoja4!$A$2:$AA$1051,12,FALSE)),"")</f>
        <v/>
      </c>
      <c r="K107" s="149" t="str">
        <f>+IFERROR((VLOOKUP(A107,Hoja4!$A$2:$AA$1051,13,FALSE)),"")</f>
        <v/>
      </c>
      <c r="L107" s="144" t="str">
        <f>+IFERROR((VLOOKUP(A107,Hoja4!$A$2:$AA$1051,14,FALSE)),"")</f>
        <v/>
      </c>
    </row>
    <row r="108" spans="1:12" x14ac:dyDescent="0.25">
      <c r="A108" s="145">
        <v>97</v>
      </c>
      <c r="B108" s="41" t="str">
        <f>+IFERROR((VLOOKUP(A108,Hoja4!$A$2:$M$1051,4,FALSE)),"")</f>
        <v/>
      </c>
      <c r="C108" s="41" t="str">
        <f>+IFERROR((VLOOKUP(A108,Hoja4!$A$2:$M$1051,5,FALSE)),"")</f>
        <v/>
      </c>
      <c r="D108" s="42" t="str">
        <f>+IFERROR((VLOOKUP(A108,Hoja4!$A$2:$AA$1051,6,FALSE)),"")</f>
        <v/>
      </c>
      <c r="E108" s="42" t="str">
        <f>+IFERROR((VLOOKUP(A108,Hoja4!$A$2:$AA$1051,7,FALSE)),"")</f>
        <v/>
      </c>
      <c r="F108" s="42" t="str">
        <f>+IFERROR((VLOOKUP(A108,Hoja4!$A$2:$AA$1051,8,FALSE)),"")</f>
        <v/>
      </c>
      <c r="G108" s="42" t="str">
        <f>+IFERROR((VLOOKUP(A108,Hoja4!$A$2:$AA$1051,9,FALSE)),"")</f>
        <v/>
      </c>
      <c r="H108" s="42" t="str">
        <f>+IFERROR((VLOOKUP(A108,Hoja4!$A$2:$AA$1051,10,FALSE)),"")</f>
        <v/>
      </c>
      <c r="I108" s="42" t="str">
        <f>+IFERROR((VLOOKUP(A108,Hoja4!$A$2:$AA$1051,11,FALSE)),"")</f>
        <v/>
      </c>
      <c r="J108" s="42" t="str">
        <f>+IFERROR((VLOOKUP(A108,Hoja4!$A$2:$AA$1051,12,FALSE)),"")</f>
        <v/>
      </c>
      <c r="K108" s="149" t="str">
        <f>+IFERROR((VLOOKUP(A108,Hoja4!$A$2:$AA$1051,13,FALSE)),"")</f>
        <v/>
      </c>
      <c r="L108" s="144" t="str">
        <f>+IFERROR((VLOOKUP(A108,Hoja4!$A$2:$AA$1051,14,FALSE)),"")</f>
        <v/>
      </c>
    </row>
    <row r="109" spans="1:12" x14ac:dyDescent="0.25">
      <c r="A109" s="145">
        <v>98</v>
      </c>
      <c r="B109" s="41" t="str">
        <f>+IFERROR((VLOOKUP(A109,Hoja4!$A$2:$M$1051,4,FALSE)),"")</f>
        <v/>
      </c>
      <c r="C109" s="41" t="str">
        <f>+IFERROR((VLOOKUP(A109,Hoja4!$A$2:$M$1051,5,FALSE)),"")</f>
        <v/>
      </c>
      <c r="D109" s="42" t="str">
        <f>+IFERROR((VLOOKUP(A109,Hoja4!$A$2:$AA$1051,6,FALSE)),"")</f>
        <v/>
      </c>
      <c r="E109" s="42" t="str">
        <f>+IFERROR((VLOOKUP(A109,Hoja4!$A$2:$AA$1051,7,FALSE)),"")</f>
        <v/>
      </c>
      <c r="F109" s="42" t="str">
        <f>+IFERROR((VLOOKUP(A109,Hoja4!$A$2:$AA$1051,8,FALSE)),"")</f>
        <v/>
      </c>
      <c r="G109" s="42" t="str">
        <f>+IFERROR((VLOOKUP(A109,Hoja4!$A$2:$AA$1051,9,FALSE)),"")</f>
        <v/>
      </c>
      <c r="H109" s="42" t="str">
        <f>+IFERROR((VLOOKUP(A109,Hoja4!$A$2:$AA$1051,10,FALSE)),"")</f>
        <v/>
      </c>
      <c r="I109" s="42" t="str">
        <f>+IFERROR((VLOOKUP(A109,Hoja4!$A$2:$AA$1051,11,FALSE)),"")</f>
        <v/>
      </c>
      <c r="J109" s="42" t="str">
        <f>+IFERROR((VLOOKUP(A109,Hoja4!$A$2:$AA$1051,12,FALSE)),"")</f>
        <v/>
      </c>
      <c r="K109" s="149" t="str">
        <f>+IFERROR((VLOOKUP(A109,Hoja4!$A$2:$AA$1051,13,FALSE)),"")</f>
        <v/>
      </c>
      <c r="L109" s="144" t="str">
        <f>+IFERROR((VLOOKUP(A109,Hoja4!$A$2:$AA$1051,14,FALSE)),"")</f>
        <v/>
      </c>
    </row>
    <row r="110" spans="1:12" x14ac:dyDescent="0.25">
      <c r="A110" s="145">
        <v>99</v>
      </c>
      <c r="B110" s="41" t="str">
        <f>+IFERROR((VLOOKUP(A110,Hoja4!$A$2:$M$1051,4,FALSE)),"")</f>
        <v/>
      </c>
      <c r="C110" s="41" t="str">
        <f>+IFERROR((VLOOKUP(A110,Hoja4!$A$2:$M$1051,5,FALSE)),"")</f>
        <v/>
      </c>
      <c r="D110" s="42" t="str">
        <f>+IFERROR((VLOOKUP(A110,Hoja4!$A$2:$AA$1051,6,FALSE)),"")</f>
        <v/>
      </c>
      <c r="E110" s="42" t="str">
        <f>+IFERROR((VLOOKUP(A110,Hoja4!$A$2:$AA$1051,7,FALSE)),"")</f>
        <v/>
      </c>
      <c r="F110" s="42" t="str">
        <f>+IFERROR((VLOOKUP(A110,Hoja4!$A$2:$AA$1051,8,FALSE)),"")</f>
        <v/>
      </c>
      <c r="G110" s="42" t="str">
        <f>+IFERROR((VLOOKUP(A110,Hoja4!$A$2:$AA$1051,9,FALSE)),"")</f>
        <v/>
      </c>
      <c r="H110" s="42" t="str">
        <f>+IFERROR((VLOOKUP(A110,Hoja4!$A$2:$AA$1051,10,FALSE)),"")</f>
        <v/>
      </c>
      <c r="I110" s="42" t="str">
        <f>+IFERROR((VLOOKUP(A110,Hoja4!$A$2:$AA$1051,11,FALSE)),"")</f>
        <v/>
      </c>
      <c r="J110" s="42" t="str">
        <f>+IFERROR((VLOOKUP(A110,Hoja4!$A$2:$AA$1051,12,FALSE)),"")</f>
        <v/>
      </c>
      <c r="K110" s="149" t="str">
        <f>+IFERROR((VLOOKUP(A110,Hoja4!$A$2:$AA$1051,13,FALSE)),"")</f>
        <v/>
      </c>
      <c r="L110" s="144" t="str">
        <f>+IFERROR((VLOOKUP(A110,Hoja4!$A$2:$AA$1051,14,FALSE)),"")</f>
        <v/>
      </c>
    </row>
    <row r="111" spans="1:12" x14ac:dyDescent="0.25">
      <c r="A111" s="145">
        <v>100</v>
      </c>
      <c r="B111" s="41" t="str">
        <f>+IFERROR((VLOOKUP(A111,Hoja4!$A$2:$M$1051,4,FALSE)),"")</f>
        <v/>
      </c>
      <c r="C111" s="41" t="str">
        <f>+IFERROR((VLOOKUP(A111,Hoja4!$A$2:$M$1051,5,FALSE)),"")</f>
        <v/>
      </c>
      <c r="D111" s="42" t="str">
        <f>+IFERROR((VLOOKUP(A111,Hoja4!$A$2:$AA$1051,6,FALSE)),"")</f>
        <v/>
      </c>
      <c r="E111" s="42" t="str">
        <f>+IFERROR((VLOOKUP(A111,Hoja4!$A$2:$AA$1051,7,FALSE)),"")</f>
        <v/>
      </c>
      <c r="F111" s="42" t="str">
        <f>+IFERROR((VLOOKUP(A111,Hoja4!$A$2:$AA$1051,8,FALSE)),"")</f>
        <v/>
      </c>
      <c r="G111" s="42" t="str">
        <f>+IFERROR((VLOOKUP(A111,Hoja4!$A$2:$AA$1051,9,FALSE)),"")</f>
        <v/>
      </c>
      <c r="H111" s="42" t="str">
        <f>+IFERROR((VLOOKUP(A111,Hoja4!$A$2:$AA$1051,10,FALSE)),"")</f>
        <v/>
      </c>
      <c r="I111" s="42" t="str">
        <f>+IFERROR((VLOOKUP(A111,Hoja4!$A$2:$AA$1051,11,FALSE)),"")</f>
        <v/>
      </c>
      <c r="J111" s="42" t="str">
        <f>+IFERROR((VLOOKUP(A111,Hoja4!$A$2:$AA$1051,12,FALSE)),"")</f>
        <v/>
      </c>
      <c r="K111" s="149" t="str">
        <f>+IFERROR((VLOOKUP(A111,Hoja4!$A$2:$AA$1051,13,FALSE)),"")</f>
        <v/>
      </c>
      <c r="L111" s="144" t="str">
        <f>+IFERROR((VLOOKUP(A111,Hoja4!$A$2:$AA$1051,14,FALSE)),"")</f>
        <v/>
      </c>
    </row>
    <row r="112" spans="1:12" x14ac:dyDescent="0.25">
      <c r="A112" s="145">
        <v>101</v>
      </c>
      <c r="B112" s="41" t="str">
        <f>+IFERROR((VLOOKUP(A112,Hoja4!$A$2:$M$1051,4,FALSE)),"")</f>
        <v/>
      </c>
      <c r="C112" s="41" t="str">
        <f>+IFERROR((VLOOKUP(A112,Hoja4!$A$2:$M$1051,5,FALSE)),"")</f>
        <v/>
      </c>
      <c r="D112" s="42" t="str">
        <f>+IFERROR((VLOOKUP(A112,Hoja4!$A$2:$AA$1051,6,FALSE)),"")</f>
        <v/>
      </c>
      <c r="E112" s="42" t="str">
        <f>+IFERROR((VLOOKUP(A112,Hoja4!$A$2:$AA$1051,7,FALSE)),"")</f>
        <v/>
      </c>
      <c r="F112" s="42" t="str">
        <f>+IFERROR((VLOOKUP(A112,Hoja4!$A$2:$AA$1051,8,FALSE)),"")</f>
        <v/>
      </c>
      <c r="G112" s="42" t="str">
        <f>+IFERROR((VLOOKUP(A112,Hoja4!$A$2:$AA$1051,9,FALSE)),"")</f>
        <v/>
      </c>
      <c r="H112" s="42" t="str">
        <f>+IFERROR((VLOOKUP(A112,Hoja4!$A$2:$AA$1051,10,FALSE)),"")</f>
        <v/>
      </c>
      <c r="I112" s="42" t="str">
        <f>+IFERROR((VLOOKUP(A112,Hoja4!$A$2:$AA$1051,11,FALSE)),"")</f>
        <v/>
      </c>
      <c r="J112" s="42" t="str">
        <f>+IFERROR((VLOOKUP(A112,Hoja4!$A$2:$AA$1051,12,FALSE)),"")</f>
        <v/>
      </c>
      <c r="K112" s="149" t="str">
        <f>+IFERROR((VLOOKUP(A112,Hoja4!$A$2:$AA$1051,13,FALSE)),"")</f>
        <v/>
      </c>
      <c r="L112" s="144" t="str">
        <f>+IFERROR((VLOOKUP(A112,Hoja4!$A$2:$AA$1051,14,FALSE)),"")</f>
        <v/>
      </c>
    </row>
    <row r="113" spans="1:12" x14ac:dyDescent="0.25">
      <c r="A113" s="145">
        <v>102</v>
      </c>
      <c r="B113" s="41" t="str">
        <f>+IFERROR((VLOOKUP(A113,Hoja4!$A$2:$M$1051,4,FALSE)),"")</f>
        <v/>
      </c>
      <c r="C113" s="41" t="str">
        <f>+IFERROR((VLOOKUP(A113,Hoja4!$A$2:$M$1051,5,FALSE)),"")</f>
        <v/>
      </c>
      <c r="D113" s="42" t="str">
        <f>+IFERROR((VLOOKUP(A113,Hoja4!$A$2:$AA$1051,6,FALSE)),"")</f>
        <v/>
      </c>
      <c r="E113" s="42" t="str">
        <f>+IFERROR((VLOOKUP(A113,Hoja4!$A$2:$AA$1051,7,FALSE)),"")</f>
        <v/>
      </c>
      <c r="F113" s="42" t="str">
        <f>+IFERROR((VLOOKUP(A113,Hoja4!$A$2:$AA$1051,8,FALSE)),"")</f>
        <v/>
      </c>
      <c r="G113" s="42" t="str">
        <f>+IFERROR((VLOOKUP(A113,Hoja4!$A$2:$AA$1051,9,FALSE)),"")</f>
        <v/>
      </c>
      <c r="H113" s="42" t="str">
        <f>+IFERROR((VLOOKUP(A113,Hoja4!$A$2:$AA$1051,10,FALSE)),"")</f>
        <v/>
      </c>
      <c r="I113" s="42" t="str">
        <f>+IFERROR((VLOOKUP(A113,Hoja4!$A$2:$AA$1051,11,FALSE)),"")</f>
        <v/>
      </c>
      <c r="J113" s="42" t="str">
        <f>+IFERROR((VLOOKUP(A113,Hoja4!$A$2:$AA$1051,12,FALSE)),"")</f>
        <v/>
      </c>
      <c r="K113" s="149" t="str">
        <f>+IFERROR((VLOOKUP(A113,Hoja4!$A$2:$AA$1051,13,FALSE)),"")</f>
        <v/>
      </c>
      <c r="L113" s="144" t="str">
        <f>+IFERROR((VLOOKUP(A113,Hoja4!$A$2:$AA$1051,14,FALSE)),"")</f>
        <v/>
      </c>
    </row>
    <row r="114" spans="1:12" x14ac:dyDescent="0.25">
      <c r="A114" s="145">
        <v>103</v>
      </c>
      <c r="B114" s="41" t="str">
        <f>+IFERROR((VLOOKUP(A114,Hoja4!$A$2:$M$1051,4,FALSE)),"")</f>
        <v/>
      </c>
      <c r="C114" s="41" t="str">
        <f>+IFERROR((VLOOKUP(A114,Hoja4!$A$2:$M$1051,5,FALSE)),"")</f>
        <v/>
      </c>
      <c r="D114" s="42" t="str">
        <f>+IFERROR((VLOOKUP(A114,Hoja4!$A$2:$AA$1051,6,FALSE)),"")</f>
        <v/>
      </c>
      <c r="E114" s="42" t="str">
        <f>+IFERROR((VLOOKUP(A114,Hoja4!$A$2:$AA$1051,7,FALSE)),"")</f>
        <v/>
      </c>
      <c r="F114" s="42" t="str">
        <f>+IFERROR((VLOOKUP(A114,Hoja4!$A$2:$AA$1051,8,FALSE)),"")</f>
        <v/>
      </c>
      <c r="G114" s="42" t="str">
        <f>+IFERROR((VLOOKUP(A114,Hoja4!$A$2:$AA$1051,9,FALSE)),"")</f>
        <v/>
      </c>
      <c r="H114" s="42" t="str">
        <f>+IFERROR((VLOOKUP(A114,Hoja4!$A$2:$AA$1051,10,FALSE)),"")</f>
        <v/>
      </c>
      <c r="I114" s="42" t="str">
        <f>+IFERROR((VLOOKUP(A114,Hoja4!$A$2:$AA$1051,11,FALSE)),"")</f>
        <v/>
      </c>
      <c r="J114" s="42" t="str">
        <f>+IFERROR((VLOOKUP(A114,Hoja4!$A$2:$AA$1051,12,FALSE)),"")</f>
        <v/>
      </c>
      <c r="K114" s="149" t="str">
        <f>+IFERROR((VLOOKUP(A114,Hoja4!$A$2:$AA$1051,13,FALSE)),"")</f>
        <v/>
      </c>
      <c r="L114" s="144" t="str">
        <f>+IFERROR((VLOOKUP(A114,Hoja4!$A$2:$AA$1051,14,FALSE)),"")</f>
        <v/>
      </c>
    </row>
    <row r="115" spans="1:12" x14ac:dyDescent="0.25">
      <c r="A115" s="145">
        <v>104</v>
      </c>
      <c r="B115" s="41" t="str">
        <f>+IFERROR((VLOOKUP(A115,Hoja4!$A$2:$M$1051,4,FALSE)),"")</f>
        <v/>
      </c>
      <c r="C115" s="41" t="str">
        <f>+IFERROR((VLOOKUP(A115,Hoja4!$A$2:$M$1051,5,FALSE)),"")</f>
        <v/>
      </c>
      <c r="D115" s="42" t="str">
        <f>+IFERROR((VLOOKUP(A115,Hoja4!$A$2:$AA$1051,6,FALSE)),"")</f>
        <v/>
      </c>
      <c r="E115" s="42" t="str">
        <f>+IFERROR((VLOOKUP(A115,Hoja4!$A$2:$AA$1051,7,FALSE)),"")</f>
        <v/>
      </c>
      <c r="F115" s="42" t="str">
        <f>+IFERROR((VLOOKUP(A115,Hoja4!$A$2:$AA$1051,8,FALSE)),"")</f>
        <v/>
      </c>
      <c r="G115" s="42" t="str">
        <f>+IFERROR((VLOOKUP(A115,Hoja4!$A$2:$AA$1051,9,FALSE)),"")</f>
        <v/>
      </c>
      <c r="H115" s="42" t="str">
        <f>+IFERROR((VLOOKUP(A115,Hoja4!$A$2:$AA$1051,10,FALSE)),"")</f>
        <v/>
      </c>
      <c r="I115" s="42" t="str">
        <f>+IFERROR((VLOOKUP(A115,Hoja4!$A$2:$AA$1051,11,FALSE)),"")</f>
        <v/>
      </c>
      <c r="J115" s="42" t="str">
        <f>+IFERROR((VLOOKUP(A115,Hoja4!$A$2:$AA$1051,12,FALSE)),"")</f>
        <v/>
      </c>
      <c r="K115" s="149" t="str">
        <f>+IFERROR((VLOOKUP(A115,Hoja4!$A$2:$AA$1051,13,FALSE)),"")</f>
        <v/>
      </c>
      <c r="L115" s="144" t="str">
        <f>+IFERROR((VLOOKUP(A115,Hoja4!$A$2:$AA$1051,14,FALSE)),"")</f>
        <v/>
      </c>
    </row>
    <row r="116" spans="1:12" x14ac:dyDescent="0.25">
      <c r="A116" s="145">
        <v>105</v>
      </c>
      <c r="B116" s="41" t="str">
        <f>+IFERROR((VLOOKUP(A116,Hoja4!$A$2:$M$1051,4,FALSE)),"")</f>
        <v/>
      </c>
      <c r="C116" s="41" t="str">
        <f>+IFERROR((VLOOKUP(A116,Hoja4!$A$2:$M$1051,5,FALSE)),"")</f>
        <v/>
      </c>
      <c r="D116" s="42" t="str">
        <f>+IFERROR((VLOOKUP(A116,Hoja4!$A$2:$AA$1051,6,FALSE)),"")</f>
        <v/>
      </c>
      <c r="E116" s="42" t="str">
        <f>+IFERROR((VLOOKUP(A116,Hoja4!$A$2:$AA$1051,7,FALSE)),"")</f>
        <v/>
      </c>
      <c r="F116" s="42" t="str">
        <f>+IFERROR((VLOOKUP(A116,Hoja4!$A$2:$AA$1051,8,FALSE)),"")</f>
        <v/>
      </c>
      <c r="G116" s="42" t="str">
        <f>+IFERROR((VLOOKUP(A116,Hoja4!$A$2:$AA$1051,9,FALSE)),"")</f>
        <v/>
      </c>
      <c r="H116" s="42" t="str">
        <f>+IFERROR((VLOOKUP(A116,Hoja4!$A$2:$AA$1051,10,FALSE)),"")</f>
        <v/>
      </c>
      <c r="I116" s="42" t="str">
        <f>+IFERROR((VLOOKUP(A116,Hoja4!$A$2:$AA$1051,11,FALSE)),"")</f>
        <v/>
      </c>
      <c r="J116" s="42" t="str">
        <f>+IFERROR((VLOOKUP(A116,Hoja4!$A$2:$AA$1051,12,FALSE)),"")</f>
        <v/>
      </c>
      <c r="K116" s="149" t="str">
        <f>+IFERROR((VLOOKUP(A116,Hoja4!$A$2:$AA$1051,13,FALSE)),"")</f>
        <v/>
      </c>
      <c r="L116" s="144" t="str">
        <f>+IFERROR((VLOOKUP(A116,Hoja4!$A$2:$AA$1051,14,FALSE)),"")</f>
        <v/>
      </c>
    </row>
    <row r="117" spans="1:12" x14ac:dyDescent="0.25">
      <c r="A117" s="145">
        <v>106</v>
      </c>
      <c r="B117" s="41" t="str">
        <f>+IFERROR((VLOOKUP(A117,Hoja4!$A$2:$M$1051,4,FALSE)),"")</f>
        <v/>
      </c>
      <c r="C117" s="41" t="str">
        <f>+IFERROR((VLOOKUP(A117,Hoja4!$A$2:$M$1051,5,FALSE)),"")</f>
        <v/>
      </c>
      <c r="D117" s="42" t="str">
        <f>+IFERROR((VLOOKUP(A117,Hoja4!$A$2:$AA$1051,6,FALSE)),"")</f>
        <v/>
      </c>
      <c r="E117" s="42" t="str">
        <f>+IFERROR((VLOOKUP(A117,Hoja4!$A$2:$AA$1051,7,FALSE)),"")</f>
        <v/>
      </c>
      <c r="F117" s="42" t="str">
        <f>+IFERROR((VLOOKUP(A117,Hoja4!$A$2:$AA$1051,8,FALSE)),"")</f>
        <v/>
      </c>
      <c r="G117" s="42" t="str">
        <f>+IFERROR((VLOOKUP(A117,Hoja4!$A$2:$AA$1051,9,FALSE)),"")</f>
        <v/>
      </c>
      <c r="H117" s="42" t="str">
        <f>+IFERROR((VLOOKUP(A117,Hoja4!$A$2:$AA$1051,10,FALSE)),"")</f>
        <v/>
      </c>
      <c r="I117" s="42" t="str">
        <f>+IFERROR((VLOOKUP(A117,Hoja4!$A$2:$AA$1051,11,FALSE)),"")</f>
        <v/>
      </c>
      <c r="J117" s="42" t="str">
        <f>+IFERROR((VLOOKUP(A117,Hoja4!$A$2:$AA$1051,12,FALSE)),"")</f>
        <v/>
      </c>
      <c r="K117" s="149" t="str">
        <f>+IFERROR((VLOOKUP(A117,Hoja4!$A$2:$AA$1051,13,FALSE)),"")</f>
        <v/>
      </c>
      <c r="L117" s="144" t="str">
        <f>+IFERROR((VLOOKUP(A117,Hoja4!$A$2:$AA$1051,14,FALSE)),"")</f>
        <v/>
      </c>
    </row>
    <row r="118" spans="1:12" x14ac:dyDescent="0.25">
      <c r="A118" s="145">
        <v>107</v>
      </c>
      <c r="B118" s="41" t="str">
        <f>+IFERROR((VLOOKUP(A118,Hoja4!$A$2:$M$1051,4,FALSE)),"")</f>
        <v/>
      </c>
      <c r="C118" s="41" t="str">
        <f>+IFERROR((VLOOKUP(A118,Hoja4!$A$2:$M$1051,5,FALSE)),"")</f>
        <v/>
      </c>
      <c r="D118" s="42" t="str">
        <f>+IFERROR((VLOOKUP(A118,Hoja4!$A$2:$AA$1051,6,FALSE)),"")</f>
        <v/>
      </c>
      <c r="E118" s="42" t="str">
        <f>+IFERROR((VLOOKUP(A118,Hoja4!$A$2:$AA$1051,7,FALSE)),"")</f>
        <v/>
      </c>
      <c r="F118" s="42" t="str">
        <f>+IFERROR((VLOOKUP(A118,Hoja4!$A$2:$AA$1051,8,FALSE)),"")</f>
        <v/>
      </c>
      <c r="G118" s="42" t="str">
        <f>+IFERROR((VLOOKUP(A118,Hoja4!$A$2:$AA$1051,9,FALSE)),"")</f>
        <v/>
      </c>
      <c r="H118" s="42" t="str">
        <f>+IFERROR((VLOOKUP(A118,Hoja4!$A$2:$AA$1051,10,FALSE)),"")</f>
        <v/>
      </c>
      <c r="I118" s="42" t="str">
        <f>+IFERROR((VLOOKUP(A118,Hoja4!$A$2:$AA$1051,11,FALSE)),"")</f>
        <v/>
      </c>
      <c r="J118" s="42" t="str">
        <f>+IFERROR((VLOOKUP(A118,Hoja4!$A$2:$AA$1051,12,FALSE)),"")</f>
        <v/>
      </c>
      <c r="K118" s="149" t="str">
        <f>+IFERROR((VLOOKUP(A118,Hoja4!$A$2:$AA$1051,13,FALSE)),"")</f>
        <v/>
      </c>
      <c r="L118" s="144" t="str">
        <f>+IFERROR((VLOOKUP(A118,Hoja4!$A$2:$AA$1051,14,FALSE)),"")</f>
        <v/>
      </c>
    </row>
    <row r="119" spans="1:12" x14ac:dyDescent="0.25">
      <c r="A119" s="145">
        <v>108</v>
      </c>
      <c r="B119" s="41" t="str">
        <f>+IFERROR((VLOOKUP(A119,Hoja4!$A$2:$M$1051,4,FALSE)),"")</f>
        <v/>
      </c>
      <c r="C119" s="41" t="str">
        <f>+IFERROR((VLOOKUP(A119,Hoja4!$A$2:$M$1051,5,FALSE)),"")</f>
        <v/>
      </c>
      <c r="D119" s="42" t="str">
        <f>+IFERROR((VLOOKUP(A119,Hoja4!$A$2:$AA$1051,6,FALSE)),"")</f>
        <v/>
      </c>
      <c r="E119" s="42" t="str">
        <f>+IFERROR((VLOOKUP(A119,Hoja4!$A$2:$AA$1051,7,FALSE)),"")</f>
        <v/>
      </c>
      <c r="F119" s="42" t="str">
        <f>+IFERROR((VLOOKUP(A119,Hoja4!$A$2:$AA$1051,8,FALSE)),"")</f>
        <v/>
      </c>
      <c r="G119" s="42" t="str">
        <f>+IFERROR((VLOOKUP(A119,Hoja4!$A$2:$AA$1051,9,FALSE)),"")</f>
        <v/>
      </c>
      <c r="H119" s="42" t="str">
        <f>+IFERROR((VLOOKUP(A119,Hoja4!$A$2:$AA$1051,10,FALSE)),"")</f>
        <v/>
      </c>
      <c r="I119" s="42" t="str">
        <f>+IFERROR((VLOOKUP(A119,Hoja4!$A$2:$AA$1051,11,FALSE)),"")</f>
        <v/>
      </c>
      <c r="J119" s="42" t="str">
        <f>+IFERROR((VLOOKUP(A119,Hoja4!$A$2:$AA$1051,12,FALSE)),"")</f>
        <v/>
      </c>
      <c r="K119" s="149" t="str">
        <f>+IFERROR((VLOOKUP(A119,Hoja4!$A$2:$AA$1051,13,FALSE)),"")</f>
        <v/>
      </c>
      <c r="L119" s="144" t="str">
        <f>+IFERROR((VLOOKUP(A119,Hoja4!$A$2:$AA$1051,14,FALSE)),"")</f>
        <v/>
      </c>
    </row>
    <row r="120" spans="1:12" x14ac:dyDescent="0.25">
      <c r="A120" s="145">
        <v>109</v>
      </c>
      <c r="B120" s="41" t="str">
        <f>+IFERROR((VLOOKUP(A120,Hoja4!$A$2:$M$1051,4,FALSE)),"")</f>
        <v/>
      </c>
      <c r="C120" s="41" t="str">
        <f>+IFERROR((VLOOKUP(A120,Hoja4!$A$2:$M$1051,5,FALSE)),"")</f>
        <v/>
      </c>
      <c r="D120" s="42" t="str">
        <f>+IFERROR((VLOOKUP(A120,Hoja4!$A$2:$AA$1051,6,FALSE)),"")</f>
        <v/>
      </c>
      <c r="E120" s="42" t="str">
        <f>+IFERROR((VLOOKUP(A120,Hoja4!$A$2:$AA$1051,7,FALSE)),"")</f>
        <v/>
      </c>
      <c r="F120" s="42" t="str">
        <f>+IFERROR((VLOOKUP(A120,Hoja4!$A$2:$AA$1051,8,FALSE)),"")</f>
        <v/>
      </c>
      <c r="G120" s="42" t="str">
        <f>+IFERROR((VLOOKUP(A120,Hoja4!$A$2:$AA$1051,9,FALSE)),"")</f>
        <v/>
      </c>
      <c r="H120" s="42" t="str">
        <f>+IFERROR((VLOOKUP(A120,Hoja4!$A$2:$AA$1051,10,FALSE)),"")</f>
        <v/>
      </c>
      <c r="I120" s="42" t="str">
        <f>+IFERROR((VLOOKUP(A120,Hoja4!$A$2:$AA$1051,11,FALSE)),"")</f>
        <v/>
      </c>
      <c r="J120" s="42" t="str">
        <f>+IFERROR((VLOOKUP(A120,Hoja4!$A$2:$AA$1051,12,FALSE)),"")</f>
        <v/>
      </c>
      <c r="K120" s="149" t="str">
        <f>+IFERROR((VLOOKUP(A120,Hoja4!$A$2:$AA$1051,13,FALSE)),"")</f>
        <v/>
      </c>
      <c r="L120" s="144" t="str">
        <f>+IFERROR((VLOOKUP(A120,Hoja4!$A$2:$AA$1051,14,FALSE)),"")</f>
        <v/>
      </c>
    </row>
    <row r="121" spans="1:12" x14ac:dyDescent="0.25">
      <c r="A121" s="145">
        <v>110</v>
      </c>
      <c r="B121" s="41" t="str">
        <f>+IFERROR((VLOOKUP(A121,Hoja4!$A$2:$M$1051,4,FALSE)),"")</f>
        <v/>
      </c>
      <c r="C121" s="41" t="str">
        <f>+IFERROR((VLOOKUP(A121,Hoja4!$A$2:$M$1051,5,FALSE)),"")</f>
        <v/>
      </c>
      <c r="D121" s="42" t="str">
        <f>+IFERROR((VLOOKUP(A121,Hoja4!$A$2:$AA$1051,6,FALSE)),"")</f>
        <v/>
      </c>
      <c r="E121" s="42" t="str">
        <f>+IFERROR((VLOOKUP(A121,Hoja4!$A$2:$AA$1051,7,FALSE)),"")</f>
        <v/>
      </c>
      <c r="F121" s="42" t="str">
        <f>+IFERROR((VLOOKUP(A121,Hoja4!$A$2:$AA$1051,8,FALSE)),"")</f>
        <v/>
      </c>
      <c r="G121" s="42" t="str">
        <f>+IFERROR((VLOOKUP(A121,Hoja4!$A$2:$AA$1051,9,FALSE)),"")</f>
        <v/>
      </c>
      <c r="H121" s="42" t="str">
        <f>+IFERROR((VLOOKUP(A121,Hoja4!$A$2:$AA$1051,10,FALSE)),"")</f>
        <v/>
      </c>
      <c r="I121" s="42" t="str">
        <f>+IFERROR((VLOOKUP(A121,Hoja4!$A$2:$AA$1051,11,FALSE)),"")</f>
        <v/>
      </c>
      <c r="J121" s="42" t="str">
        <f>+IFERROR((VLOOKUP(A121,Hoja4!$A$2:$AA$1051,12,FALSE)),"")</f>
        <v/>
      </c>
      <c r="K121" s="149" t="str">
        <f>+IFERROR((VLOOKUP(A121,Hoja4!$A$2:$AA$1051,13,FALSE)),"")</f>
        <v/>
      </c>
      <c r="L121" s="144" t="str">
        <f>+IFERROR((VLOOKUP(A121,Hoja4!$A$2:$AA$1051,14,FALSE)),"")</f>
        <v/>
      </c>
    </row>
    <row r="122" spans="1:12" x14ac:dyDescent="0.25">
      <c r="A122" s="145">
        <v>111</v>
      </c>
      <c r="B122" s="41" t="str">
        <f>+IFERROR((VLOOKUP(A122,Hoja4!$A$2:$M$1051,4,FALSE)),"")</f>
        <v/>
      </c>
      <c r="C122" s="41" t="str">
        <f>+IFERROR((VLOOKUP(A122,Hoja4!$A$2:$M$1051,5,FALSE)),"")</f>
        <v/>
      </c>
      <c r="D122" s="42" t="str">
        <f>+IFERROR((VLOOKUP(A122,Hoja4!$A$2:$AA$1051,6,FALSE)),"")</f>
        <v/>
      </c>
      <c r="E122" s="42" t="str">
        <f>+IFERROR((VLOOKUP(A122,Hoja4!$A$2:$AA$1051,7,FALSE)),"")</f>
        <v/>
      </c>
      <c r="F122" s="42" t="str">
        <f>+IFERROR((VLOOKUP(A122,Hoja4!$A$2:$AA$1051,8,FALSE)),"")</f>
        <v/>
      </c>
      <c r="G122" s="42" t="str">
        <f>+IFERROR((VLOOKUP(A122,Hoja4!$A$2:$AA$1051,9,FALSE)),"")</f>
        <v/>
      </c>
      <c r="H122" s="42" t="str">
        <f>+IFERROR((VLOOKUP(A122,Hoja4!$A$2:$AA$1051,10,FALSE)),"")</f>
        <v/>
      </c>
      <c r="I122" s="42" t="str">
        <f>+IFERROR((VLOOKUP(A122,Hoja4!$A$2:$AA$1051,11,FALSE)),"")</f>
        <v/>
      </c>
      <c r="J122" s="42" t="str">
        <f>+IFERROR((VLOOKUP(A122,Hoja4!$A$2:$AA$1051,12,FALSE)),"")</f>
        <v/>
      </c>
      <c r="K122" s="149" t="str">
        <f>+IFERROR((VLOOKUP(A122,Hoja4!$A$2:$AA$1051,13,FALSE)),"")</f>
        <v/>
      </c>
      <c r="L122" s="144" t="str">
        <f>+IFERROR((VLOOKUP(A122,Hoja4!$A$2:$AA$1051,14,FALSE)),"")</f>
        <v/>
      </c>
    </row>
    <row r="123" spans="1:12" x14ac:dyDescent="0.25">
      <c r="A123" s="145">
        <v>112</v>
      </c>
      <c r="B123" s="41" t="str">
        <f>+IFERROR((VLOOKUP(A123,Hoja4!$A$2:$M$1051,4,FALSE)),"")</f>
        <v/>
      </c>
      <c r="C123" s="41" t="str">
        <f>+IFERROR((VLOOKUP(A123,Hoja4!$A$2:$M$1051,5,FALSE)),"")</f>
        <v/>
      </c>
      <c r="D123" s="42" t="str">
        <f>+IFERROR((VLOOKUP(A123,Hoja4!$A$2:$AA$1051,6,FALSE)),"")</f>
        <v/>
      </c>
      <c r="E123" s="42" t="str">
        <f>+IFERROR((VLOOKUP(A123,Hoja4!$A$2:$AA$1051,7,FALSE)),"")</f>
        <v/>
      </c>
      <c r="F123" s="42" t="str">
        <f>+IFERROR((VLOOKUP(A123,Hoja4!$A$2:$AA$1051,8,FALSE)),"")</f>
        <v/>
      </c>
      <c r="G123" s="42" t="str">
        <f>+IFERROR((VLOOKUP(A123,Hoja4!$A$2:$AA$1051,9,FALSE)),"")</f>
        <v/>
      </c>
      <c r="H123" s="42" t="str">
        <f>+IFERROR((VLOOKUP(A123,Hoja4!$A$2:$AA$1051,10,FALSE)),"")</f>
        <v/>
      </c>
      <c r="I123" s="42" t="str">
        <f>+IFERROR((VLOOKUP(A123,Hoja4!$A$2:$AA$1051,11,FALSE)),"")</f>
        <v/>
      </c>
      <c r="J123" s="42" t="str">
        <f>+IFERROR((VLOOKUP(A123,Hoja4!$A$2:$AA$1051,12,FALSE)),"")</f>
        <v/>
      </c>
      <c r="K123" s="149" t="str">
        <f>+IFERROR((VLOOKUP(A123,Hoja4!$A$2:$AA$1051,13,FALSE)),"")</f>
        <v/>
      </c>
      <c r="L123" s="144" t="str">
        <f>+IFERROR((VLOOKUP(A123,Hoja4!$A$2:$AA$1051,14,FALSE)),"")</f>
        <v/>
      </c>
    </row>
    <row r="124" spans="1:12" x14ac:dyDescent="0.25">
      <c r="A124" s="145">
        <v>113</v>
      </c>
      <c r="B124" s="41" t="str">
        <f>+IFERROR((VLOOKUP(A124,Hoja4!$A$2:$M$1051,4,FALSE)),"")</f>
        <v/>
      </c>
      <c r="C124" s="41" t="str">
        <f>+IFERROR((VLOOKUP(A124,Hoja4!$A$2:$M$1051,5,FALSE)),"")</f>
        <v/>
      </c>
      <c r="D124" s="42" t="str">
        <f>+IFERROR((VLOOKUP(A124,Hoja4!$A$2:$AA$1051,6,FALSE)),"")</f>
        <v/>
      </c>
      <c r="E124" s="42" t="str">
        <f>+IFERROR((VLOOKUP(A124,Hoja4!$A$2:$AA$1051,7,FALSE)),"")</f>
        <v/>
      </c>
      <c r="F124" s="42" t="str">
        <f>+IFERROR((VLOOKUP(A124,Hoja4!$A$2:$AA$1051,8,FALSE)),"")</f>
        <v/>
      </c>
      <c r="G124" s="42" t="str">
        <f>+IFERROR((VLOOKUP(A124,Hoja4!$A$2:$AA$1051,9,FALSE)),"")</f>
        <v/>
      </c>
      <c r="H124" s="42" t="str">
        <f>+IFERROR((VLOOKUP(A124,Hoja4!$A$2:$AA$1051,10,FALSE)),"")</f>
        <v/>
      </c>
      <c r="I124" s="42" t="str">
        <f>+IFERROR((VLOOKUP(A124,Hoja4!$A$2:$AA$1051,11,FALSE)),"")</f>
        <v/>
      </c>
      <c r="J124" s="42" t="str">
        <f>+IFERROR((VLOOKUP(A124,Hoja4!$A$2:$AA$1051,12,FALSE)),"")</f>
        <v/>
      </c>
      <c r="K124" s="149" t="str">
        <f>+IFERROR((VLOOKUP(A124,Hoja4!$A$2:$AA$1051,13,FALSE)),"")</f>
        <v/>
      </c>
      <c r="L124" s="144" t="str">
        <f>+IFERROR((VLOOKUP(A124,Hoja4!$A$2:$AA$1051,14,FALSE)),"")</f>
        <v/>
      </c>
    </row>
    <row r="125" spans="1:12" x14ac:dyDescent="0.25">
      <c r="A125" s="145">
        <v>114</v>
      </c>
      <c r="B125" s="41" t="str">
        <f>+IFERROR((VLOOKUP(A125,Hoja4!$A$2:$M$1051,4,FALSE)),"")</f>
        <v/>
      </c>
      <c r="C125" s="41" t="str">
        <f>+IFERROR((VLOOKUP(A125,Hoja4!$A$2:$M$1051,5,FALSE)),"")</f>
        <v/>
      </c>
      <c r="D125" s="42" t="str">
        <f>+IFERROR((VLOOKUP(A125,Hoja4!$A$2:$AA$1051,6,FALSE)),"")</f>
        <v/>
      </c>
      <c r="E125" s="42" t="str">
        <f>+IFERROR((VLOOKUP(A125,Hoja4!$A$2:$AA$1051,7,FALSE)),"")</f>
        <v/>
      </c>
      <c r="F125" s="42" t="str">
        <f>+IFERROR((VLOOKUP(A125,Hoja4!$A$2:$AA$1051,8,FALSE)),"")</f>
        <v/>
      </c>
      <c r="G125" s="42" t="str">
        <f>+IFERROR((VLOOKUP(A125,Hoja4!$A$2:$AA$1051,9,FALSE)),"")</f>
        <v/>
      </c>
      <c r="H125" s="42" t="str">
        <f>+IFERROR((VLOOKUP(A125,Hoja4!$A$2:$AA$1051,10,FALSE)),"")</f>
        <v/>
      </c>
      <c r="I125" s="42" t="str">
        <f>+IFERROR((VLOOKUP(A125,Hoja4!$A$2:$AA$1051,11,FALSE)),"")</f>
        <v/>
      </c>
      <c r="J125" s="42" t="str">
        <f>+IFERROR((VLOOKUP(A125,Hoja4!$A$2:$AA$1051,12,FALSE)),"")</f>
        <v/>
      </c>
      <c r="K125" s="149" t="str">
        <f>+IFERROR((VLOOKUP(A125,Hoja4!$A$2:$AA$1051,13,FALSE)),"")</f>
        <v/>
      </c>
      <c r="L125" s="144" t="str">
        <f>+IFERROR((VLOOKUP(A125,Hoja4!$A$2:$AA$1051,14,FALSE)),"")</f>
        <v/>
      </c>
    </row>
    <row r="126" spans="1:12" x14ac:dyDescent="0.25">
      <c r="A126" s="145">
        <v>115</v>
      </c>
      <c r="B126" s="41" t="str">
        <f>+IFERROR((VLOOKUP(A126,Hoja4!$A$2:$M$1051,4,FALSE)),"")</f>
        <v/>
      </c>
      <c r="C126" s="41" t="str">
        <f>+IFERROR((VLOOKUP(A126,Hoja4!$A$2:$M$1051,5,FALSE)),"")</f>
        <v/>
      </c>
      <c r="D126" s="42" t="str">
        <f>+IFERROR((VLOOKUP(A126,Hoja4!$A$2:$AA$1051,6,FALSE)),"")</f>
        <v/>
      </c>
      <c r="E126" s="42" t="str">
        <f>+IFERROR((VLOOKUP(A126,Hoja4!$A$2:$AA$1051,7,FALSE)),"")</f>
        <v/>
      </c>
      <c r="F126" s="42" t="str">
        <f>+IFERROR((VLOOKUP(A126,Hoja4!$A$2:$AA$1051,8,FALSE)),"")</f>
        <v/>
      </c>
      <c r="G126" s="42" t="str">
        <f>+IFERROR((VLOOKUP(A126,Hoja4!$A$2:$AA$1051,9,FALSE)),"")</f>
        <v/>
      </c>
      <c r="H126" s="42" t="str">
        <f>+IFERROR((VLOOKUP(A126,Hoja4!$A$2:$AA$1051,10,FALSE)),"")</f>
        <v/>
      </c>
      <c r="I126" s="42" t="str">
        <f>+IFERROR((VLOOKUP(A126,Hoja4!$A$2:$AA$1051,11,FALSE)),"")</f>
        <v/>
      </c>
      <c r="J126" s="42" t="str">
        <f>+IFERROR((VLOOKUP(A126,Hoja4!$A$2:$AA$1051,12,FALSE)),"")</f>
        <v/>
      </c>
      <c r="K126" s="149" t="str">
        <f>+IFERROR((VLOOKUP(A126,Hoja4!$A$2:$AA$1051,13,FALSE)),"")</f>
        <v/>
      </c>
      <c r="L126" s="144" t="str">
        <f>+IFERROR((VLOOKUP(A126,Hoja4!$A$2:$AA$1051,14,FALSE)),"")</f>
        <v/>
      </c>
    </row>
    <row r="127" spans="1:12" x14ac:dyDescent="0.25">
      <c r="A127" s="145">
        <v>116</v>
      </c>
      <c r="B127" s="41" t="str">
        <f>+IFERROR((VLOOKUP(A127,Hoja4!$A$2:$M$1051,4,FALSE)),"")</f>
        <v/>
      </c>
      <c r="C127" s="41" t="str">
        <f>+IFERROR((VLOOKUP(A127,Hoja4!$A$2:$M$1051,5,FALSE)),"")</f>
        <v/>
      </c>
      <c r="D127" s="42" t="str">
        <f>+IFERROR((VLOOKUP(A127,Hoja4!$A$2:$AA$1051,6,FALSE)),"")</f>
        <v/>
      </c>
      <c r="E127" s="42" t="str">
        <f>+IFERROR((VLOOKUP(A127,Hoja4!$A$2:$AA$1051,7,FALSE)),"")</f>
        <v/>
      </c>
      <c r="F127" s="42" t="str">
        <f>+IFERROR((VLOOKUP(A127,Hoja4!$A$2:$AA$1051,8,FALSE)),"")</f>
        <v/>
      </c>
      <c r="G127" s="42" t="str">
        <f>+IFERROR((VLOOKUP(A127,Hoja4!$A$2:$AA$1051,9,FALSE)),"")</f>
        <v/>
      </c>
      <c r="H127" s="42" t="str">
        <f>+IFERROR((VLOOKUP(A127,Hoja4!$A$2:$AA$1051,10,FALSE)),"")</f>
        <v/>
      </c>
      <c r="I127" s="42" t="str">
        <f>+IFERROR((VLOOKUP(A127,Hoja4!$A$2:$AA$1051,11,FALSE)),"")</f>
        <v/>
      </c>
      <c r="J127" s="42" t="str">
        <f>+IFERROR((VLOOKUP(A127,Hoja4!$A$2:$AA$1051,12,FALSE)),"")</f>
        <v/>
      </c>
      <c r="K127" s="149" t="str">
        <f>+IFERROR((VLOOKUP(A127,Hoja4!$A$2:$AA$1051,13,FALSE)),"")</f>
        <v/>
      </c>
      <c r="L127" s="144" t="str">
        <f>+IFERROR((VLOOKUP(A127,Hoja4!$A$2:$AA$1051,14,FALSE)),"")</f>
        <v/>
      </c>
    </row>
    <row r="128" spans="1:12" x14ac:dyDescent="0.25">
      <c r="A128" s="145">
        <v>117</v>
      </c>
      <c r="B128" s="41" t="str">
        <f>+IFERROR((VLOOKUP(A128,Hoja4!$A$2:$M$1051,4,FALSE)),"")</f>
        <v/>
      </c>
      <c r="C128" s="41" t="str">
        <f>+IFERROR((VLOOKUP(A128,Hoja4!$A$2:$M$1051,5,FALSE)),"")</f>
        <v/>
      </c>
      <c r="D128" s="42" t="str">
        <f>+IFERROR((VLOOKUP(A128,Hoja4!$A$2:$AA$1051,6,FALSE)),"")</f>
        <v/>
      </c>
      <c r="E128" s="42" t="str">
        <f>+IFERROR((VLOOKUP(A128,Hoja4!$A$2:$AA$1051,7,FALSE)),"")</f>
        <v/>
      </c>
      <c r="F128" s="42" t="str">
        <f>+IFERROR((VLOOKUP(A128,Hoja4!$A$2:$AA$1051,8,FALSE)),"")</f>
        <v/>
      </c>
      <c r="G128" s="42" t="str">
        <f>+IFERROR((VLOOKUP(A128,Hoja4!$A$2:$AA$1051,9,FALSE)),"")</f>
        <v/>
      </c>
      <c r="H128" s="42" t="str">
        <f>+IFERROR((VLOOKUP(A128,Hoja4!$A$2:$AA$1051,10,FALSE)),"")</f>
        <v/>
      </c>
      <c r="I128" s="42" t="str">
        <f>+IFERROR((VLOOKUP(A128,Hoja4!$A$2:$AA$1051,11,FALSE)),"")</f>
        <v/>
      </c>
      <c r="J128" s="42" t="str">
        <f>+IFERROR((VLOOKUP(A128,Hoja4!$A$2:$AA$1051,12,FALSE)),"")</f>
        <v/>
      </c>
      <c r="K128" s="149" t="str">
        <f>+IFERROR((VLOOKUP(A128,Hoja4!$A$2:$AA$1051,13,FALSE)),"")</f>
        <v/>
      </c>
      <c r="L128" s="144" t="str">
        <f>+IFERROR((VLOOKUP(A128,Hoja4!$A$2:$AA$1051,14,FALSE)),"")</f>
        <v/>
      </c>
    </row>
    <row r="129" spans="1:12" x14ac:dyDescent="0.25">
      <c r="A129" s="145">
        <v>118</v>
      </c>
      <c r="B129" s="41" t="str">
        <f>+IFERROR((VLOOKUP(A129,Hoja4!$A$2:$M$1051,4,FALSE)),"")</f>
        <v/>
      </c>
      <c r="C129" s="41" t="str">
        <f>+IFERROR((VLOOKUP(A129,Hoja4!$A$2:$M$1051,5,FALSE)),"")</f>
        <v/>
      </c>
      <c r="D129" s="42" t="str">
        <f>+IFERROR((VLOOKUP(A129,Hoja4!$A$2:$AA$1051,6,FALSE)),"")</f>
        <v/>
      </c>
      <c r="E129" s="42" t="str">
        <f>+IFERROR((VLOOKUP(A129,Hoja4!$A$2:$AA$1051,7,FALSE)),"")</f>
        <v/>
      </c>
      <c r="F129" s="42" t="str">
        <f>+IFERROR((VLOOKUP(A129,Hoja4!$A$2:$AA$1051,8,FALSE)),"")</f>
        <v/>
      </c>
      <c r="G129" s="42" t="str">
        <f>+IFERROR((VLOOKUP(A129,Hoja4!$A$2:$AA$1051,9,FALSE)),"")</f>
        <v/>
      </c>
      <c r="H129" s="42" t="str">
        <f>+IFERROR((VLOOKUP(A129,Hoja4!$A$2:$AA$1051,10,FALSE)),"")</f>
        <v/>
      </c>
      <c r="I129" s="42" t="str">
        <f>+IFERROR((VLOOKUP(A129,Hoja4!$A$2:$AA$1051,11,FALSE)),"")</f>
        <v/>
      </c>
      <c r="J129" s="42" t="str">
        <f>+IFERROR((VLOOKUP(A129,Hoja4!$A$2:$AA$1051,12,FALSE)),"")</f>
        <v/>
      </c>
      <c r="K129" s="149" t="str">
        <f>+IFERROR((VLOOKUP(A129,Hoja4!$A$2:$AA$1051,13,FALSE)),"")</f>
        <v/>
      </c>
      <c r="L129" s="144" t="str">
        <f>+IFERROR((VLOOKUP(A129,Hoja4!$A$2:$AA$1051,14,FALSE)),"")</f>
        <v/>
      </c>
    </row>
    <row r="130" spans="1:12" x14ac:dyDescent="0.25">
      <c r="A130" s="145">
        <v>119</v>
      </c>
      <c r="B130" s="41" t="str">
        <f>+IFERROR((VLOOKUP(A130,Hoja4!$A$2:$M$1051,4,FALSE)),"")</f>
        <v/>
      </c>
      <c r="C130" s="41" t="str">
        <f>+IFERROR((VLOOKUP(A130,Hoja4!$A$2:$M$1051,5,FALSE)),"")</f>
        <v/>
      </c>
      <c r="D130" s="42" t="str">
        <f>+IFERROR((VLOOKUP(A130,Hoja4!$A$2:$AA$1051,6,FALSE)),"")</f>
        <v/>
      </c>
      <c r="E130" s="42" t="str">
        <f>+IFERROR((VLOOKUP(A130,Hoja4!$A$2:$AA$1051,7,FALSE)),"")</f>
        <v/>
      </c>
      <c r="F130" s="42" t="str">
        <f>+IFERROR((VLOOKUP(A130,Hoja4!$A$2:$AA$1051,8,FALSE)),"")</f>
        <v/>
      </c>
      <c r="G130" s="42" t="str">
        <f>+IFERROR((VLOOKUP(A130,Hoja4!$A$2:$AA$1051,9,FALSE)),"")</f>
        <v/>
      </c>
      <c r="H130" s="42" t="str">
        <f>+IFERROR((VLOOKUP(A130,Hoja4!$A$2:$AA$1051,10,FALSE)),"")</f>
        <v/>
      </c>
      <c r="I130" s="42" t="str">
        <f>+IFERROR((VLOOKUP(A130,Hoja4!$A$2:$AA$1051,11,FALSE)),"")</f>
        <v/>
      </c>
      <c r="J130" s="42" t="str">
        <f>+IFERROR((VLOOKUP(A130,Hoja4!$A$2:$AA$1051,12,FALSE)),"")</f>
        <v/>
      </c>
      <c r="K130" s="149" t="str">
        <f>+IFERROR((VLOOKUP(A130,Hoja4!$A$2:$AA$1051,13,FALSE)),"")</f>
        <v/>
      </c>
      <c r="L130" s="144" t="str">
        <f>+IFERROR((VLOOKUP(A130,Hoja4!$A$2:$AA$1051,14,FALSE)),"")</f>
        <v/>
      </c>
    </row>
    <row r="131" spans="1:12" x14ac:dyDescent="0.25">
      <c r="A131" s="145">
        <v>120</v>
      </c>
      <c r="B131" s="41" t="str">
        <f>+IFERROR((VLOOKUP(A131,Hoja4!$A$2:$M$1051,4,FALSE)),"")</f>
        <v/>
      </c>
      <c r="C131" s="41" t="str">
        <f>+IFERROR((VLOOKUP(A131,Hoja4!$A$2:$M$1051,5,FALSE)),"")</f>
        <v/>
      </c>
      <c r="D131" s="42" t="str">
        <f>+IFERROR((VLOOKUP(A131,Hoja4!$A$2:$AA$1051,6,FALSE)),"")</f>
        <v/>
      </c>
      <c r="E131" s="42" t="str">
        <f>+IFERROR((VLOOKUP(A131,Hoja4!$A$2:$AA$1051,7,FALSE)),"")</f>
        <v/>
      </c>
      <c r="F131" s="42" t="str">
        <f>+IFERROR((VLOOKUP(A131,Hoja4!$A$2:$AA$1051,8,FALSE)),"")</f>
        <v/>
      </c>
      <c r="G131" s="42" t="str">
        <f>+IFERROR((VLOOKUP(A131,Hoja4!$A$2:$AA$1051,9,FALSE)),"")</f>
        <v/>
      </c>
      <c r="H131" s="42" t="str">
        <f>+IFERROR((VLOOKUP(A131,Hoja4!$A$2:$AA$1051,10,FALSE)),"")</f>
        <v/>
      </c>
      <c r="I131" s="42" t="str">
        <f>+IFERROR((VLOOKUP(A131,Hoja4!$A$2:$AA$1051,11,FALSE)),"")</f>
        <v/>
      </c>
      <c r="J131" s="42" t="str">
        <f>+IFERROR((VLOOKUP(A131,Hoja4!$A$2:$AA$1051,12,FALSE)),"")</f>
        <v/>
      </c>
      <c r="K131" s="149" t="str">
        <f>+IFERROR((VLOOKUP(A131,Hoja4!$A$2:$AA$1051,13,FALSE)),"")</f>
        <v/>
      </c>
      <c r="L131" s="144" t="str">
        <f>+IFERROR((VLOOKUP(A131,Hoja4!$A$2:$AA$1051,14,FALSE)),"")</f>
        <v/>
      </c>
    </row>
    <row r="132" spans="1:12" x14ac:dyDescent="0.25">
      <c r="A132" s="145">
        <v>121</v>
      </c>
      <c r="B132" s="41" t="str">
        <f>+IFERROR((VLOOKUP(A132,Hoja4!$A$2:$M$1051,4,FALSE)),"")</f>
        <v/>
      </c>
      <c r="C132" s="41" t="str">
        <f>+IFERROR((VLOOKUP(A132,Hoja4!$A$2:$M$1051,5,FALSE)),"")</f>
        <v/>
      </c>
      <c r="D132" s="42" t="str">
        <f>+IFERROR((VLOOKUP(A132,Hoja4!$A$2:$AA$1051,6,FALSE)),"")</f>
        <v/>
      </c>
      <c r="E132" s="42" t="str">
        <f>+IFERROR((VLOOKUP(A132,Hoja4!$A$2:$AA$1051,7,FALSE)),"")</f>
        <v/>
      </c>
      <c r="F132" s="42" t="str">
        <f>+IFERROR((VLOOKUP(A132,Hoja4!$A$2:$AA$1051,8,FALSE)),"")</f>
        <v/>
      </c>
      <c r="G132" s="42" t="str">
        <f>+IFERROR((VLOOKUP(A132,Hoja4!$A$2:$AA$1051,9,FALSE)),"")</f>
        <v/>
      </c>
      <c r="H132" s="42" t="str">
        <f>+IFERROR((VLOOKUP(A132,Hoja4!$A$2:$AA$1051,10,FALSE)),"")</f>
        <v/>
      </c>
      <c r="I132" s="42" t="str">
        <f>+IFERROR((VLOOKUP(A132,Hoja4!$A$2:$AA$1051,11,FALSE)),"")</f>
        <v/>
      </c>
      <c r="J132" s="42" t="str">
        <f>+IFERROR((VLOOKUP(A132,Hoja4!$A$2:$AA$1051,12,FALSE)),"")</f>
        <v/>
      </c>
      <c r="K132" s="149" t="str">
        <f>+IFERROR((VLOOKUP(A132,Hoja4!$A$2:$AA$1051,13,FALSE)),"")</f>
        <v/>
      </c>
      <c r="L132" s="144" t="str">
        <f>+IFERROR((VLOOKUP(A132,Hoja4!$A$2:$AA$1051,14,FALSE)),"")</f>
        <v/>
      </c>
    </row>
    <row r="133" spans="1:12" x14ac:dyDescent="0.25">
      <c r="A133" s="145">
        <v>122</v>
      </c>
      <c r="B133" s="41" t="str">
        <f>+IFERROR((VLOOKUP(A133,Hoja4!$A$2:$M$1051,4,FALSE)),"")</f>
        <v/>
      </c>
      <c r="C133" s="41" t="str">
        <f>+IFERROR((VLOOKUP(A133,Hoja4!$A$2:$M$1051,5,FALSE)),"")</f>
        <v/>
      </c>
      <c r="D133" s="42" t="str">
        <f>+IFERROR((VLOOKUP(A133,Hoja4!$A$2:$AA$1051,6,FALSE)),"")</f>
        <v/>
      </c>
      <c r="E133" s="42" t="str">
        <f>+IFERROR((VLOOKUP(A133,Hoja4!$A$2:$AA$1051,7,FALSE)),"")</f>
        <v/>
      </c>
      <c r="F133" s="42" t="str">
        <f>+IFERROR((VLOOKUP(A133,Hoja4!$A$2:$AA$1051,8,FALSE)),"")</f>
        <v/>
      </c>
      <c r="G133" s="42" t="str">
        <f>+IFERROR((VLOOKUP(A133,Hoja4!$A$2:$AA$1051,9,FALSE)),"")</f>
        <v/>
      </c>
      <c r="H133" s="42" t="str">
        <f>+IFERROR((VLOOKUP(A133,Hoja4!$A$2:$AA$1051,10,FALSE)),"")</f>
        <v/>
      </c>
      <c r="I133" s="42" t="str">
        <f>+IFERROR((VLOOKUP(A133,Hoja4!$A$2:$AA$1051,11,FALSE)),"")</f>
        <v/>
      </c>
      <c r="J133" s="42" t="str">
        <f>+IFERROR((VLOOKUP(A133,Hoja4!$A$2:$AA$1051,12,FALSE)),"")</f>
        <v/>
      </c>
      <c r="K133" s="149" t="str">
        <f>+IFERROR((VLOOKUP(A133,Hoja4!$A$2:$AA$1051,13,FALSE)),"")</f>
        <v/>
      </c>
      <c r="L133" s="144" t="str">
        <f>+IFERROR((VLOOKUP(A133,Hoja4!$A$2:$AA$1051,14,FALSE)),"")</f>
        <v/>
      </c>
    </row>
    <row r="134" spans="1:12" x14ac:dyDescent="0.25">
      <c r="A134" s="145">
        <v>123</v>
      </c>
      <c r="B134" s="41" t="str">
        <f>+IFERROR((VLOOKUP(A134,Hoja4!$A$2:$M$1051,4,FALSE)),"")</f>
        <v/>
      </c>
      <c r="C134" s="41" t="str">
        <f>+IFERROR((VLOOKUP(A134,Hoja4!$A$2:$M$1051,5,FALSE)),"")</f>
        <v/>
      </c>
      <c r="D134" s="42" t="str">
        <f>+IFERROR((VLOOKUP(A134,Hoja4!$A$2:$AA$1051,6,FALSE)),"")</f>
        <v/>
      </c>
      <c r="E134" s="42" t="str">
        <f>+IFERROR((VLOOKUP(A134,Hoja4!$A$2:$AA$1051,7,FALSE)),"")</f>
        <v/>
      </c>
      <c r="F134" s="42" t="str">
        <f>+IFERROR((VLOOKUP(A134,Hoja4!$A$2:$AA$1051,8,FALSE)),"")</f>
        <v/>
      </c>
      <c r="G134" s="42" t="str">
        <f>+IFERROR((VLOOKUP(A134,Hoja4!$A$2:$AA$1051,9,FALSE)),"")</f>
        <v/>
      </c>
      <c r="H134" s="42" t="str">
        <f>+IFERROR((VLOOKUP(A134,Hoja4!$A$2:$AA$1051,10,FALSE)),"")</f>
        <v/>
      </c>
      <c r="I134" s="42" t="str">
        <f>+IFERROR((VLOOKUP(A134,Hoja4!$A$2:$AA$1051,11,FALSE)),"")</f>
        <v/>
      </c>
      <c r="J134" s="42" t="str">
        <f>+IFERROR((VLOOKUP(A134,Hoja4!$A$2:$AA$1051,12,FALSE)),"")</f>
        <v/>
      </c>
      <c r="K134" s="149" t="str">
        <f>+IFERROR((VLOOKUP(A134,Hoja4!$A$2:$AA$1051,13,FALSE)),"")</f>
        <v/>
      </c>
      <c r="L134" s="144" t="str">
        <f>+IFERROR((VLOOKUP(A134,Hoja4!$A$2:$AA$1051,14,FALSE)),"")</f>
        <v/>
      </c>
    </row>
    <row r="135" spans="1:12" x14ac:dyDescent="0.25">
      <c r="A135" s="145">
        <v>124</v>
      </c>
      <c r="B135" s="41" t="str">
        <f>+IFERROR((VLOOKUP(A135,Hoja4!$A$2:$M$1051,4,FALSE)),"")</f>
        <v/>
      </c>
      <c r="C135" s="41" t="str">
        <f>+IFERROR((VLOOKUP(A135,Hoja4!$A$2:$M$1051,5,FALSE)),"")</f>
        <v/>
      </c>
      <c r="D135" s="42" t="str">
        <f>+IFERROR((VLOOKUP(A135,Hoja4!$A$2:$AA$1051,6,FALSE)),"")</f>
        <v/>
      </c>
      <c r="E135" s="42" t="str">
        <f>+IFERROR((VLOOKUP(A135,Hoja4!$A$2:$AA$1051,7,FALSE)),"")</f>
        <v/>
      </c>
      <c r="F135" s="42" t="str">
        <f>+IFERROR((VLOOKUP(A135,Hoja4!$A$2:$AA$1051,8,FALSE)),"")</f>
        <v/>
      </c>
      <c r="G135" s="42" t="str">
        <f>+IFERROR((VLOOKUP(A135,Hoja4!$A$2:$AA$1051,9,FALSE)),"")</f>
        <v/>
      </c>
      <c r="H135" s="42" t="str">
        <f>+IFERROR((VLOOKUP(A135,Hoja4!$A$2:$AA$1051,10,FALSE)),"")</f>
        <v/>
      </c>
      <c r="I135" s="42" t="str">
        <f>+IFERROR((VLOOKUP(A135,Hoja4!$A$2:$AA$1051,11,FALSE)),"")</f>
        <v/>
      </c>
      <c r="J135" s="42" t="str">
        <f>+IFERROR((VLOOKUP(A135,Hoja4!$A$2:$AA$1051,12,FALSE)),"")</f>
        <v/>
      </c>
      <c r="K135" s="149" t="str">
        <f>+IFERROR((VLOOKUP(A135,Hoja4!$A$2:$AA$1051,13,FALSE)),"")</f>
        <v/>
      </c>
      <c r="L135" s="144" t="str">
        <f>+IFERROR((VLOOKUP(A135,Hoja4!$A$2:$AA$1051,14,FALSE)),"")</f>
        <v/>
      </c>
    </row>
    <row r="136" spans="1:12" x14ac:dyDescent="0.25">
      <c r="A136" s="145">
        <v>125</v>
      </c>
      <c r="B136" s="41" t="str">
        <f>+IFERROR((VLOOKUP(A136,Hoja4!$A$2:$M$1051,4,FALSE)),"")</f>
        <v/>
      </c>
      <c r="C136" s="41" t="str">
        <f>+IFERROR((VLOOKUP(A136,Hoja4!$A$2:$M$1051,5,FALSE)),"")</f>
        <v/>
      </c>
      <c r="D136" s="42" t="str">
        <f>+IFERROR((VLOOKUP(A136,Hoja4!$A$2:$AA$1051,6,FALSE)),"")</f>
        <v/>
      </c>
      <c r="E136" s="42" t="str">
        <f>+IFERROR((VLOOKUP(A136,Hoja4!$A$2:$AA$1051,7,FALSE)),"")</f>
        <v/>
      </c>
      <c r="F136" s="42" t="str">
        <f>+IFERROR((VLOOKUP(A136,Hoja4!$A$2:$AA$1051,8,FALSE)),"")</f>
        <v/>
      </c>
      <c r="G136" s="42" t="str">
        <f>+IFERROR((VLOOKUP(A136,Hoja4!$A$2:$AA$1051,9,FALSE)),"")</f>
        <v/>
      </c>
      <c r="H136" s="42" t="str">
        <f>+IFERROR((VLOOKUP(A136,Hoja4!$A$2:$AA$1051,10,FALSE)),"")</f>
        <v/>
      </c>
      <c r="I136" s="42" t="str">
        <f>+IFERROR((VLOOKUP(A136,Hoja4!$A$2:$AA$1051,11,FALSE)),"")</f>
        <v/>
      </c>
      <c r="J136" s="42" t="str">
        <f>+IFERROR((VLOOKUP(A136,Hoja4!$A$2:$AA$1051,12,FALSE)),"")</f>
        <v/>
      </c>
      <c r="K136" s="149" t="str">
        <f>+IFERROR((VLOOKUP(A136,Hoja4!$A$2:$AA$1051,13,FALSE)),"")</f>
        <v/>
      </c>
      <c r="L136" s="144" t="str">
        <f>+IFERROR((VLOOKUP(A136,Hoja4!$A$2:$AA$1051,14,FALSE)),"")</f>
        <v/>
      </c>
    </row>
    <row r="137" spans="1:12" x14ac:dyDescent="0.25">
      <c r="A137" s="145">
        <v>126</v>
      </c>
      <c r="B137" s="41" t="str">
        <f>+IFERROR((VLOOKUP(A137,Hoja4!$A$2:$M$1051,4,FALSE)),"")</f>
        <v/>
      </c>
      <c r="C137" s="41" t="str">
        <f>+IFERROR((VLOOKUP(A137,Hoja4!$A$2:$M$1051,5,FALSE)),"")</f>
        <v/>
      </c>
      <c r="D137" s="42" t="str">
        <f>+IFERROR((VLOOKUP(A137,Hoja4!$A$2:$AA$1051,6,FALSE)),"")</f>
        <v/>
      </c>
      <c r="E137" s="42" t="str">
        <f>+IFERROR((VLOOKUP(A137,Hoja4!$A$2:$AA$1051,7,FALSE)),"")</f>
        <v/>
      </c>
      <c r="F137" s="42" t="str">
        <f>+IFERROR((VLOOKUP(A137,Hoja4!$A$2:$AA$1051,8,FALSE)),"")</f>
        <v/>
      </c>
      <c r="G137" s="42" t="str">
        <f>+IFERROR((VLOOKUP(A137,Hoja4!$A$2:$AA$1051,9,FALSE)),"")</f>
        <v/>
      </c>
      <c r="H137" s="42" t="str">
        <f>+IFERROR((VLOOKUP(A137,Hoja4!$A$2:$AA$1051,10,FALSE)),"")</f>
        <v/>
      </c>
      <c r="I137" s="42" t="str">
        <f>+IFERROR((VLOOKUP(A137,Hoja4!$A$2:$AA$1051,11,FALSE)),"")</f>
        <v/>
      </c>
      <c r="J137" s="42" t="str">
        <f>+IFERROR((VLOOKUP(A137,Hoja4!$A$2:$AA$1051,12,FALSE)),"")</f>
        <v/>
      </c>
      <c r="K137" s="149" t="str">
        <f>+IFERROR((VLOOKUP(A137,Hoja4!$A$2:$AA$1051,13,FALSE)),"")</f>
        <v/>
      </c>
      <c r="L137" s="144" t="str">
        <f>+IFERROR((VLOOKUP(A137,Hoja4!$A$2:$AA$1051,14,FALSE)),"")</f>
        <v/>
      </c>
    </row>
    <row r="138" spans="1:12" x14ac:dyDescent="0.25">
      <c r="A138" s="145">
        <v>127</v>
      </c>
      <c r="B138" s="41" t="str">
        <f>+IFERROR((VLOOKUP(A138,Hoja4!$A$2:$M$1051,4,FALSE)),"")</f>
        <v/>
      </c>
      <c r="C138" s="41" t="str">
        <f>+IFERROR((VLOOKUP(A138,Hoja4!$A$2:$M$1051,5,FALSE)),"")</f>
        <v/>
      </c>
      <c r="D138" s="42" t="str">
        <f>+IFERROR((VLOOKUP(A138,Hoja4!$A$2:$AA$1051,6,FALSE)),"")</f>
        <v/>
      </c>
      <c r="E138" s="42" t="str">
        <f>+IFERROR((VLOOKUP(A138,Hoja4!$A$2:$AA$1051,7,FALSE)),"")</f>
        <v/>
      </c>
      <c r="F138" s="42" t="str">
        <f>+IFERROR((VLOOKUP(A138,Hoja4!$A$2:$AA$1051,8,FALSE)),"")</f>
        <v/>
      </c>
      <c r="G138" s="42" t="str">
        <f>+IFERROR((VLOOKUP(A138,Hoja4!$A$2:$AA$1051,9,FALSE)),"")</f>
        <v/>
      </c>
      <c r="H138" s="42" t="str">
        <f>+IFERROR((VLOOKUP(A138,Hoja4!$A$2:$AA$1051,10,FALSE)),"")</f>
        <v/>
      </c>
      <c r="I138" s="42" t="str">
        <f>+IFERROR((VLOOKUP(A138,Hoja4!$A$2:$AA$1051,11,FALSE)),"")</f>
        <v/>
      </c>
      <c r="J138" s="42" t="str">
        <f>+IFERROR((VLOOKUP(A138,Hoja4!$A$2:$AA$1051,12,FALSE)),"")</f>
        <v/>
      </c>
      <c r="K138" s="149" t="str">
        <f>+IFERROR((VLOOKUP(A138,Hoja4!$A$2:$AA$1051,13,FALSE)),"")</f>
        <v/>
      </c>
      <c r="L138" s="144" t="str">
        <f>+IFERROR((VLOOKUP(A138,Hoja4!$A$2:$AA$1051,14,FALSE)),"")</f>
        <v/>
      </c>
    </row>
    <row r="139" spans="1:12" x14ac:dyDescent="0.25">
      <c r="A139" s="145">
        <v>128</v>
      </c>
      <c r="B139" s="41" t="str">
        <f>+IFERROR((VLOOKUP(A139,Hoja4!$A$2:$M$1051,4,FALSE)),"")</f>
        <v/>
      </c>
      <c r="C139" s="41" t="str">
        <f>+IFERROR((VLOOKUP(A139,Hoja4!$A$2:$M$1051,5,FALSE)),"")</f>
        <v/>
      </c>
      <c r="D139" s="42" t="str">
        <f>+IFERROR((VLOOKUP(A139,Hoja4!$A$2:$AA$1051,6,FALSE)),"")</f>
        <v/>
      </c>
      <c r="E139" s="42" t="str">
        <f>+IFERROR((VLOOKUP(A139,Hoja4!$A$2:$AA$1051,7,FALSE)),"")</f>
        <v/>
      </c>
      <c r="F139" s="42" t="str">
        <f>+IFERROR((VLOOKUP(A139,Hoja4!$A$2:$AA$1051,8,FALSE)),"")</f>
        <v/>
      </c>
      <c r="G139" s="42" t="str">
        <f>+IFERROR((VLOOKUP(A139,Hoja4!$A$2:$AA$1051,9,FALSE)),"")</f>
        <v/>
      </c>
      <c r="H139" s="42" t="str">
        <f>+IFERROR((VLOOKUP(A139,Hoja4!$A$2:$AA$1051,10,FALSE)),"")</f>
        <v/>
      </c>
      <c r="I139" s="42" t="str">
        <f>+IFERROR((VLOOKUP(A139,Hoja4!$A$2:$AA$1051,11,FALSE)),"")</f>
        <v/>
      </c>
      <c r="J139" s="42" t="str">
        <f>+IFERROR((VLOOKUP(A139,Hoja4!$A$2:$AA$1051,12,FALSE)),"")</f>
        <v/>
      </c>
      <c r="K139" s="149" t="str">
        <f>+IFERROR((VLOOKUP(A139,Hoja4!$A$2:$AA$1051,13,FALSE)),"")</f>
        <v/>
      </c>
      <c r="L139" s="144" t="str">
        <f>+IFERROR((VLOOKUP(A139,Hoja4!$A$2:$AA$1051,14,FALSE)),"")</f>
        <v/>
      </c>
    </row>
    <row r="140" spans="1:12" x14ac:dyDescent="0.25">
      <c r="A140" s="145">
        <v>129</v>
      </c>
      <c r="B140" s="41" t="str">
        <f>+IFERROR((VLOOKUP(A140,Hoja4!$A$2:$M$1051,4,FALSE)),"")</f>
        <v/>
      </c>
      <c r="C140" s="41" t="str">
        <f>+IFERROR((VLOOKUP(A140,Hoja4!$A$2:$M$1051,5,FALSE)),"")</f>
        <v/>
      </c>
      <c r="D140" s="42" t="str">
        <f>+IFERROR((VLOOKUP(A140,Hoja4!$A$2:$AA$1051,6,FALSE)),"")</f>
        <v/>
      </c>
      <c r="E140" s="42" t="str">
        <f>+IFERROR((VLOOKUP(A140,Hoja4!$A$2:$AA$1051,7,FALSE)),"")</f>
        <v/>
      </c>
      <c r="F140" s="42" t="str">
        <f>+IFERROR((VLOOKUP(A140,Hoja4!$A$2:$AA$1051,8,FALSE)),"")</f>
        <v/>
      </c>
      <c r="G140" s="42" t="str">
        <f>+IFERROR((VLOOKUP(A140,Hoja4!$A$2:$AA$1051,9,FALSE)),"")</f>
        <v/>
      </c>
      <c r="H140" s="42" t="str">
        <f>+IFERROR((VLOOKUP(A140,Hoja4!$A$2:$AA$1051,10,FALSE)),"")</f>
        <v/>
      </c>
      <c r="I140" s="42" t="str">
        <f>+IFERROR((VLOOKUP(A140,Hoja4!$A$2:$AA$1051,11,FALSE)),"")</f>
        <v/>
      </c>
      <c r="J140" s="42" t="str">
        <f>+IFERROR((VLOOKUP(A140,Hoja4!$A$2:$AA$1051,12,FALSE)),"")</f>
        <v/>
      </c>
      <c r="K140" s="149" t="str">
        <f>+IFERROR((VLOOKUP(A140,Hoja4!$A$2:$AA$1051,13,FALSE)),"")</f>
        <v/>
      </c>
      <c r="L140" s="144" t="str">
        <f>+IFERROR((VLOOKUP(A140,Hoja4!$A$2:$AA$1051,14,FALSE)),"")</f>
        <v/>
      </c>
    </row>
    <row r="141" spans="1:12" ht="15.75" thickBot="1" x14ac:dyDescent="0.3">
      <c r="A141" s="146">
        <v>130</v>
      </c>
      <c r="B141" s="147" t="str">
        <f>+IFERROR((VLOOKUP(A141,Hoja4!$A$2:$M$1051,4,FALSE)),"")</f>
        <v/>
      </c>
      <c r="C141" s="147" t="str">
        <f>+IFERROR((VLOOKUP(A141,Hoja4!$A$2:$M$1051,5,FALSE)),"")</f>
        <v/>
      </c>
      <c r="D141" s="148" t="str">
        <f>+IFERROR((VLOOKUP(A141,Hoja4!$A$2:$AA$1051,6,FALSE)),"")</f>
        <v/>
      </c>
      <c r="E141" s="148" t="str">
        <f>+IFERROR((VLOOKUP(A141,Hoja4!$A$2:$AA$1051,7,FALSE)),"")</f>
        <v/>
      </c>
      <c r="F141" s="148" t="str">
        <f>+IFERROR((VLOOKUP(A141,Hoja4!$A$2:$AA$1051,8,FALSE)),"")</f>
        <v/>
      </c>
      <c r="G141" s="148" t="str">
        <f>+IFERROR((VLOOKUP(A141,Hoja4!$A$2:$AA$1051,9,FALSE)),"")</f>
        <v/>
      </c>
      <c r="H141" s="148" t="str">
        <f>+IFERROR((VLOOKUP(A141,Hoja4!$A$2:$AA$1051,10,FALSE)),"")</f>
        <v/>
      </c>
      <c r="I141" s="148" t="str">
        <f>+IFERROR((VLOOKUP(A141,Hoja4!$A$2:$AA$1051,11,FALSE)),"")</f>
        <v/>
      </c>
      <c r="J141" s="148" t="str">
        <f>+IFERROR((VLOOKUP(A141,Hoja4!$A$2:$AA$1051,12,FALSE)),"")</f>
        <v/>
      </c>
      <c r="K141" s="200" t="str">
        <f>+IFERROR((VLOOKUP(A141,Hoja4!$A$2:$AA$1051,13,FALSE)),"")</f>
        <v/>
      </c>
      <c r="L141" s="201" t="str">
        <f>+IFERROR((VLOOKUP(A141,Hoja4!$A$2:$AA$1051,14,FALSE)),"")</f>
        <v/>
      </c>
    </row>
    <row r="142" spans="1:12" x14ac:dyDescent="0.25"/>
  </sheetData>
  <sheetProtection algorithmName="SHA-512" hashValue="EajUIvSj6LAoDWiiklKLuAWdtUQcMWbh5yccn2d840dhd9jQBU8s/fBNZCn+PG8mssI4WsltKdbsbGoJ4JCtqw==" saltValue="kVhI9DgGcuH2jvLSeVRX+Q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5973-E7A6-4F93-BEFC-A3B5769A94FD}">
  <sheetPr codeName="Hoja6"/>
  <dimension ref="A1:L142"/>
  <sheetViews>
    <sheetView showGridLines="0" zoomScale="70" zoomScaleNormal="70" workbookViewId="0">
      <selection activeCell="G21" sqref="G21"/>
    </sheetView>
  </sheetViews>
  <sheetFormatPr baseColWidth="10" defaultColWidth="0" defaultRowHeight="15" zeroHeight="1" x14ac:dyDescent="0.25"/>
  <cols>
    <col min="1" max="1" width="11.42578125" customWidth="1"/>
    <col min="2" max="2" width="14.140625" style="44" customWidth="1"/>
    <col min="3" max="3" width="48.85546875" customWidth="1"/>
    <col min="4" max="12" width="16.7109375" style="160" customWidth="1"/>
    <col min="13" max="16384" width="11.42578125" hidden="1"/>
  </cols>
  <sheetData>
    <row r="1" spans="1:12" ht="15.75" x14ac:dyDescent="0.25">
      <c r="A1" s="1"/>
      <c r="B1" s="168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x14ac:dyDescent="0.25">
      <c r="A2" s="1"/>
      <c r="B2" s="168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5.75" x14ac:dyDescent="0.25">
      <c r="A3" s="1"/>
      <c r="B3" s="168"/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5.75" x14ac:dyDescent="0.25">
      <c r="A4" s="1"/>
      <c r="B4" s="168"/>
      <c r="C4" s="2"/>
      <c r="D4" s="2"/>
      <c r="E4" s="2"/>
      <c r="F4" s="2"/>
      <c r="G4" s="2"/>
      <c r="H4" s="2"/>
      <c r="I4" s="2"/>
      <c r="J4" s="2"/>
      <c r="K4" s="2"/>
      <c r="L4" s="3"/>
    </row>
    <row r="5" spans="1:12" ht="15.75" x14ac:dyDescent="0.25">
      <c r="A5" s="1"/>
      <c r="B5" s="168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3"/>
    </row>
    <row r="7" spans="1:12" ht="28.5" x14ac:dyDescent="0.25">
      <c r="A7" s="1"/>
      <c r="B7" s="206" t="str">
        <f>+ESTADISTICAS!B7</f>
        <v>VALLE DEL CAUCA</v>
      </c>
      <c r="C7" s="206"/>
      <c r="D7" s="206"/>
      <c r="E7" s="206"/>
      <c r="F7" s="206"/>
      <c r="G7" s="206"/>
      <c r="H7" s="206"/>
      <c r="I7" s="206"/>
      <c r="J7" s="4"/>
      <c r="K7" s="4"/>
      <c r="L7" s="3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3"/>
    </row>
    <row r="9" spans="1:12" ht="15.75" x14ac:dyDescent="0.25">
      <c r="A9" s="5"/>
      <c r="B9" s="169"/>
      <c r="C9" s="3"/>
      <c r="D9" s="3"/>
      <c r="E9" s="3"/>
      <c r="F9" s="3"/>
      <c r="G9" s="2"/>
      <c r="H9" s="2"/>
      <c r="I9" s="2"/>
      <c r="J9" s="2"/>
      <c r="K9"/>
      <c r="L9" s="3"/>
    </row>
    <row r="10" spans="1:12" ht="24" thickBot="1" x14ac:dyDescent="0.3">
      <c r="A10" s="38" t="s">
        <v>1371</v>
      </c>
      <c r="B10" s="168"/>
      <c r="C10" s="2"/>
      <c r="D10" s="2"/>
      <c r="E10" s="2"/>
      <c r="F10" s="2"/>
      <c r="G10" s="2"/>
      <c r="H10" s="2"/>
      <c r="I10" s="2"/>
      <c r="J10" s="3"/>
      <c r="K10" s="3"/>
      <c r="L10" s="3"/>
    </row>
    <row r="11" spans="1:12" ht="37.5" x14ac:dyDescent="0.25">
      <c r="A11" s="131" t="s">
        <v>75</v>
      </c>
      <c r="B11" s="132" t="s">
        <v>84</v>
      </c>
      <c r="C11" s="132" t="s">
        <v>85</v>
      </c>
      <c r="D11" s="151" t="s">
        <v>86</v>
      </c>
      <c r="E11" s="152" t="s">
        <v>87</v>
      </c>
      <c r="F11" s="152" t="s">
        <v>88</v>
      </c>
      <c r="G11" s="153" t="s">
        <v>89</v>
      </c>
      <c r="H11" s="132" t="s">
        <v>90</v>
      </c>
      <c r="I11" s="132" t="s">
        <v>91</v>
      </c>
      <c r="J11" s="132" t="s">
        <v>92</v>
      </c>
      <c r="K11" s="151" t="s">
        <v>93</v>
      </c>
      <c r="L11" s="133">
        <v>2018</v>
      </c>
    </row>
    <row r="12" spans="1:12" x14ac:dyDescent="0.25">
      <c r="A12" s="143">
        <v>1</v>
      </c>
      <c r="B12" s="170">
        <f>+IFERROR(VLOOKUP($A12,Hoja5!$A$2:$M$2116,3,FALSE),"")</f>
        <v>76001</v>
      </c>
      <c r="C12" s="39" t="str">
        <f>+IFERROR(VLOOKUP($A12,Hoja5!$A$2:$M$2116,4,FALSE),"")</f>
        <v>CALI</v>
      </c>
      <c r="D12" s="163">
        <f>+IFERROR(VLOOKUP($A12,Hoja5!$A$2:$M$2116,5,FALSE),"")</f>
        <v>0.43857297469045703</v>
      </c>
      <c r="E12" s="163">
        <f>+IFERROR(VLOOKUP($A12,Hoja5!$A$2:$M$2116,6,FALSE),"")</f>
        <v>0.47390509144834403</v>
      </c>
      <c r="F12" s="163">
        <f>+IFERROR(VLOOKUP($A12,Hoja5!$A$2:$M$2116,7,FALSE),"")</f>
        <v>0.48046269075652598</v>
      </c>
      <c r="G12" s="163">
        <f>+IFERROR(VLOOKUP($A12,Hoja5!$A$2:$M$2116,8,FALSE),"")</f>
        <v>0.51664530449685953</v>
      </c>
      <c r="H12" s="163">
        <f>+IFERROR(VLOOKUP($A12,Hoja5!$A$2:$M$2116,9,FALSE),"")</f>
        <v>0.54570752679728296</v>
      </c>
      <c r="I12" s="163">
        <f>+IFERROR(VLOOKUP($A12,Hoja5!$A$2:$M$2116,10,FALSE),"")</f>
        <v>0.57622268981927594</v>
      </c>
      <c r="J12" s="163">
        <f>+IFERROR(VLOOKUP($A12,Hoja5!$A$2:$M$2116,11,FALSE),"")</f>
        <v>0.59830228929227491</v>
      </c>
      <c r="K12" s="164">
        <f>+IFERROR(VLOOKUP($A12,Hoja5!$A$2:$M$2116,12,FALSE),"")</f>
        <v>0.60854032490150745</v>
      </c>
      <c r="L12" s="165">
        <f>+IFERROR(VLOOKUP($A12,Hoja5!$A$2:$M$2116,13,FALSE),"")</f>
        <v>0.59622645268621177</v>
      </c>
    </row>
    <row r="13" spans="1:12" x14ac:dyDescent="0.25">
      <c r="A13" s="145">
        <v>2</v>
      </c>
      <c r="B13" s="41">
        <f>+IFERROR(VLOOKUP($A13,Hoja5!$A$2:$M$2116,3,FALSE),"")</f>
        <v>76020</v>
      </c>
      <c r="C13" s="41" t="str">
        <f>+IFERROR(VLOOKUP($A13,Hoja5!$A$2:$M$2116,4,FALSE),"")</f>
        <v>ALCALA</v>
      </c>
      <c r="D13" s="166">
        <f>+IFERROR(VLOOKUP($A13,Hoja5!$A$2:$M$2116,5,FALSE),"")</f>
        <v>3.5535813436979459E-2</v>
      </c>
      <c r="E13" s="166">
        <f>+IFERROR(VLOOKUP($A13,Hoja5!$A$2:$M$2116,6,FALSE),"")</f>
        <v>5.8310626702997276E-2</v>
      </c>
      <c r="F13" s="166">
        <f>+IFERROR(VLOOKUP($A13,Hoja5!$A$2:$M$2116,7,FALSE),"")</f>
        <v>2.6809651474530832E-2</v>
      </c>
      <c r="G13" s="166">
        <f>+IFERROR(VLOOKUP($A13,Hoja5!$A$2:$M$2116,8,FALSE),"")</f>
        <v>2.1693121693121695E-2</v>
      </c>
      <c r="H13" s="166">
        <f>+IFERROR(VLOOKUP($A13,Hoja5!$A$2:$M$2116,9,FALSE),"")</f>
        <v>0</v>
      </c>
      <c r="I13" s="166">
        <f>+IFERROR(VLOOKUP($A13,Hoja5!$A$2:$M$2116,10,FALSE),"")</f>
        <v>3.1088082901554403E-3</v>
      </c>
      <c r="J13" s="166">
        <f>+IFERROR(VLOOKUP($A13,Hoja5!$A$2:$M$2116,11,FALSE),"")</f>
        <v>0</v>
      </c>
      <c r="K13" s="164">
        <f>+IFERROR(VLOOKUP($A13,Hoja5!$A$2:$M$2116,12,FALSE),"")</f>
        <v>0</v>
      </c>
      <c r="L13" s="165">
        <f>+IFERROR(VLOOKUP($A13,Hoja5!$A$2:$M$2116,13,FALSE),"")</f>
        <v>0</v>
      </c>
    </row>
    <row r="14" spans="1:12" x14ac:dyDescent="0.25">
      <c r="A14" s="145">
        <v>3</v>
      </c>
      <c r="B14" s="41">
        <f>+IFERROR(VLOOKUP($A14,Hoja5!$A$2:$M$2116,3,FALSE),"")</f>
        <v>76036</v>
      </c>
      <c r="C14" s="41" t="str">
        <f>+IFERROR(VLOOKUP($A14,Hoja5!$A$2:$M$2116,4,FALSE),"")</f>
        <v>ANDALUCIA</v>
      </c>
      <c r="D14" s="166">
        <f>+IFERROR(VLOOKUP($A14,Hoja5!$A$2:$M$2116,5,FALSE),"")</f>
        <v>2.9859841560024376E-2</v>
      </c>
      <c r="E14" s="166">
        <f>+IFERROR(VLOOKUP($A14,Hoja5!$A$2:$M$2116,6,FALSE),"")</f>
        <v>5.3243574051407588E-2</v>
      </c>
      <c r="F14" s="166">
        <f>+IFERROR(VLOOKUP($A14,Hoja5!$A$2:$M$2116,7,FALSE),"")</f>
        <v>9.6355775169857938E-2</v>
      </c>
      <c r="G14" s="166">
        <f>+IFERROR(VLOOKUP($A14,Hoja5!$A$2:$M$2116,8,FALSE),"")</f>
        <v>6.2539086929330828E-2</v>
      </c>
      <c r="H14" s="166">
        <f>+IFERROR(VLOOKUP($A14,Hoja5!$A$2:$M$2116,9,FALSE),"")</f>
        <v>2.9336734693877552E-2</v>
      </c>
      <c r="I14" s="166">
        <f>+IFERROR(VLOOKUP($A14,Hoja5!$A$2:$M$2116,10,FALSE),"")</f>
        <v>4.5632333767926985E-3</v>
      </c>
      <c r="J14" s="166">
        <f>+IFERROR(VLOOKUP($A14,Hoja5!$A$2:$M$2116,11,FALSE),"")</f>
        <v>0</v>
      </c>
      <c r="K14" s="164">
        <f>+IFERROR(VLOOKUP($A14,Hoja5!$A$2:$M$2116,12,FALSE),"")</f>
        <v>0</v>
      </c>
      <c r="L14" s="165">
        <f>+IFERROR(VLOOKUP($A14,Hoja5!$A$2:$M$2116,13,FALSE),"")</f>
        <v>0</v>
      </c>
    </row>
    <row r="15" spans="1:12" x14ac:dyDescent="0.25">
      <c r="A15" s="145">
        <v>4</v>
      </c>
      <c r="B15" s="41">
        <f>+IFERROR(VLOOKUP($A15,Hoja5!$A$2:$M$2116,3,FALSE),"")</f>
        <v>76041</v>
      </c>
      <c r="C15" s="41" t="str">
        <f>+IFERROR(VLOOKUP($A15,Hoja5!$A$2:$M$2116,4,FALSE),"")</f>
        <v>ANSERMANUEVO</v>
      </c>
      <c r="D15" s="166">
        <f>+IFERROR(VLOOKUP($A15,Hoja5!$A$2:$M$2116,5,FALSE),"")</f>
        <v>5.5186509964230968E-2</v>
      </c>
      <c r="E15" s="166">
        <f>+IFERROR(VLOOKUP($A15,Hoja5!$A$2:$M$2116,6,FALSE),"")</f>
        <v>4.0185471406491501E-2</v>
      </c>
      <c r="F15" s="166">
        <f>+IFERROR(VLOOKUP($A15,Hoja5!$A$2:$M$2116,7,FALSE),"")</f>
        <v>5.2493438320209973E-4</v>
      </c>
      <c r="G15" s="166">
        <f>+IFERROR(VLOOKUP($A15,Hoja5!$A$2:$M$2116,8,FALSE),"")</f>
        <v>5.3792361484669173E-4</v>
      </c>
      <c r="H15" s="166">
        <f>+IFERROR(VLOOKUP($A15,Hoja5!$A$2:$M$2116,9,FALSE),"")</f>
        <v>0</v>
      </c>
      <c r="I15" s="166">
        <f>+IFERROR(VLOOKUP($A15,Hoja5!$A$2:$M$2116,10,FALSE),"")</f>
        <v>1.7162471395881006E-3</v>
      </c>
      <c r="J15" s="166">
        <f>+IFERROR(VLOOKUP($A15,Hoja5!$A$2:$M$2116,11,FALSE),"")</f>
        <v>0</v>
      </c>
      <c r="K15" s="164">
        <f>+IFERROR(VLOOKUP($A15,Hoja5!$A$2:$M$2116,12,FALSE),"")</f>
        <v>2.3882424984690752E-2</v>
      </c>
      <c r="L15" s="165">
        <f>+IFERROR(VLOOKUP($A15,Hoja5!$A$2:$M$2116,13,FALSE),"")</f>
        <v>1.9533711405166982E-2</v>
      </c>
    </row>
    <row r="16" spans="1:12" x14ac:dyDescent="0.25">
      <c r="A16" s="145">
        <v>5</v>
      </c>
      <c r="B16" s="41">
        <f>+IFERROR(VLOOKUP($A16,Hoja5!$A$2:$M$2116,3,FALSE),"")</f>
        <v>76054</v>
      </c>
      <c r="C16" s="41" t="str">
        <f>+IFERROR(VLOOKUP($A16,Hoja5!$A$2:$M$2116,4,FALSE),"")</f>
        <v>ARGELIA</v>
      </c>
      <c r="D16" s="166">
        <f>+IFERROR(VLOOKUP($A16,Hoja5!$A$2:$M$2116,5,FALSE),"")</f>
        <v>0.1302170283806344</v>
      </c>
      <c r="E16" s="166">
        <f>+IFERROR(VLOOKUP($A16,Hoja5!$A$2:$M$2116,6,FALSE),"")</f>
        <v>0.12647554806070826</v>
      </c>
      <c r="F16" s="166">
        <f>+IFERROR(VLOOKUP($A16,Hoja5!$A$2:$M$2116,7,FALSE),"")</f>
        <v>8.3475298126064731E-2</v>
      </c>
      <c r="G16" s="166">
        <f>+IFERROR(VLOOKUP($A16,Hoja5!$A$2:$M$2116,8,FALSE),"")</f>
        <v>8.5514834205933685E-2</v>
      </c>
      <c r="H16" s="166">
        <f>+IFERROR(VLOOKUP($A16,Hoja5!$A$2:$M$2116,9,FALSE),"")</f>
        <v>5.2158273381294966E-2</v>
      </c>
      <c r="I16" s="166">
        <f>+IFERROR(VLOOKUP($A16,Hoja5!$A$2:$M$2116,10,FALSE),"")</f>
        <v>1.8518518518518519E-3</v>
      </c>
      <c r="J16" s="166">
        <f>+IFERROR(VLOOKUP($A16,Hoja5!$A$2:$M$2116,11,FALSE),"")</f>
        <v>0</v>
      </c>
      <c r="K16" s="164">
        <f>+IFERROR(VLOOKUP($A16,Hoja5!$A$2:$M$2116,12,FALSE),"")</f>
        <v>0</v>
      </c>
      <c r="L16" s="165">
        <f>+IFERROR(VLOOKUP($A16,Hoja5!$A$2:$M$2116,13,FALSE),"")</f>
        <v>0</v>
      </c>
    </row>
    <row r="17" spans="1:12" x14ac:dyDescent="0.25">
      <c r="A17" s="145">
        <v>6</v>
      </c>
      <c r="B17" s="41">
        <f>+IFERROR(VLOOKUP($A17,Hoja5!$A$2:$M$2116,3,FALSE),"")</f>
        <v>76100</v>
      </c>
      <c r="C17" s="41" t="str">
        <f>+IFERROR(VLOOKUP($A17,Hoja5!$A$2:$M$2116,4,FALSE),"")</f>
        <v>BOLIVAR</v>
      </c>
      <c r="D17" s="166">
        <f>+IFERROR(VLOOKUP($A17,Hoja5!$A$2:$M$2116,5,FALSE),"")</f>
        <v>2.284843869002285E-3</v>
      </c>
      <c r="E17" s="166">
        <f>+IFERROR(VLOOKUP($A17,Hoja5!$A$2:$M$2116,6,FALSE),"")</f>
        <v>3.4856700232378003E-2</v>
      </c>
      <c r="F17" s="166">
        <f>+IFERROR(VLOOKUP($A17,Hoja5!$A$2:$M$2116,7,FALSE),"")</f>
        <v>4.1237113402061855E-2</v>
      </c>
      <c r="G17" s="166">
        <f>+IFERROR(VLOOKUP($A17,Hoja5!$A$2:$M$2116,8,FALSE),"")</f>
        <v>3.8524590163934426E-2</v>
      </c>
      <c r="H17" s="166">
        <f>+IFERROR(VLOOKUP($A17,Hoja5!$A$2:$M$2116,9,FALSE),"")</f>
        <v>1.6115351993214587E-2</v>
      </c>
      <c r="I17" s="166">
        <f>+IFERROR(VLOOKUP($A17,Hoja5!$A$2:$M$2116,10,FALSE),"")</f>
        <v>8.8495575221238937E-4</v>
      </c>
      <c r="J17" s="166">
        <f>+IFERROR(VLOOKUP($A17,Hoja5!$A$2:$M$2116,11,FALSE),"")</f>
        <v>0</v>
      </c>
      <c r="K17" s="164">
        <f>+IFERROR(VLOOKUP($A17,Hoja5!$A$2:$M$2116,12,FALSE),"")</f>
        <v>0</v>
      </c>
      <c r="L17" s="165">
        <f>+IFERROR(VLOOKUP($A17,Hoja5!$A$2:$M$2116,13,FALSE),"")</f>
        <v>0</v>
      </c>
    </row>
    <row r="18" spans="1:12" x14ac:dyDescent="0.25">
      <c r="A18" s="145">
        <v>7</v>
      </c>
      <c r="B18" s="41">
        <f>+IFERROR(VLOOKUP($A18,Hoja5!$A$2:$M$2116,3,FALSE),"")</f>
        <v>76109</v>
      </c>
      <c r="C18" s="41" t="str">
        <f>+IFERROR(VLOOKUP($A18,Hoja5!$A$2:$M$2116,4,FALSE),"")</f>
        <v>BUENAVENTURA</v>
      </c>
      <c r="D18" s="166">
        <f>+IFERROR(VLOOKUP($A18,Hoja5!$A$2:$M$2116,5,FALSE),"")</f>
        <v>0.13396201354761589</v>
      </c>
      <c r="E18" s="166">
        <f>+IFERROR(VLOOKUP($A18,Hoja5!$A$2:$M$2116,6,FALSE),"")</f>
        <v>0.13852474029881989</v>
      </c>
      <c r="F18" s="166">
        <f>+IFERROR(VLOOKUP($A18,Hoja5!$A$2:$M$2116,7,FALSE),"")</f>
        <v>0.13108101121852866</v>
      </c>
      <c r="G18" s="166">
        <f>+IFERROR(VLOOKUP($A18,Hoja5!$A$2:$M$2116,8,FALSE),"")</f>
        <v>0.12744495647721454</v>
      </c>
      <c r="H18" s="166">
        <f>+IFERROR(VLOOKUP($A18,Hoja5!$A$2:$M$2116,9,FALSE),"")</f>
        <v>0.15547586347220102</v>
      </c>
      <c r="I18" s="166">
        <f>+IFERROR(VLOOKUP($A18,Hoja5!$A$2:$M$2116,10,FALSE),"")</f>
        <v>0.16274475037361635</v>
      </c>
      <c r="J18" s="166">
        <f>+IFERROR(VLOOKUP($A18,Hoja5!$A$2:$M$2116,11,FALSE),"")</f>
        <v>0.17869607000151738</v>
      </c>
      <c r="K18" s="164">
        <f>+IFERROR(VLOOKUP($A18,Hoja5!$A$2:$M$2116,12,FALSE),"")</f>
        <v>0.17590160622285078</v>
      </c>
      <c r="L18" s="165">
        <f>+IFERROR(VLOOKUP($A18,Hoja5!$A$2:$M$2116,13,FALSE),"")</f>
        <v>0.16524740501864355</v>
      </c>
    </row>
    <row r="19" spans="1:12" x14ac:dyDescent="0.25">
      <c r="A19" s="145">
        <v>8</v>
      </c>
      <c r="B19" s="41">
        <f>+IFERROR(VLOOKUP($A19,Hoja5!$A$2:$M$2116,3,FALSE),"")</f>
        <v>76111</v>
      </c>
      <c r="C19" s="41" t="str">
        <f>+IFERROR(VLOOKUP($A19,Hoja5!$A$2:$M$2116,4,FALSE),"")</f>
        <v>GUADALAJARA DE BUGA</v>
      </c>
      <c r="D19" s="166">
        <f>+IFERROR(VLOOKUP($A19,Hoja5!$A$2:$M$2116,5,FALSE),"")</f>
        <v>0.49597439130856535</v>
      </c>
      <c r="E19" s="166">
        <f>+IFERROR(VLOOKUP($A19,Hoja5!$A$2:$M$2116,6,FALSE),"")</f>
        <v>0.47809823801555273</v>
      </c>
      <c r="F19" s="166">
        <f>+IFERROR(VLOOKUP($A19,Hoja5!$A$2:$M$2116,7,FALSE),"")</f>
        <v>0.41721854304635764</v>
      </c>
      <c r="G19" s="166">
        <f>+IFERROR(VLOOKUP($A19,Hoja5!$A$2:$M$2116,8,FALSE),"")</f>
        <v>0.57905544147843946</v>
      </c>
      <c r="H19" s="166">
        <f>+IFERROR(VLOOKUP($A19,Hoja5!$A$2:$M$2116,9,FALSE),"")</f>
        <v>0.71559729843815956</v>
      </c>
      <c r="I19" s="166">
        <f>+IFERROR(VLOOKUP($A19,Hoja5!$A$2:$M$2116,10,FALSE),"")</f>
        <v>0.79505877231171096</v>
      </c>
      <c r="J19" s="166">
        <f>+IFERROR(VLOOKUP($A19,Hoja5!$A$2:$M$2116,11,FALSE),"")</f>
        <v>0.79376687668766877</v>
      </c>
      <c r="K19" s="164">
        <f>+IFERROR(VLOOKUP($A19,Hoja5!$A$2:$M$2116,12,FALSE),"")</f>
        <v>0.89834845312863454</v>
      </c>
      <c r="L19" s="165">
        <f>+IFERROR(VLOOKUP($A19,Hoja5!$A$2:$M$2116,13,FALSE),"")</f>
        <v>0.9377021684437522</v>
      </c>
    </row>
    <row r="20" spans="1:12" x14ac:dyDescent="0.25">
      <c r="A20" s="145">
        <v>9</v>
      </c>
      <c r="B20" s="41">
        <f>+IFERROR(VLOOKUP($A20,Hoja5!$A$2:$M$2116,3,FALSE),"")</f>
        <v>76113</v>
      </c>
      <c r="C20" s="41" t="str">
        <f>+IFERROR(VLOOKUP($A20,Hoja5!$A$2:$M$2116,4,FALSE),"")</f>
        <v>BUGALAGRANDE</v>
      </c>
      <c r="D20" s="166">
        <f>+IFERROR(VLOOKUP($A20,Hoja5!$A$2:$M$2116,5,FALSE),"")</f>
        <v>0.22974358974358974</v>
      </c>
      <c r="E20" s="166">
        <f>+IFERROR(VLOOKUP($A20,Hoja5!$A$2:$M$2116,6,FALSE),"")</f>
        <v>0.17756047349459597</v>
      </c>
      <c r="F20" s="166">
        <f>+IFERROR(VLOOKUP($A20,Hoja5!$A$2:$M$2116,7,FALSE),"")</f>
        <v>0.10539979231568017</v>
      </c>
      <c r="G20" s="166">
        <f>+IFERROR(VLOOKUP($A20,Hoja5!$A$2:$M$2116,8,FALSE),"")</f>
        <v>0.13818565400843882</v>
      </c>
      <c r="H20" s="166">
        <f>+IFERROR(VLOOKUP($A20,Hoja5!$A$2:$M$2116,9,FALSE),"")</f>
        <v>7.9545454545454544E-2</v>
      </c>
      <c r="I20" s="166">
        <f>+IFERROR(VLOOKUP($A20,Hoja5!$A$2:$M$2116,10,FALSE),"")</f>
        <v>5.5865921787709499E-3</v>
      </c>
      <c r="J20" s="166">
        <f>+IFERROR(VLOOKUP($A20,Hoja5!$A$2:$M$2116,11,FALSE),"")</f>
        <v>8.4735925710969245E-2</v>
      </c>
      <c r="K20" s="164">
        <f>+IFERROR(VLOOKUP($A20,Hoja5!$A$2:$M$2116,12,FALSE),"")</f>
        <v>6.155703077851539E-2</v>
      </c>
      <c r="L20" s="165">
        <f>+IFERROR(VLOOKUP($A20,Hoja5!$A$2:$M$2116,13,FALSE),"")</f>
        <v>0</v>
      </c>
    </row>
    <row r="21" spans="1:12" x14ac:dyDescent="0.25">
      <c r="A21" s="145">
        <v>10</v>
      </c>
      <c r="B21" s="41">
        <f>+IFERROR(VLOOKUP($A21,Hoja5!$A$2:$M$2116,3,FALSE),"")</f>
        <v>76122</v>
      </c>
      <c r="C21" s="41" t="str">
        <f>+IFERROR(VLOOKUP($A21,Hoja5!$A$2:$M$2116,4,FALSE),"")</f>
        <v>CAICEDONIA</v>
      </c>
      <c r="D21" s="166">
        <f>+IFERROR(VLOOKUP($A21,Hoja5!$A$2:$M$2116,5,FALSE),"")</f>
        <v>0.10926449787835926</v>
      </c>
      <c r="E21" s="166">
        <f>+IFERROR(VLOOKUP($A21,Hoja5!$A$2:$M$2116,6,FALSE),"")</f>
        <v>0.1615193468228612</v>
      </c>
      <c r="F21" s="166">
        <f>+IFERROR(VLOOKUP($A21,Hoja5!$A$2:$M$2116,7,FALSE),"")</f>
        <v>0.19676840215439856</v>
      </c>
      <c r="G21" s="166">
        <f>+IFERROR(VLOOKUP($A21,Hoja5!$A$2:$M$2116,8,FALSE),"")</f>
        <v>0.205785426583669</v>
      </c>
      <c r="H21" s="166">
        <f>+IFERROR(VLOOKUP($A21,Hoja5!$A$2:$M$2116,9,FALSE),"")</f>
        <v>0.21712997746055598</v>
      </c>
      <c r="I21" s="166">
        <f>+IFERROR(VLOOKUP($A21,Hoja5!$A$2:$M$2116,10,FALSE),"")</f>
        <v>0.18410852713178294</v>
      </c>
      <c r="J21" s="166">
        <f>+IFERROR(VLOOKUP($A21,Hoja5!$A$2:$M$2116,11,FALSE),"")</f>
        <v>0.24477491961414791</v>
      </c>
      <c r="K21" s="164">
        <f>+IFERROR(VLOOKUP($A21,Hoja5!$A$2:$M$2116,12,FALSE),"")</f>
        <v>0.23423799582463464</v>
      </c>
      <c r="L21" s="165">
        <f>+IFERROR(VLOOKUP($A21,Hoja5!$A$2:$M$2116,13,FALSE),"")</f>
        <v>0.22284725227174385</v>
      </c>
    </row>
    <row r="22" spans="1:12" x14ac:dyDescent="0.25">
      <c r="A22" s="145">
        <v>11</v>
      </c>
      <c r="B22" s="41">
        <f>+IFERROR(VLOOKUP($A22,Hoja5!$A$2:$M$2116,3,FALSE),"")</f>
        <v>76126</v>
      </c>
      <c r="C22" s="41" t="str">
        <f>+IFERROR(VLOOKUP($A22,Hoja5!$A$2:$M$2116,4,FALSE),"")</f>
        <v>CALIMA</v>
      </c>
      <c r="D22" s="166">
        <f>+IFERROR(VLOOKUP($A22,Hoja5!$A$2:$M$2116,5,FALSE),"")</f>
        <v>0.16342141863699583</v>
      </c>
      <c r="E22" s="166">
        <f>+IFERROR(VLOOKUP($A22,Hoja5!$A$2:$M$2116,6,FALSE),"")</f>
        <v>0.1270949720670391</v>
      </c>
      <c r="F22" s="166">
        <f>+IFERROR(VLOOKUP($A22,Hoja5!$A$2:$M$2116,7,FALSE),"")</f>
        <v>1.2031139419674451E-2</v>
      </c>
      <c r="G22" s="166">
        <f>+IFERROR(VLOOKUP($A22,Hoja5!$A$2:$M$2116,8,FALSE),"")</f>
        <v>0</v>
      </c>
      <c r="H22" s="166">
        <f>+IFERROR(VLOOKUP($A22,Hoja5!$A$2:$M$2116,9,FALSE),"")</f>
        <v>0</v>
      </c>
      <c r="I22" s="166">
        <f>+IFERROR(VLOOKUP($A22,Hoja5!$A$2:$M$2116,10,FALSE),"")</f>
        <v>3.1323414252153485E-3</v>
      </c>
      <c r="J22" s="166">
        <f>+IFERROR(VLOOKUP($A22,Hoja5!$A$2:$M$2116,11,FALSE),"")</f>
        <v>0</v>
      </c>
      <c r="K22" s="164">
        <f>+IFERROR(VLOOKUP($A22,Hoja5!$A$2:$M$2116,12,FALSE),"")</f>
        <v>0</v>
      </c>
      <c r="L22" s="165">
        <f>+IFERROR(VLOOKUP($A22,Hoja5!$A$2:$M$2116,13,FALSE),"")</f>
        <v>0</v>
      </c>
    </row>
    <row r="23" spans="1:12" x14ac:dyDescent="0.25">
      <c r="A23" s="145">
        <v>12</v>
      </c>
      <c r="B23" s="41">
        <f>+IFERROR(VLOOKUP($A23,Hoja5!$A$2:$M$2116,3,FALSE),"")</f>
        <v>76130</v>
      </c>
      <c r="C23" s="41" t="str">
        <f>+IFERROR(VLOOKUP($A23,Hoja5!$A$2:$M$2116,4,FALSE),"")</f>
        <v>CANDELARIA</v>
      </c>
      <c r="D23" s="166">
        <f>+IFERROR(VLOOKUP($A23,Hoja5!$A$2:$M$2116,5,FALSE),"")</f>
        <v>7.2535912387996018E-3</v>
      </c>
      <c r="E23" s="166">
        <f>+IFERROR(VLOOKUP($A23,Hoja5!$A$2:$M$2116,6,FALSE),"")</f>
        <v>5.2512063582174284E-3</v>
      </c>
      <c r="F23" s="166">
        <f>+IFERROR(VLOOKUP($A23,Hoja5!$A$2:$M$2116,7,FALSE),"")</f>
        <v>1.7346793686904591E-2</v>
      </c>
      <c r="G23" s="166">
        <f>+IFERROR(VLOOKUP($A23,Hoja5!$A$2:$M$2116,8,FALSE),"")</f>
        <v>1.6583273766976412E-2</v>
      </c>
      <c r="H23" s="166">
        <f>+IFERROR(VLOOKUP($A23,Hoja5!$A$2:$M$2116,9,FALSE),"")</f>
        <v>6.6676288064655795E-2</v>
      </c>
      <c r="I23" s="166">
        <f>+IFERROR(VLOOKUP($A23,Hoja5!$A$2:$M$2116,10,FALSE),"")</f>
        <v>5.241581259150805E-2</v>
      </c>
      <c r="J23" s="166">
        <f>+IFERROR(VLOOKUP($A23,Hoja5!$A$2:$M$2116,11,FALSE),"")</f>
        <v>6.5622669649515283E-2</v>
      </c>
      <c r="K23" s="164">
        <f>+IFERROR(VLOOKUP($A23,Hoja5!$A$2:$M$2116,12,FALSE),"")</f>
        <v>0.10994365768235115</v>
      </c>
      <c r="L23" s="165">
        <f>+IFERROR(VLOOKUP($A23,Hoja5!$A$2:$M$2116,13,FALSE),"")</f>
        <v>9.9610894941634248E-2</v>
      </c>
    </row>
    <row r="24" spans="1:12" x14ac:dyDescent="0.25">
      <c r="A24" s="145">
        <v>13</v>
      </c>
      <c r="B24" s="41">
        <f>+IFERROR(VLOOKUP($A24,Hoja5!$A$2:$M$2116,3,FALSE),"")</f>
        <v>76147</v>
      </c>
      <c r="C24" s="41" t="str">
        <f>+IFERROR(VLOOKUP($A24,Hoja5!$A$2:$M$2116,4,FALSE),"")</f>
        <v>CARTAGO</v>
      </c>
      <c r="D24" s="166">
        <f>+IFERROR(VLOOKUP($A24,Hoja5!$A$2:$M$2116,5,FALSE),"")</f>
        <v>0.23718452536896342</v>
      </c>
      <c r="E24" s="166">
        <f>+IFERROR(VLOOKUP($A24,Hoja5!$A$2:$M$2116,6,FALSE),"")</f>
        <v>0.30598003709919619</v>
      </c>
      <c r="F24" s="166">
        <f>+IFERROR(VLOOKUP($A24,Hoja5!$A$2:$M$2116,7,FALSE),"")</f>
        <v>0.27431959040689841</v>
      </c>
      <c r="G24" s="166">
        <f>+IFERROR(VLOOKUP($A24,Hoja5!$A$2:$M$2116,8,FALSE),"")</f>
        <v>0.33217104055790053</v>
      </c>
      <c r="H24" s="166">
        <f>+IFERROR(VLOOKUP($A24,Hoja5!$A$2:$M$2116,9,FALSE),"")</f>
        <v>0.37844187576355603</v>
      </c>
      <c r="I24" s="166">
        <f>+IFERROR(VLOOKUP($A24,Hoja5!$A$2:$M$2116,10,FALSE),"")</f>
        <v>0.360947885560158</v>
      </c>
      <c r="J24" s="166">
        <f>+IFERROR(VLOOKUP($A24,Hoja5!$A$2:$M$2116,11,FALSE),"")</f>
        <v>0.38385729772346505</v>
      </c>
      <c r="K24" s="164">
        <f>+IFERROR(VLOOKUP($A24,Hoja5!$A$2:$M$2116,12,FALSE),"")</f>
        <v>0.44290587999197273</v>
      </c>
      <c r="L24" s="165">
        <f>+IFERROR(VLOOKUP($A24,Hoja5!$A$2:$M$2116,13,FALSE),"")</f>
        <v>0.49680689305625952</v>
      </c>
    </row>
    <row r="25" spans="1:12" x14ac:dyDescent="0.25">
      <c r="A25" s="145">
        <v>14</v>
      </c>
      <c r="B25" s="41">
        <f>+IFERROR(VLOOKUP($A25,Hoja5!$A$2:$M$2116,3,FALSE),"")</f>
        <v>76233</v>
      </c>
      <c r="C25" s="41" t="str">
        <f>+IFERROR(VLOOKUP($A25,Hoja5!$A$2:$M$2116,4,FALSE),"")</f>
        <v>DAGUA</v>
      </c>
      <c r="D25" s="166">
        <f>+IFERROR(VLOOKUP($A25,Hoja5!$A$2:$M$2116,5,FALSE),"")</f>
        <v>7.3619631901840496E-2</v>
      </c>
      <c r="E25" s="166">
        <f>+IFERROR(VLOOKUP($A25,Hoja5!$A$2:$M$2116,6,FALSE),"")</f>
        <v>0.13243408951563457</v>
      </c>
      <c r="F25" s="166">
        <f>+IFERROR(VLOOKUP($A25,Hoja5!$A$2:$M$2116,7,FALSE),"")</f>
        <v>8.0989180834621324E-2</v>
      </c>
      <c r="G25" s="166">
        <f>+IFERROR(VLOOKUP($A25,Hoja5!$A$2:$M$2116,8,FALSE),"")</f>
        <v>6.6331342345174474E-2</v>
      </c>
      <c r="H25" s="166">
        <f>+IFERROR(VLOOKUP($A25,Hoja5!$A$2:$M$2116,9,FALSE),"")</f>
        <v>7.4193548387096776E-3</v>
      </c>
      <c r="I25" s="166">
        <f>+IFERROR(VLOOKUP($A25,Hoja5!$A$2:$M$2116,10,FALSE),"")</f>
        <v>3.3344448149383126E-4</v>
      </c>
      <c r="J25" s="166">
        <f>+IFERROR(VLOOKUP($A25,Hoja5!$A$2:$M$2116,11,FALSE),"")</f>
        <v>1.8055555555555554E-2</v>
      </c>
      <c r="K25" s="164">
        <f>+IFERROR(VLOOKUP($A25,Hoja5!$A$2:$M$2116,12,FALSE),"")</f>
        <v>7.8566256335988419E-2</v>
      </c>
      <c r="L25" s="165">
        <f>+IFERROR(VLOOKUP($A25,Hoja5!$A$2:$M$2116,13,FALSE),"")</f>
        <v>7.1966842501883954E-2</v>
      </c>
    </row>
    <row r="26" spans="1:12" x14ac:dyDescent="0.25">
      <c r="A26" s="145">
        <v>15</v>
      </c>
      <c r="B26" s="41">
        <f>+IFERROR(VLOOKUP($A26,Hoja5!$A$2:$M$2116,3,FALSE),"")</f>
        <v>76243</v>
      </c>
      <c r="C26" s="41" t="str">
        <f>+IFERROR(VLOOKUP($A26,Hoja5!$A$2:$M$2116,4,FALSE),"")</f>
        <v>EL AGUILA</v>
      </c>
      <c r="D26" s="166">
        <f>+IFERROR(VLOOKUP($A26,Hoja5!$A$2:$M$2116,5,FALSE),"")</f>
        <v>5.4325955734406441E-2</v>
      </c>
      <c r="E26" s="166">
        <f>+IFERROR(VLOOKUP($A26,Hoja5!$A$2:$M$2116,6,FALSE),"")</f>
        <v>5.3159478435305919E-2</v>
      </c>
      <c r="F26" s="166">
        <f>+IFERROR(VLOOKUP($A26,Hoja5!$A$2:$M$2116,7,FALSE),"")</f>
        <v>4.5500505561172903E-2</v>
      </c>
      <c r="G26" s="166">
        <f>+IFERROR(VLOOKUP($A26,Hoja5!$A$2:$M$2116,8,FALSE),"")</f>
        <v>2.0449897750511249E-3</v>
      </c>
      <c r="H26" s="166">
        <f>+IFERROR(VLOOKUP($A26,Hoja5!$A$2:$M$2116,9,FALSE),"")</f>
        <v>0</v>
      </c>
      <c r="I26" s="166">
        <f>+IFERROR(VLOOKUP($A26,Hoja5!$A$2:$M$2116,10,FALSE),"")</f>
        <v>0</v>
      </c>
      <c r="J26" s="166">
        <f>+IFERROR(VLOOKUP($A26,Hoja5!$A$2:$M$2116,11,FALSE),"")</f>
        <v>0</v>
      </c>
      <c r="K26" s="164">
        <f>+IFERROR(VLOOKUP($A26,Hoja5!$A$2:$M$2116,12,FALSE),"")</f>
        <v>0</v>
      </c>
      <c r="L26" s="165">
        <f>+IFERROR(VLOOKUP($A26,Hoja5!$A$2:$M$2116,13,FALSE),"")</f>
        <v>0</v>
      </c>
    </row>
    <row r="27" spans="1:12" x14ac:dyDescent="0.25">
      <c r="A27" s="145">
        <v>16</v>
      </c>
      <c r="B27" s="41">
        <f>+IFERROR(VLOOKUP($A27,Hoja5!$A$2:$M$2116,3,FALSE),"")</f>
        <v>76246</v>
      </c>
      <c r="C27" s="41" t="str">
        <f>+IFERROR(VLOOKUP($A27,Hoja5!$A$2:$M$2116,4,FALSE),"")</f>
        <v>EL CAIRO</v>
      </c>
      <c r="D27" s="166">
        <f>+IFERROR(VLOOKUP($A27,Hoja5!$A$2:$M$2116,5,FALSE),"")</f>
        <v>1.0695187165775401E-3</v>
      </c>
      <c r="E27" s="166">
        <f>+IFERROR(VLOOKUP($A27,Hoja5!$A$2:$M$2116,6,FALSE),"")</f>
        <v>0</v>
      </c>
      <c r="F27" s="166">
        <f>+IFERROR(VLOOKUP($A27,Hoja5!$A$2:$M$2116,7,FALSE),"")</f>
        <v>0</v>
      </c>
      <c r="G27" s="166">
        <f>+IFERROR(VLOOKUP($A27,Hoja5!$A$2:$M$2116,8,FALSE),"")</f>
        <v>3.2786885245901639E-3</v>
      </c>
      <c r="H27" s="166">
        <f>+IFERROR(VLOOKUP($A27,Hoja5!$A$2:$M$2116,9,FALSE),"")</f>
        <v>0</v>
      </c>
      <c r="I27" s="166">
        <f>+IFERROR(VLOOKUP($A27,Hoja5!$A$2:$M$2116,10,FALSE),"")</f>
        <v>0</v>
      </c>
      <c r="J27" s="166">
        <f>+IFERROR(VLOOKUP($A27,Hoja5!$A$2:$M$2116,11,FALSE),"")</f>
        <v>0</v>
      </c>
      <c r="K27" s="164">
        <f>+IFERROR(VLOOKUP($A27,Hoja5!$A$2:$M$2116,12,FALSE),"")</f>
        <v>0</v>
      </c>
      <c r="L27" s="165">
        <f>+IFERROR(VLOOKUP($A27,Hoja5!$A$2:$M$2116,13,FALSE),"")</f>
        <v>0</v>
      </c>
    </row>
    <row r="28" spans="1:12" x14ac:dyDescent="0.25">
      <c r="A28" s="145">
        <v>17</v>
      </c>
      <c r="B28" s="41">
        <f>+IFERROR(VLOOKUP($A28,Hoja5!$A$2:$M$2116,3,FALSE),"")</f>
        <v>76248</v>
      </c>
      <c r="C28" s="41" t="str">
        <f>+IFERROR(VLOOKUP($A28,Hoja5!$A$2:$M$2116,4,FALSE),"")</f>
        <v>EL CERRITO</v>
      </c>
      <c r="D28" s="166">
        <f>+IFERROR(VLOOKUP($A28,Hoja5!$A$2:$M$2116,5,FALSE),"")</f>
        <v>4.0519276160503541E-2</v>
      </c>
      <c r="E28" s="166">
        <f>+IFERROR(VLOOKUP($A28,Hoja5!$A$2:$M$2116,6,FALSE),"")</f>
        <v>2.6253454401894985E-2</v>
      </c>
      <c r="F28" s="166">
        <f>+IFERROR(VLOOKUP($A28,Hoja5!$A$2:$M$2116,7,FALSE),"")</f>
        <v>1.6154766653370563E-2</v>
      </c>
      <c r="G28" s="166">
        <f>+IFERROR(VLOOKUP($A28,Hoja5!$A$2:$M$2116,8,FALSE),"")</f>
        <v>1.9452887537993922E-2</v>
      </c>
      <c r="H28" s="166">
        <f>+IFERROR(VLOOKUP($A28,Hoja5!$A$2:$M$2116,9,FALSE),"")</f>
        <v>1.2624172185430464E-2</v>
      </c>
      <c r="I28" s="166">
        <f>+IFERROR(VLOOKUP($A28,Hoja5!$A$2:$M$2116,10,FALSE),"")</f>
        <v>6.1610367537709796E-3</v>
      </c>
      <c r="J28" s="166">
        <f>+IFERROR(VLOOKUP($A28,Hoja5!$A$2:$M$2116,11,FALSE),"")</f>
        <v>4.3725404459991256E-4</v>
      </c>
      <c r="K28" s="164">
        <f>+IFERROR(VLOOKUP($A28,Hoja5!$A$2:$M$2116,12,FALSE),"")</f>
        <v>5.9207564160288162E-2</v>
      </c>
      <c r="L28" s="165">
        <f>+IFERROR(VLOOKUP($A28,Hoja5!$A$2:$M$2116,13,FALSE),"")</f>
        <v>4.2725173210161664E-2</v>
      </c>
    </row>
    <row r="29" spans="1:12" x14ac:dyDescent="0.25">
      <c r="A29" s="145">
        <v>18</v>
      </c>
      <c r="B29" s="41">
        <f>+IFERROR(VLOOKUP($A29,Hoja5!$A$2:$M$2116,3,FALSE),"")</f>
        <v>76250</v>
      </c>
      <c r="C29" s="41" t="str">
        <f>+IFERROR(VLOOKUP($A29,Hoja5!$A$2:$M$2116,4,FALSE),"")</f>
        <v>EL DOVIO</v>
      </c>
      <c r="D29" s="166">
        <f>+IFERROR(VLOOKUP($A29,Hoja5!$A$2:$M$2116,5,FALSE),"")</f>
        <v>0.13154960981047936</v>
      </c>
      <c r="E29" s="166">
        <f>+IFERROR(VLOOKUP($A29,Hoja5!$A$2:$M$2116,6,FALSE),"")</f>
        <v>9.2150170648464161E-2</v>
      </c>
      <c r="F29" s="166">
        <f>+IFERROR(VLOOKUP($A29,Hoja5!$A$2:$M$2116,7,FALSE),"")</f>
        <v>4.7897196261682241E-2</v>
      </c>
      <c r="G29" s="166">
        <f>+IFERROR(VLOOKUP($A29,Hoja5!$A$2:$M$2116,8,FALSE),"")</f>
        <v>0.11650485436893204</v>
      </c>
      <c r="H29" s="166">
        <f>+IFERROR(VLOOKUP($A29,Hoja5!$A$2:$M$2116,9,FALSE),"")</f>
        <v>6.1146496815286625E-2</v>
      </c>
      <c r="I29" s="166">
        <f>+IFERROR(VLOOKUP($A29,Hoja5!$A$2:$M$2116,10,FALSE),"")</f>
        <v>8.859060402684564E-2</v>
      </c>
      <c r="J29" s="166">
        <f>+IFERROR(VLOOKUP($A29,Hoja5!$A$2:$M$2116,11,FALSE),"")</f>
        <v>5.7746478873239436E-2</v>
      </c>
      <c r="K29" s="164">
        <f>+IFERROR(VLOOKUP($A29,Hoja5!$A$2:$M$2116,12,FALSE),"")</f>
        <v>4.71976401179941E-2</v>
      </c>
      <c r="L29" s="165">
        <f>+IFERROR(VLOOKUP($A29,Hoja5!$A$2:$M$2116,13,FALSE),"")</f>
        <v>8.2317073170731711E-2</v>
      </c>
    </row>
    <row r="30" spans="1:12" x14ac:dyDescent="0.25">
      <c r="A30" s="145">
        <v>19</v>
      </c>
      <c r="B30" s="41">
        <f>+IFERROR(VLOOKUP($A30,Hoja5!$A$2:$M$2116,3,FALSE),"")</f>
        <v>76275</v>
      </c>
      <c r="C30" s="41" t="str">
        <f>+IFERROR(VLOOKUP($A30,Hoja5!$A$2:$M$2116,4,FALSE),"")</f>
        <v>FLORIDA</v>
      </c>
      <c r="D30" s="166">
        <f>+IFERROR(VLOOKUP($A30,Hoja5!$A$2:$M$2116,5,FALSE),"")</f>
        <v>2.9326047358834244E-2</v>
      </c>
      <c r="E30" s="166">
        <f>+IFERROR(VLOOKUP($A30,Hoja5!$A$2:$M$2116,6,FALSE),"")</f>
        <v>5.7978916757542714E-2</v>
      </c>
      <c r="F30" s="166">
        <f>+IFERROR(VLOOKUP($A30,Hoja5!$A$2:$M$2116,7,FALSE),"")</f>
        <v>7.9408543263964945E-2</v>
      </c>
      <c r="G30" s="166">
        <f>+IFERROR(VLOOKUP($A30,Hoja5!$A$2:$M$2116,8,FALSE),"")</f>
        <v>6.4135643199410244E-2</v>
      </c>
      <c r="H30" s="166">
        <f>+IFERROR(VLOOKUP($A30,Hoja5!$A$2:$M$2116,9,FALSE),"")</f>
        <v>4.7012549166510584E-2</v>
      </c>
      <c r="I30" s="166">
        <f>+IFERROR(VLOOKUP($A30,Hoja5!$A$2:$M$2116,10,FALSE),"")</f>
        <v>2.0080321285140562E-2</v>
      </c>
      <c r="J30" s="166">
        <f>+IFERROR(VLOOKUP($A30,Hoja5!$A$2:$M$2116,11,FALSE),"")</f>
        <v>3.9223377132771131E-4</v>
      </c>
      <c r="K30" s="164">
        <f>+IFERROR(VLOOKUP($A30,Hoja5!$A$2:$M$2116,12,FALSE),"")</f>
        <v>0</v>
      </c>
      <c r="L30" s="165">
        <f>+IFERROR(VLOOKUP($A30,Hoja5!$A$2:$M$2116,13,FALSE),"")</f>
        <v>0</v>
      </c>
    </row>
    <row r="31" spans="1:12" x14ac:dyDescent="0.25">
      <c r="A31" s="145">
        <v>20</v>
      </c>
      <c r="B31" s="41">
        <f>+IFERROR(VLOOKUP($A31,Hoja5!$A$2:$M$2116,3,FALSE),"")</f>
        <v>76306</v>
      </c>
      <c r="C31" s="41" t="str">
        <f>+IFERROR(VLOOKUP($A31,Hoja5!$A$2:$M$2116,4,FALSE),"")</f>
        <v>GINEBRA</v>
      </c>
      <c r="D31" s="166">
        <f>+IFERROR(VLOOKUP($A31,Hoja5!$A$2:$M$2116,5,FALSE),"")</f>
        <v>0.13626492942453855</v>
      </c>
      <c r="E31" s="166">
        <f>+IFERROR(VLOOKUP($A31,Hoja5!$A$2:$M$2116,6,FALSE),"")</f>
        <v>0.1220708446866485</v>
      </c>
      <c r="F31" s="166">
        <f>+IFERROR(VLOOKUP($A31,Hoja5!$A$2:$M$2116,7,FALSE),"")</f>
        <v>2.2099447513812154E-2</v>
      </c>
      <c r="G31" s="166">
        <f>+IFERROR(VLOOKUP($A31,Hoja5!$A$2:$M$2116,8,FALSE),"")</f>
        <v>1.9830028328611898E-2</v>
      </c>
      <c r="H31" s="166">
        <f>+IFERROR(VLOOKUP($A31,Hoja5!$A$2:$M$2116,9,FALSE),"")</f>
        <v>0</v>
      </c>
      <c r="I31" s="166">
        <f>+IFERROR(VLOOKUP($A31,Hoja5!$A$2:$M$2116,10,FALSE),"")</f>
        <v>6.0716454159077113E-4</v>
      </c>
      <c r="J31" s="166">
        <f>+IFERROR(VLOOKUP($A31,Hoja5!$A$2:$M$2116,11,FALSE),"")</f>
        <v>0</v>
      </c>
      <c r="K31" s="164">
        <f>+IFERROR(VLOOKUP($A31,Hoja5!$A$2:$M$2116,12,FALSE),"")</f>
        <v>0</v>
      </c>
      <c r="L31" s="165">
        <f>+IFERROR(VLOOKUP($A31,Hoja5!$A$2:$M$2116,13,FALSE),"")</f>
        <v>0</v>
      </c>
    </row>
    <row r="32" spans="1:12" x14ac:dyDescent="0.25">
      <c r="A32" s="145">
        <v>21</v>
      </c>
      <c r="B32" s="41">
        <f>+IFERROR(VLOOKUP($A32,Hoja5!$A$2:$M$2116,3,FALSE),"")</f>
        <v>76318</v>
      </c>
      <c r="C32" s="41" t="str">
        <f>+IFERROR(VLOOKUP($A32,Hoja5!$A$2:$M$2116,4,FALSE),"")</f>
        <v>GUACARI</v>
      </c>
      <c r="D32" s="166">
        <f>+IFERROR(VLOOKUP($A32,Hoja5!$A$2:$M$2116,5,FALSE),"")</f>
        <v>6.6365979381443299E-2</v>
      </c>
      <c r="E32" s="166">
        <f>+IFERROR(VLOOKUP($A32,Hoja5!$A$2:$M$2116,6,FALSE),"")</f>
        <v>6.5420560747663545E-2</v>
      </c>
      <c r="F32" s="166">
        <f>+IFERROR(VLOOKUP($A32,Hoja5!$A$2:$M$2116,7,FALSE),"")</f>
        <v>5.7430240103828682E-2</v>
      </c>
      <c r="G32" s="166">
        <f>+IFERROR(VLOOKUP($A32,Hoja5!$A$2:$M$2116,8,FALSE),"")</f>
        <v>3.2268686203490285E-2</v>
      </c>
      <c r="H32" s="166">
        <f>+IFERROR(VLOOKUP($A32,Hoja5!$A$2:$M$2116,9,FALSE),"")</f>
        <v>7.3924731182795703E-3</v>
      </c>
      <c r="I32" s="166">
        <f>+IFERROR(VLOOKUP($A32,Hoja5!$A$2:$M$2116,10,FALSE),"")</f>
        <v>4.4735030970406058E-3</v>
      </c>
      <c r="J32" s="166">
        <f>+IFERROR(VLOOKUP($A32,Hoja5!$A$2:$M$2116,11,FALSE),"")</f>
        <v>0</v>
      </c>
      <c r="K32" s="164">
        <f>+IFERROR(VLOOKUP($A32,Hoja5!$A$2:$M$2116,12,FALSE),"")</f>
        <v>0</v>
      </c>
      <c r="L32" s="165">
        <f>+IFERROR(VLOOKUP($A32,Hoja5!$A$2:$M$2116,13,FALSE),"")</f>
        <v>0</v>
      </c>
    </row>
    <row r="33" spans="1:12" x14ac:dyDescent="0.25">
      <c r="A33" s="145">
        <v>22</v>
      </c>
      <c r="B33" s="41">
        <f>+IFERROR(VLOOKUP($A33,Hoja5!$A$2:$M$2116,3,FALSE),"")</f>
        <v>76364</v>
      </c>
      <c r="C33" s="41" t="str">
        <f>+IFERROR(VLOOKUP($A33,Hoja5!$A$2:$M$2116,4,FALSE),"")</f>
        <v>JAMUNDI</v>
      </c>
      <c r="D33" s="166">
        <f>+IFERROR(VLOOKUP($A33,Hoja5!$A$2:$M$2116,5,FALSE),"")</f>
        <v>1.4563581272602873E-2</v>
      </c>
      <c r="E33" s="166">
        <f>+IFERROR(VLOOKUP($A33,Hoja5!$A$2:$M$2116,6,FALSE),"")</f>
        <v>7.343391902215432E-2</v>
      </c>
      <c r="F33" s="166">
        <f>+IFERROR(VLOOKUP($A33,Hoja5!$A$2:$M$2116,7,FALSE),"")</f>
        <v>5.1522248243559721E-2</v>
      </c>
      <c r="G33" s="166">
        <f>+IFERROR(VLOOKUP($A33,Hoja5!$A$2:$M$2116,8,FALSE),"")</f>
        <v>7.1342870327641902E-2</v>
      </c>
      <c r="H33" s="166">
        <f>+IFERROR(VLOOKUP($A33,Hoja5!$A$2:$M$2116,9,FALSE),"")</f>
        <v>2.348533308964635E-2</v>
      </c>
      <c r="I33" s="166">
        <f>+IFERROR(VLOOKUP($A33,Hoja5!$A$2:$M$2116,10,FALSE),"")</f>
        <v>2.2925764192139739E-2</v>
      </c>
      <c r="J33" s="166">
        <f>+IFERROR(VLOOKUP($A33,Hoja5!$A$2:$M$2116,11,FALSE),"")</f>
        <v>3.6419921697168349E-3</v>
      </c>
      <c r="K33" s="164">
        <f>+IFERROR(VLOOKUP($A33,Hoja5!$A$2:$M$2116,12,FALSE),"")</f>
        <v>4.5699661822502513E-3</v>
      </c>
      <c r="L33" s="165">
        <f>+IFERROR(VLOOKUP($A33,Hoja5!$A$2:$M$2116,13,FALSE),"")</f>
        <v>1.1015237745548008E-3</v>
      </c>
    </row>
    <row r="34" spans="1:12" x14ac:dyDescent="0.25">
      <c r="A34" s="145">
        <v>23</v>
      </c>
      <c r="B34" s="41">
        <f>+IFERROR(VLOOKUP($A34,Hoja5!$A$2:$M$2116,3,FALSE),"")</f>
        <v>76377</v>
      </c>
      <c r="C34" s="41" t="str">
        <f>+IFERROR(VLOOKUP($A34,Hoja5!$A$2:$M$2116,4,FALSE),"")</f>
        <v>LA CUMBRE</v>
      </c>
      <c r="D34" s="166">
        <f>+IFERROR(VLOOKUP($A34,Hoja5!$A$2:$M$2116,5,FALSE),"")</f>
        <v>5.7786483839373161E-2</v>
      </c>
      <c r="E34" s="166">
        <f>+IFERROR(VLOOKUP($A34,Hoja5!$A$2:$M$2116,6,FALSE),"")</f>
        <v>6.9607843137254904E-2</v>
      </c>
      <c r="F34" s="166">
        <f>+IFERROR(VLOOKUP($A34,Hoja5!$A$2:$M$2116,7,FALSE),"")</f>
        <v>3.7773359840954271E-2</v>
      </c>
      <c r="G34" s="166">
        <f>+IFERROR(VLOOKUP($A34,Hoja5!$A$2:$M$2116,8,FALSE),"")</f>
        <v>2.7466937945066123E-2</v>
      </c>
      <c r="H34" s="166">
        <f>+IFERROR(VLOOKUP($A34,Hoja5!$A$2:$M$2116,9,FALSE),"")</f>
        <v>0</v>
      </c>
      <c r="I34" s="166">
        <f>+IFERROR(VLOOKUP($A34,Hoja5!$A$2:$M$2116,10,FALSE),"")</f>
        <v>0</v>
      </c>
      <c r="J34" s="166">
        <f>+IFERROR(VLOOKUP($A34,Hoja5!$A$2:$M$2116,11,FALSE),"")</f>
        <v>0</v>
      </c>
      <c r="K34" s="164">
        <f>+IFERROR(VLOOKUP($A34,Hoja5!$A$2:$M$2116,12,FALSE),"")</f>
        <v>0</v>
      </c>
      <c r="L34" s="165">
        <f>+IFERROR(VLOOKUP($A34,Hoja5!$A$2:$M$2116,13,FALSE),"")</f>
        <v>0</v>
      </c>
    </row>
    <row r="35" spans="1:12" x14ac:dyDescent="0.25">
      <c r="A35" s="145">
        <v>24</v>
      </c>
      <c r="B35" s="41">
        <f>+IFERROR(VLOOKUP($A35,Hoja5!$A$2:$M$2116,3,FALSE),"")</f>
        <v>76400</v>
      </c>
      <c r="C35" s="41" t="str">
        <f>+IFERROR(VLOOKUP($A35,Hoja5!$A$2:$M$2116,4,FALSE),"")</f>
        <v>LA UNION</v>
      </c>
      <c r="D35" s="166">
        <f>+IFERROR(VLOOKUP($A35,Hoja5!$A$2:$M$2116,5,FALSE),"")</f>
        <v>8.0829978321461757E-2</v>
      </c>
      <c r="E35" s="166">
        <f>+IFERROR(VLOOKUP($A35,Hoja5!$A$2:$M$2116,6,FALSE),"")</f>
        <v>0.14045287637698897</v>
      </c>
      <c r="F35" s="166">
        <f>+IFERROR(VLOOKUP($A35,Hoja5!$A$2:$M$2116,7,FALSE),"")</f>
        <v>0.12134146341463414</v>
      </c>
      <c r="G35" s="166">
        <f>+IFERROR(VLOOKUP($A35,Hoja5!$A$2:$M$2116,8,FALSE),"")</f>
        <v>6.8237454100367204E-2</v>
      </c>
      <c r="H35" s="166">
        <f>+IFERROR(VLOOKUP($A35,Hoja5!$A$2:$M$2116,9,FALSE),"")</f>
        <v>1.453758119393752E-2</v>
      </c>
      <c r="I35" s="166">
        <f>+IFERROR(VLOOKUP($A35,Hoja5!$A$2:$M$2116,10,FALSE),"")</f>
        <v>2.8266331658291458E-3</v>
      </c>
      <c r="J35" s="166">
        <f>+IFERROR(VLOOKUP($A35,Hoja5!$A$2:$M$2116,11,FALSE),"")</f>
        <v>0</v>
      </c>
      <c r="K35" s="164">
        <f>+IFERROR(VLOOKUP($A35,Hoja5!$A$2:$M$2116,12,FALSE),"")</f>
        <v>0</v>
      </c>
      <c r="L35" s="165">
        <f>+IFERROR(VLOOKUP($A35,Hoja5!$A$2:$M$2116,13,FALSE),"")</f>
        <v>2.2075782537067545E-2</v>
      </c>
    </row>
    <row r="36" spans="1:12" x14ac:dyDescent="0.25">
      <c r="A36" s="145">
        <v>25</v>
      </c>
      <c r="B36" s="41">
        <f>+IFERROR(VLOOKUP($A36,Hoja5!$A$2:$M$2116,3,FALSE),"")</f>
        <v>76403</v>
      </c>
      <c r="C36" s="41" t="str">
        <f>+IFERROR(VLOOKUP($A36,Hoja5!$A$2:$M$2116,4,FALSE),"")</f>
        <v>LA VICTORIA</v>
      </c>
      <c r="D36" s="166">
        <f>+IFERROR(VLOOKUP($A36,Hoja5!$A$2:$M$2116,5,FALSE),"")</f>
        <v>4.7658175842235001E-2</v>
      </c>
      <c r="E36" s="166">
        <f>+IFERROR(VLOOKUP($A36,Hoja5!$A$2:$M$2116,6,FALSE),"")</f>
        <v>4.5454545454545456E-2</v>
      </c>
      <c r="F36" s="166">
        <f>+IFERROR(VLOOKUP($A36,Hoja5!$A$2:$M$2116,7,FALSE),"")</f>
        <v>4.53781512605042E-2</v>
      </c>
      <c r="G36" s="166">
        <f>+IFERROR(VLOOKUP($A36,Hoja5!$A$2:$M$2116,8,FALSE),"")</f>
        <v>3.875968992248062E-2</v>
      </c>
      <c r="H36" s="166">
        <f>+IFERROR(VLOOKUP($A36,Hoja5!$A$2:$M$2116,9,FALSE),"")</f>
        <v>1.2488849241748439E-2</v>
      </c>
      <c r="I36" s="166">
        <f>+IFERROR(VLOOKUP($A36,Hoja5!$A$2:$M$2116,10,FALSE),"")</f>
        <v>1.8587360594795538E-3</v>
      </c>
      <c r="J36" s="166">
        <f>+IFERROR(VLOOKUP($A36,Hoja5!$A$2:$M$2116,11,FALSE),"")</f>
        <v>0</v>
      </c>
      <c r="K36" s="164">
        <f>+IFERROR(VLOOKUP($A36,Hoja5!$A$2:$M$2116,12,FALSE),"")</f>
        <v>0</v>
      </c>
      <c r="L36" s="165">
        <f>+IFERROR(VLOOKUP($A36,Hoja5!$A$2:$M$2116,13,FALSE),"")</f>
        <v>0</v>
      </c>
    </row>
    <row r="37" spans="1:12" x14ac:dyDescent="0.25">
      <c r="A37" s="145">
        <v>26</v>
      </c>
      <c r="B37" s="41">
        <f>+IFERROR(VLOOKUP($A37,Hoja5!$A$2:$M$2116,3,FALSE),"")</f>
        <v>76497</v>
      </c>
      <c r="C37" s="41" t="str">
        <f>+IFERROR(VLOOKUP($A37,Hoja5!$A$2:$M$2116,4,FALSE),"")</f>
        <v>OBANDO</v>
      </c>
      <c r="D37" s="166">
        <f>+IFERROR(VLOOKUP($A37,Hoja5!$A$2:$M$2116,5,FALSE),"")</f>
        <v>3.8487972508591067E-2</v>
      </c>
      <c r="E37" s="166">
        <f>+IFERROR(VLOOKUP($A37,Hoja5!$A$2:$M$2116,6,FALSE),"")</f>
        <v>1.291638341264446E-2</v>
      </c>
      <c r="F37" s="166">
        <f>+IFERROR(VLOOKUP($A37,Hoja5!$A$2:$M$2116,7,FALSE),"")</f>
        <v>0</v>
      </c>
      <c r="G37" s="166">
        <f>+IFERROR(VLOOKUP($A37,Hoja5!$A$2:$M$2116,8,FALSE),"")</f>
        <v>1.3708019191226869E-3</v>
      </c>
      <c r="H37" s="166">
        <f>+IFERROR(VLOOKUP($A37,Hoja5!$A$2:$M$2116,9,FALSE),"")</f>
        <v>0</v>
      </c>
      <c r="I37" s="166">
        <f>+IFERROR(VLOOKUP($A37,Hoja5!$A$2:$M$2116,10,FALSE),"")</f>
        <v>1.4295925661186562E-3</v>
      </c>
      <c r="J37" s="166">
        <f>+IFERROR(VLOOKUP($A37,Hoja5!$A$2:$M$2116,11,FALSE),"")</f>
        <v>0</v>
      </c>
      <c r="K37" s="164">
        <f>+IFERROR(VLOOKUP($A37,Hoja5!$A$2:$M$2116,12,FALSE),"")</f>
        <v>0</v>
      </c>
      <c r="L37" s="165">
        <f>+IFERROR(VLOOKUP($A37,Hoja5!$A$2:$M$2116,13,FALSE),"")</f>
        <v>0</v>
      </c>
    </row>
    <row r="38" spans="1:12" x14ac:dyDescent="0.25">
      <c r="A38" s="145">
        <v>27</v>
      </c>
      <c r="B38" s="41">
        <f>+IFERROR(VLOOKUP($A38,Hoja5!$A$2:$M$2116,3,FALSE),"")</f>
        <v>76520</v>
      </c>
      <c r="C38" s="41" t="str">
        <f>+IFERROR(VLOOKUP($A38,Hoja5!$A$2:$M$2116,4,FALSE),"")</f>
        <v>PALMIRA</v>
      </c>
      <c r="D38" s="166">
        <f>+IFERROR(VLOOKUP($A38,Hoja5!$A$2:$M$2116,5,FALSE),"")</f>
        <v>0.43784411401176077</v>
      </c>
      <c r="E38" s="166">
        <f>+IFERROR(VLOOKUP($A38,Hoja5!$A$2:$M$2116,6,FALSE),"")</f>
        <v>0.49038713787804972</v>
      </c>
      <c r="F38" s="166">
        <f>+IFERROR(VLOOKUP($A38,Hoja5!$A$2:$M$2116,7,FALSE),"")</f>
        <v>0.50350229720569406</v>
      </c>
      <c r="G38" s="166">
        <f>+IFERROR(VLOOKUP($A38,Hoja5!$A$2:$M$2116,8,FALSE),"")</f>
        <v>0.53892625099737834</v>
      </c>
      <c r="H38" s="166">
        <f>+IFERROR(VLOOKUP($A38,Hoja5!$A$2:$M$2116,9,FALSE),"")</f>
        <v>0.54065400762623739</v>
      </c>
      <c r="I38" s="166">
        <f>+IFERROR(VLOOKUP($A38,Hoja5!$A$2:$M$2116,10,FALSE),"")</f>
        <v>0.55755959849435388</v>
      </c>
      <c r="J38" s="166">
        <f>+IFERROR(VLOOKUP($A38,Hoja5!$A$2:$M$2116,11,FALSE),"")</f>
        <v>0.60845160772993345</v>
      </c>
      <c r="K38" s="164">
        <f>+IFERROR(VLOOKUP($A38,Hoja5!$A$2:$M$2116,12,FALSE),"")</f>
        <v>0.5877185781134554</v>
      </c>
      <c r="L38" s="165">
        <f>+IFERROR(VLOOKUP($A38,Hoja5!$A$2:$M$2116,13,FALSE),"")</f>
        <v>0.59717848595541001</v>
      </c>
    </row>
    <row r="39" spans="1:12" x14ac:dyDescent="0.25">
      <c r="A39" s="145">
        <v>28</v>
      </c>
      <c r="B39" s="41">
        <f>+IFERROR(VLOOKUP($A39,Hoja5!$A$2:$M$2116,3,FALSE),"")</f>
        <v>76563</v>
      </c>
      <c r="C39" s="41" t="str">
        <f>+IFERROR(VLOOKUP($A39,Hoja5!$A$2:$M$2116,4,FALSE),"")</f>
        <v>PRADERA</v>
      </c>
      <c r="D39" s="166">
        <f>+IFERROR(VLOOKUP($A39,Hoja5!$A$2:$M$2116,5,FALSE),"")</f>
        <v>2.9844644317252658E-2</v>
      </c>
      <c r="E39" s="166">
        <f>+IFERROR(VLOOKUP($A39,Hoja5!$A$2:$M$2116,6,FALSE),"")</f>
        <v>3.289606458123108E-2</v>
      </c>
      <c r="F39" s="166">
        <f>+IFERROR(VLOOKUP($A39,Hoja5!$A$2:$M$2116,7,FALSE),"")</f>
        <v>3.237410071942446E-2</v>
      </c>
      <c r="G39" s="166">
        <f>+IFERROR(VLOOKUP($A39,Hoja5!$A$2:$M$2116,8,FALSE),"")</f>
        <v>2.3061630218687873E-2</v>
      </c>
      <c r="H39" s="166">
        <f>+IFERROR(VLOOKUP($A39,Hoja5!$A$2:$M$2116,9,FALSE),"")</f>
        <v>1.1514790549930515E-2</v>
      </c>
      <c r="I39" s="166">
        <f>+IFERROR(VLOOKUP($A39,Hoja5!$A$2:$M$2116,10,FALSE),"")</f>
        <v>1.9912385503783353E-4</v>
      </c>
      <c r="J39" s="166">
        <f>+IFERROR(VLOOKUP($A39,Hoja5!$A$2:$M$2116,11,FALSE),"")</f>
        <v>9.2295345104333876E-3</v>
      </c>
      <c r="K39" s="164">
        <f>+IFERROR(VLOOKUP($A39,Hoja5!$A$2:$M$2116,12,FALSE),"")</f>
        <v>7.491395019234663E-3</v>
      </c>
      <c r="L39" s="165">
        <f>+IFERROR(VLOOKUP($A39,Hoja5!$A$2:$M$2116,13,FALSE),"")</f>
        <v>1.0816326530612244E-2</v>
      </c>
    </row>
    <row r="40" spans="1:12" x14ac:dyDescent="0.25">
      <c r="A40" s="145">
        <v>29</v>
      </c>
      <c r="B40" s="41">
        <f>+IFERROR(VLOOKUP($A40,Hoja5!$A$2:$M$2116,3,FALSE),"")</f>
        <v>76606</v>
      </c>
      <c r="C40" s="41" t="str">
        <f>+IFERROR(VLOOKUP($A40,Hoja5!$A$2:$M$2116,4,FALSE),"")</f>
        <v>RESTREPO</v>
      </c>
      <c r="D40" s="166">
        <f>+IFERROR(VLOOKUP($A40,Hoja5!$A$2:$M$2116,5,FALSE),"")</f>
        <v>4.083044982698962E-2</v>
      </c>
      <c r="E40" s="166">
        <f>+IFERROR(VLOOKUP($A40,Hoja5!$A$2:$M$2116,6,FALSE),"")</f>
        <v>3.0199039121482498E-2</v>
      </c>
      <c r="F40" s="166">
        <f>+IFERROR(VLOOKUP($A40,Hoja5!$A$2:$M$2116,7,FALSE),"")</f>
        <v>2.8140013726835965E-2</v>
      </c>
      <c r="G40" s="166">
        <f>+IFERROR(VLOOKUP($A40,Hoja5!$A$2:$M$2116,8,FALSE),"")</f>
        <v>3.1724137931034485E-2</v>
      </c>
      <c r="H40" s="166">
        <f>+IFERROR(VLOOKUP($A40,Hoja5!$A$2:$M$2116,9,FALSE),"")</f>
        <v>0</v>
      </c>
      <c r="I40" s="166">
        <f>+IFERROR(VLOOKUP($A40,Hoja5!$A$2:$M$2116,10,FALSE),"")</f>
        <v>1.278409090909091E-2</v>
      </c>
      <c r="J40" s="166">
        <f>+IFERROR(VLOOKUP($A40,Hoja5!$A$2:$M$2116,11,FALSE),"")</f>
        <v>0</v>
      </c>
      <c r="K40" s="164">
        <f>+IFERROR(VLOOKUP($A40,Hoja5!$A$2:$M$2116,12,FALSE),"")</f>
        <v>0</v>
      </c>
      <c r="L40" s="165">
        <f>+IFERROR(VLOOKUP($A40,Hoja5!$A$2:$M$2116,13,FALSE),"")</f>
        <v>0</v>
      </c>
    </row>
    <row r="41" spans="1:12" x14ac:dyDescent="0.25">
      <c r="A41" s="145">
        <v>30</v>
      </c>
      <c r="B41" s="41">
        <f>+IFERROR(VLOOKUP($A41,Hoja5!$A$2:$M$2116,3,FALSE),"")</f>
        <v>76616</v>
      </c>
      <c r="C41" s="41" t="str">
        <f>+IFERROR(VLOOKUP($A41,Hoja5!$A$2:$M$2116,4,FALSE),"")</f>
        <v>RIOFRIO</v>
      </c>
      <c r="D41" s="166">
        <f>+IFERROR(VLOOKUP($A41,Hoja5!$A$2:$M$2116,5,FALSE),"")</f>
        <v>0.16581632653061223</v>
      </c>
      <c r="E41" s="166">
        <f>+IFERROR(VLOOKUP($A41,Hoja5!$A$2:$M$2116,6,FALSE),"")</f>
        <v>0.15571616294349541</v>
      </c>
      <c r="F41" s="166">
        <f>+IFERROR(VLOOKUP($A41,Hoja5!$A$2:$M$2116,7,FALSE),"")</f>
        <v>0.12046543463381246</v>
      </c>
      <c r="G41" s="166">
        <f>+IFERROR(VLOOKUP($A41,Hoja5!$A$2:$M$2116,8,FALSE),"")</f>
        <v>7.2516316171138503E-2</v>
      </c>
      <c r="H41" s="166">
        <f>+IFERROR(VLOOKUP($A41,Hoja5!$A$2:$M$2116,9,FALSE),"")</f>
        <v>5.4137664346481054E-2</v>
      </c>
      <c r="I41" s="166">
        <f>+IFERROR(VLOOKUP($A41,Hoja5!$A$2:$M$2116,10,FALSE),"")</f>
        <v>2.4979184013322231E-3</v>
      </c>
      <c r="J41" s="166">
        <f>+IFERROR(VLOOKUP($A41,Hoja5!$A$2:$M$2116,11,FALSE),"")</f>
        <v>0</v>
      </c>
      <c r="K41" s="164">
        <f>+IFERROR(VLOOKUP($A41,Hoja5!$A$2:$M$2116,12,FALSE),"")</f>
        <v>0</v>
      </c>
      <c r="L41" s="165">
        <f>+IFERROR(VLOOKUP($A41,Hoja5!$A$2:$M$2116,13,FALSE),"")</f>
        <v>0</v>
      </c>
    </row>
    <row r="42" spans="1:12" x14ac:dyDescent="0.25">
      <c r="A42" s="145">
        <v>31</v>
      </c>
      <c r="B42" s="41">
        <f>+IFERROR(VLOOKUP($A42,Hoja5!$A$2:$M$2116,3,FALSE),"")</f>
        <v>76622</v>
      </c>
      <c r="C42" s="41" t="str">
        <f>+IFERROR(VLOOKUP($A42,Hoja5!$A$2:$M$2116,4,FALSE),"")</f>
        <v>ROLDANILLO</v>
      </c>
      <c r="D42" s="166">
        <f>+IFERROR(VLOOKUP($A42,Hoja5!$A$2:$M$2116,5,FALSE),"")</f>
        <v>0.62632275132275128</v>
      </c>
      <c r="E42" s="166">
        <f>+IFERROR(VLOOKUP($A42,Hoja5!$A$2:$M$2116,6,FALSE),"")</f>
        <v>0.51794019933554813</v>
      </c>
      <c r="F42" s="166">
        <f>+IFERROR(VLOOKUP($A42,Hoja5!$A$2:$M$2116,7,FALSE),"")</f>
        <v>0.47476446837146702</v>
      </c>
      <c r="G42" s="166">
        <f>+IFERROR(VLOOKUP($A42,Hoja5!$A$2:$M$2116,8,FALSE),"")</f>
        <v>0.45198902606310015</v>
      </c>
      <c r="H42" s="166">
        <f>+IFERROR(VLOOKUP($A42,Hoja5!$A$2:$M$2116,9,FALSE),"")</f>
        <v>0.38656348927189588</v>
      </c>
      <c r="I42" s="166">
        <f>+IFERROR(VLOOKUP($A42,Hoja5!$A$2:$M$2116,10,FALSE),"")</f>
        <v>0.4310094408133624</v>
      </c>
      <c r="J42" s="166">
        <f>+IFERROR(VLOOKUP($A42,Hoja5!$A$2:$M$2116,11,FALSE),"")</f>
        <v>0.58019578313253017</v>
      </c>
      <c r="K42" s="164">
        <f>+IFERROR(VLOOKUP($A42,Hoja5!$A$2:$M$2116,12,FALSE),"")</f>
        <v>0.53077224617796948</v>
      </c>
      <c r="L42" s="165">
        <f>+IFERROR(VLOOKUP($A42,Hoja5!$A$2:$M$2116,13,FALSE),"")</f>
        <v>0.50407830342577487</v>
      </c>
    </row>
    <row r="43" spans="1:12" x14ac:dyDescent="0.25">
      <c r="A43" s="145">
        <v>32</v>
      </c>
      <c r="B43" s="41">
        <f>+IFERROR(VLOOKUP($A43,Hoja5!$A$2:$M$2116,3,FALSE),"")</f>
        <v>76670</v>
      </c>
      <c r="C43" s="41" t="str">
        <f>+IFERROR(VLOOKUP($A43,Hoja5!$A$2:$M$2116,4,FALSE),"")</f>
        <v>SAN PEDRO</v>
      </c>
      <c r="D43" s="166">
        <f>+IFERROR(VLOOKUP($A43,Hoja5!$A$2:$M$2116,5,FALSE),"")</f>
        <v>6.0407091267235716E-2</v>
      </c>
      <c r="E43" s="166">
        <f>+IFERROR(VLOOKUP($A43,Hoja5!$A$2:$M$2116,6,FALSE),"")</f>
        <v>4.0077569489334199E-2</v>
      </c>
      <c r="F43" s="166">
        <f>+IFERROR(VLOOKUP($A43,Hoja5!$A$2:$M$2116,7,FALSE),"")</f>
        <v>6.25E-2</v>
      </c>
      <c r="G43" s="166">
        <f>+IFERROR(VLOOKUP($A43,Hoja5!$A$2:$M$2116,8,FALSE),"")</f>
        <v>4.5483259633607075E-2</v>
      </c>
      <c r="H43" s="166">
        <f>+IFERROR(VLOOKUP($A43,Hoja5!$A$2:$M$2116,9,FALSE),"")</f>
        <v>4.0201005025125629E-2</v>
      </c>
      <c r="I43" s="166">
        <f>+IFERROR(VLOOKUP($A43,Hoja5!$A$2:$M$2116,10,FALSE),"")</f>
        <v>2.3270440251572325E-2</v>
      </c>
      <c r="J43" s="166">
        <f>+IFERROR(VLOOKUP($A43,Hoja5!$A$2:$M$2116,11,FALSE),"")</f>
        <v>0</v>
      </c>
      <c r="K43" s="164">
        <f>+IFERROR(VLOOKUP($A43,Hoja5!$A$2:$M$2116,12,FALSE),"")</f>
        <v>0</v>
      </c>
      <c r="L43" s="165">
        <f>+IFERROR(VLOOKUP($A43,Hoja5!$A$2:$M$2116,13,FALSE),"")</f>
        <v>0</v>
      </c>
    </row>
    <row r="44" spans="1:12" x14ac:dyDescent="0.25">
      <c r="A44" s="145">
        <v>33</v>
      </c>
      <c r="B44" s="41">
        <f>+IFERROR(VLOOKUP($A44,Hoja5!$A$2:$M$2116,3,FALSE),"")</f>
        <v>76736</v>
      </c>
      <c r="C44" s="41" t="str">
        <f>+IFERROR(VLOOKUP($A44,Hoja5!$A$2:$M$2116,4,FALSE),"")</f>
        <v>SEVILLA</v>
      </c>
      <c r="D44" s="166">
        <f>+IFERROR(VLOOKUP($A44,Hoja5!$A$2:$M$2116,5,FALSE),"")</f>
        <v>6.7681498829039816E-2</v>
      </c>
      <c r="E44" s="166">
        <f>+IFERROR(VLOOKUP($A44,Hoja5!$A$2:$M$2116,6,FALSE),"")</f>
        <v>4.9577067669172935E-2</v>
      </c>
      <c r="F44" s="166">
        <f>+IFERROR(VLOOKUP($A44,Hoja5!$A$2:$M$2116,7,FALSE),"")</f>
        <v>4.6461758398856329E-2</v>
      </c>
      <c r="G44" s="166">
        <f>+IFERROR(VLOOKUP($A44,Hoja5!$A$2:$M$2116,8,FALSE),"")</f>
        <v>4.5121951219512194E-2</v>
      </c>
      <c r="H44" s="166">
        <f>+IFERROR(VLOOKUP($A44,Hoja5!$A$2:$M$2116,9,FALSE),"")</f>
        <v>3.7242073477604429E-2</v>
      </c>
      <c r="I44" s="166">
        <f>+IFERROR(VLOOKUP($A44,Hoja5!$A$2:$M$2116,10,FALSE),"")</f>
        <v>1.8271991647089533E-2</v>
      </c>
      <c r="J44" s="166">
        <f>+IFERROR(VLOOKUP($A44,Hoja5!$A$2:$M$2116,11,FALSE),"")</f>
        <v>9.503122454520771E-3</v>
      </c>
      <c r="K44" s="164">
        <f>+IFERROR(VLOOKUP($A44,Hoja5!$A$2:$M$2116,12,FALSE),"")</f>
        <v>2.5974025974025976E-2</v>
      </c>
      <c r="L44" s="165">
        <f>+IFERROR(VLOOKUP($A44,Hoja5!$A$2:$M$2116,13,FALSE),"")</f>
        <v>2.621613748907661E-2</v>
      </c>
    </row>
    <row r="45" spans="1:12" x14ac:dyDescent="0.25">
      <c r="A45" s="145">
        <v>34</v>
      </c>
      <c r="B45" s="41">
        <f>+IFERROR(VLOOKUP($A45,Hoja5!$A$2:$M$2116,3,FALSE),"")</f>
        <v>76823</v>
      </c>
      <c r="C45" s="41" t="str">
        <f>+IFERROR(VLOOKUP($A45,Hoja5!$A$2:$M$2116,4,FALSE),"")</f>
        <v>TORO</v>
      </c>
      <c r="D45" s="166">
        <f>+IFERROR(VLOOKUP($A45,Hoja5!$A$2:$M$2116,5,FALSE),"")</f>
        <v>4.8933500627352571E-2</v>
      </c>
      <c r="E45" s="166">
        <f>+IFERROR(VLOOKUP($A45,Hoja5!$A$2:$M$2116,6,FALSE),"")</f>
        <v>3.0605871330418487E-2</v>
      </c>
      <c r="F45" s="166">
        <f>+IFERROR(VLOOKUP($A45,Hoja5!$A$2:$M$2116,7,FALSE),"")</f>
        <v>1.6949152542372881E-2</v>
      </c>
      <c r="G45" s="166">
        <f>+IFERROR(VLOOKUP($A45,Hoja5!$A$2:$M$2116,8,FALSE),"")</f>
        <v>0</v>
      </c>
      <c r="H45" s="166">
        <f>+IFERROR(VLOOKUP($A45,Hoja5!$A$2:$M$2116,9,FALSE),"")</f>
        <v>0</v>
      </c>
      <c r="I45" s="166">
        <f>+IFERROR(VLOOKUP($A45,Hoja5!$A$2:$M$2116,10,FALSE),"")</f>
        <v>1.9986675549633578E-3</v>
      </c>
      <c r="J45" s="166">
        <f>+IFERROR(VLOOKUP($A45,Hoja5!$A$2:$M$2116,11,FALSE),"")</f>
        <v>0</v>
      </c>
      <c r="K45" s="164">
        <f>+IFERROR(VLOOKUP($A45,Hoja5!$A$2:$M$2116,12,FALSE),"")</f>
        <v>0</v>
      </c>
      <c r="L45" s="165">
        <f>+IFERROR(VLOOKUP($A45,Hoja5!$A$2:$M$2116,13,FALSE),"")</f>
        <v>0</v>
      </c>
    </row>
    <row r="46" spans="1:12" x14ac:dyDescent="0.25">
      <c r="A46" s="145">
        <v>35</v>
      </c>
      <c r="B46" s="41">
        <f>+IFERROR(VLOOKUP($A46,Hoja5!$A$2:$M$2116,3,FALSE),"")</f>
        <v>76828</v>
      </c>
      <c r="C46" s="41" t="str">
        <f>+IFERROR(VLOOKUP($A46,Hoja5!$A$2:$M$2116,4,FALSE),"")</f>
        <v>TRUJILLO</v>
      </c>
      <c r="D46" s="166">
        <f>+IFERROR(VLOOKUP($A46,Hoja5!$A$2:$M$2116,5,FALSE),"")</f>
        <v>9.0286425902864259E-2</v>
      </c>
      <c r="E46" s="166">
        <f>+IFERROR(VLOOKUP($A46,Hoja5!$A$2:$M$2116,6,FALSE),"")</f>
        <v>8.2493702770780858E-2</v>
      </c>
      <c r="F46" s="166">
        <f>+IFERROR(VLOOKUP($A46,Hoja5!$A$2:$M$2116,7,FALSE),"")</f>
        <v>1.9884541372674792E-2</v>
      </c>
      <c r="G46" s="166">
        <f>+IFERROR(VLOOKUP($A46,Hoja5!$A$2:$M$2116,8,FALSE),"")</f>
        <v>2.1080368906455864E-2</v>
      </c>
      <c r="H46" s="166">
        <f>+IFERROR(VLOOKUP($A46,Hoja5!$A$2:$M$2116,9,FALSE),"")</f>
        <v>1.5614392396469789E-2</v>
      </c>
      <c r="I46" s="166">
        <f>+IFERROR(VLOOKUP($A46,Hoja5!$A$2:$M$2116,10,FALSE),"")</f>
        <v>2.1037868162692847E-3</v>
      </c>
      <c r="J46" s="166">
        <f>+IFERROR(VLOOKUP($A46,Hoja5!$A$2:$M$2116,11,FALSE),"")</f>
        <v>0</v>
      </c>
      <c r="K46" s="164">
        <f>+IFERROR(VLOOKUP($A46,Hoja5!$A$2:$M$2116,12,FALSE),"")</f>
        <v>0</v>
      </c>
      <c r="L46" s="165">
        <f>+IFERROR(VLOOKUP($A46,Hoja5!$A$2:$M$2116,13,FALSE),"")</f>
        <v>0</v>
      </c>
    </row>
    <row r="47" spans="1:12" x14ac:dyDescent="0.25">
      <c r="A47" s="145">
        <v>36</v>
      </c>
      <c r="B47" s="41">
        <f>+IFERROR(VLOOKUP($A47,Hoja5!$A$2:$M$2116,3,FALSE),"")</f>
        <v>76834</v>
      </c>
      <c r="C47" s="41" t="str">
        <f>+IFERROR(VLOOKUP($A47,Hoja5!$A$2:$M$2116,4,FALSE),"")</f>
        <v>TULUA</v>
      </c>
      <c r="D47" s="166">
        <f>+IFERROR(VLOOKUP($A47,Hoja5!$A$2:$M$2116,5,FALSE),"")</f>
        <v>0.34331883824555753</v>
      </c>
      <c r="E47" s="166">
        <f>+IFERROR(VLOOKUP($A47,Hoja5!$A$2:$M$2116,6,FALSE),"")</f>
        <v>0.44119693806541405</v>
      </c>
      <c r="F47" s="166">
        <f>+IFERROR(VLOOKUP($A47,Hoja5!$A$2:$M$2116,7,FALSE),"")</f>
        <v>0.43475694817040456</v>
      </c>
      <c r="G47" s="166">
        <f>+IFERROR(VLOOKUP($A47,Hoja5!$A$2:$M$2116,8,FALSE),"")</f>
        <v>0.49089828768973154</v>
      </c>
      <c r="H47" s="166">
        <f>+IFERROR(VLOOKUP($A47,Hoja5!$A$2:$M$2116,9,FALSE),"")</f>
        <v>0.53276493414220916</v>
      </c>
      <c r="I47" s="166">
        <f>+IFERROR(VLOOKUP($A47,Hoja5!$A$2:$M$2116,10,FALSE),"")</f>
        <v>0.56990619970028311</v>
      </c>
      <c r="J47" s="166">
        <f>+IFERROR(VLOOKUP($A47,Hoja5!$A$2:$M$2116,11,FALSE),"")</f>
        <v>0.55583196698139881</v>
      </c>
      <c r="K47" s="164">
        <f>+IFERROR(VLOOKUP($A47,Hoja5!$A$2:$M$2116,12,FALSE),"")</f>
        <v>0.5779837641775577</v>
      </c>
      <c r="L47" s="165">
        <f>+IFERROR(VLOOKUP($A47,Hoja5!$A$2:$M$2116,13,FALSE),"")</f>
        <v>0.57426552187372237</v>
      </c>
    </row>
    <row r="48" spans="1:12" x14ac:dyDescent="0.25">
      <c r="A48" s="145">
        <v>37</v>
      </c>
      <c r="B48" s="41">
        <f>+IFERROR(VLOOKUP($A48,Hoja5!$A$2:$M$2116,3,FALSE),"")</f>
        <v>76845</v>
      </c>
      <c r="C48" s="41" t="str">
        <f>+IFERROR(VLOOKUP($A48,Hoja5!$A$2:$M$2116,4,FALSE),"")</f>
        <v>ULLOA</v>
      </c>
      <c r="D48" s="166">
        <f>+IFERROR(VLOOKUP($A48,Hoja5!$A$2:$M$2116,5,FALSE),"")</f>
        <v>9.4302554027504912E-2</v>
      </c>
      <c r="E48" s="166">
        <f>+IFERROR(VLOOKUP($A48,Hoja5!$A$2:$M$2116,6,FALSE),"")</f>
        <v>6.1264822134387352E-2</v>
      </c>
      <c r="F48" s="166">
        <f>+IFERROR(VLOOKUP($A48,Hoja5!$A$2:$M$2116,7,FALSE),"")</f>
        <v>0</v>
      </c>
      <c r="G48" s="166">
        <f>+IFERROR(VLOOKUP($A48,Hoja5!$A$2:$M$2116,8,FALSE),"")</f>
        <v>2.0242914979757085E-3</v>
      </c>
      <c r="H48" s="166">
        <f>+IFERROR(VLOOKUP($A48,Hoja5!$A$2:$M$2116,9,FALSE),"")</f>
        <v>0</v>
      </c>
      <c r="I48" s="166">
        <f>+IFERROR(VLOOKUP($A48,Hoja5!$A$2:$M$2116,10,FALSE),"")</f>
        <v>0</v>
      </c>
      <c r="J48" s="166">
        <f>+IFERROR(VLOOKUP($A48,Hoja5!$A$2:$M$2116,11,FALSE),"")</f>
        <v>0</v>
      </c>
      <c r="K48" s="164">
        <f>+IFERROR(VLOOKUP($A48,Hoja5!$A$2:$M$2116,12,FALSE),"")</f>
        <v>0</v>
      </c>
      <c r="L48" s="165">
        <f>+IFERROR(VLOOKUP($A48,Hoja5!$A$2:$M$2116,13,FALSE),"")</f>
        <v>0</v>
      </c>
    </row>
    <row r="49" spans="1:12" x14ac:dyDescent="0.25">
      <c r="A49" s="145">
        <v>38</v>
      </c>
      <c r="B49" s="41">
        <f>+IFERROR(VLOOKUP($A49,Hoja5!$A$2:$M$2116,3,FALSE),"")</f>
        <v>76863</v>
      </c>
      <c r="C49" s="41" t="str">
        <f>+IFERROR(VLOOKUP($A49,Hoja5!$A$2:$M$2116,4,FALSE),"")</f>
        <v>VERSALLES</v>
      </c>
      <c r="D49" s="166">
        <f>+IFERROR(VLOOKUP($A49,Hoja5!$A$2:$M$2116,5,FALSE),"")</f>
        <v>0.18255033557046979</v>
      </c>
      <c r="E49" s="166">
        <f>+IFERROR(VLOOKUP($A49,Hoja5!$A$2:$M$2116,6,FALSE),"")</f>
        <v>0.20162381596752368</v>
      </c>
      <c r="F49" s="166">
        <f>+IFERROR(VLOOKUP($A49,Hoja5!$A$2:$M$2116,7,FALSE),"")</f>
        <v>0.1875</v>
      </c>
      <c r="G49" s="166">
        <f>+IFERROR(VLOOKUP($A49,Hoja5!$A$2:$M$2116,8,FALSE),"")</f>
        <v>9.7560975609756101E-2</v>
      </c>
      <c r="H49" s="166">
        <f>+IFERROR(VLOOKUP($A49,Hoja5!$A$2:$M$2116,9,FALSE),"")</f>
        <v>1.6566265060240965E-2</v>
      </c>
      <c r="I49" s="166">
        <f>+IFERROR(VLOOKUP($A49,Hoja5!$A$2:$M$2116,10,FALSE),"")</f>
        <v>8.0385852090032149E-3</v>
      </c>
      <c r="J49" s="166">
        <f>+IFERROR(VLOOKUP($A49,Hoja5!$A$2:$M$2116,11,FALSE),"")</f>
        <v>0</v>
      </c>
      <c r="K49" s="164">
        <f>+IFERROR(VLOOKUP($A49,Hoja5!$A$2:$M$2116,12,FALSE),"")</f>
        <v>0</v>
      </c>
      <c r="L49" s="165">
        <f>+IFERROR(VLOOKUP($A49,Hoja5!$A$2:$M$2116,13,FALSE),"")</f>
        <v>0</v>
      </c>
    </row>
    <row r="50" spans="1:12" x14ac:dyDescent="0.25">
      <c r="A50" s="145">
        <v>39</v>
      </c>
      <c r="B50" s="41">
        <f>+IFERROR(VLOOKUP($A50,Hoja5!$A$2:$M$2116,3,FALSE),"")</f>
        <v>76869</v>
      </c>
      <c r="C50" s="41" t="str">
        <f>+IFERROR(VLOOKUP($A50,Hoja5!$A$2:$M$2116,4,FALSE),"")</f>
        <v>VIJES</v>
      </c>
      <c r="D50" s="166">
        <f>+IFERROR(VLOOKUP($A50,Hoja5!$A$2:$M$2116,5,FALSE),"")</f>
        <v>0</v>
      </c>
      <c r="E50" s="166">
        <f>+IFERROR(VLOOKUP($A50,Hoja5!$A$2:$M$2116,6,FALSE),"")</f>
        <v>0</v>
      </c>
      <c r="F50" s="166">
        <f>+IFERROR(VLOOKUP($A50,Hoja5!$A$2:$M$2116,7,FALSE),"")</f>
        <v>3.1425364758698095E-2</v>
      </c>
      <c r="G50" s="166">
        <f>+IFERROR(VLOOKUP($A50,Hoja5!$A$2:$M$2116,8,FALSE),"")</f>
        <v>2.7586206896551724E-2</v>
      </c>
      <c r="H50" s="166">
        <f>+IFERROR(VLOOKUP($A50,Hoja5!$A$2:$M$2116,9,FALSE),"")</f>
        <v>2.0190023752969122E-2</v>
      </c>
      <c r="I50" s="166">
        <f>+IFERROR(VLOOKUP($A50,Hoja5!$A$2:$M$2116,10,FALSE),"")</f>
        <v>2.4630541871921183E-3</v>
      </c>
      <c r="J50" s="166">
        <f>+IFERROR(VLOOKUP($A50,Hoja5!$A$2:$M$2116,11,FALSE),"")</f>
        <v>0</v>
      </c>
      <c r="K50" s="164">
        <f>+IFERROR(VLOOKUP($A50,Hoja5!$A$2:$M$2116,12,FALSE),"")</f>
        <v>0</v>
      </c>
      <c r="L50" s="165">
        <f>+IFERROR(VLOOKUP($A50,Hoja5!$A$2:$M$2116,13,FALSE),"")</f>
        <v>0</v>
      </c>
    </row>
    <row r="51" spans="1:12" x14ac:dyDescent="0.25">
      <c r="A51" s="145">
        <v>40</v>
      </c>
      <c r="B51" s="41">
        <f>+IFERROR(VLOOKUP($A51,Hoja5!$A$2:$M$2116,3,FALSE),"")</f>
        <v>76890</v>
      </c>
      <c r="C51" s="41" t="str">
        <f>+IFERROR(VLOOKUP($A51,Hoja5!$A$2:$M$2116,4,FALSE),"")</f>
        <v>YOTOCO</v>
      </c>
      <c r="D51" s="166">
        <f>+IFERROR(VLOOKUP($A51,Hoja5!$A$2:$M$2116,5,FALSE),"")</f>
        <v>0</v>
      </c>
      <c r="E51" s="166">
        <f>+IFERROR(VLOOKUP($A51,Hoja5!$A$2:$M$2116,6,FALSE),"")</f>
        <v>0</v>
      </c>
      <c r="F51" s="166">
        <f>+IFERROR(VLOOKUP($A51,Hoja5!$A$2:$M$2116,7,FALSE),"")</f>
        <v>0</v>
      </c>
      <c r="G51" s="166">
        <f>+IFERROR(VLOOKUP($A51,Hoja5!$A$2:$M$2116,8,FALSE),"")</f>
        <v>0</v>
      </c>
      <c r="H51" s="166">
        <f>+IFERROR(VLOOKUP($A51,Hoja5!$A$2:$M$2116,9,FALSE),"")</f>
        <v>0</v>
      </c>
      <c r="I51" s="166">
        <f>+IFERROR(VLOOKUP($A51,Hoja5!$A$2:$M$2116,10,FALSE),"")</f>
        <v>1.3745704467353953E-3</v>
      </c>
      <c r="J51" s="166">
        <f>+IFERROR(VLOOKUP($A51,Hoja5!$A$2:$M$2116,11,FALSE),"")</f>
        <v>0</v>
      </c>
      <c r="K51" s="164">
        <f>+IFERROR(VLOOKUP($A51,Hoja5!$A$2:$M$2116,12,FALSE),"")</f>
        <v>7.3909830007390983E-4</v>
      </c>
      <c r="L51" s="165">
        <f>+IFERROR(VLOOKUP($A51,Hoja5!$A$2:$M$2116,13,FALSE),"")</f>
        <v>0</v>
      </c>
    </row>
    <row r="52" spans="1:12" x14ac:dyDescent="0.25">
      <c r="A52" s="145">
        <v>41</v>
      </c>
      <c r="B52" s="41">
        <f>+IFERROR(VLOOKUP($A52,Hoja5!$A$2:$M$2116,3,FALSE),"")</f>
        <v>76892</v>
      </c>
      <c r="C52" s="41" t="str">
        <f>+IFERROR(VLOOKUP($A52,Hoja5!$A$2:$M$2116,4,FALSE),"")</f>
        <v>YUMBO</v>
      </c>
      <c r="D52" s="166">
        <f>+IFERROR(VLOOKUP($A52,Hoja5!$A$2:$M$2116,5,FALSE),"")</f>
        <v>0.12108174554394591</v>
      </c>
      <c r="E52" s="166">
        <f>+IFERROR(VLOOKUP($A52,Hoja5!$A$2:$M$2116,6,FALSE),"")</f>
        <v>0.11714343271555197</v>
      </c>
      <c r="F52" s="166">
        <f>+IFERROR(VLOOKUP($A52,Hoja5!$A$2:$M$2116,7,FALSE),"")</f>
        <v>0.11041542436891275</v>
      </c>
      <c r="G52" s="166">
        <f>+IFERROR(VLOOKUP($A52,Hoja5!$A$2:$M$2116,8,FALSE),"")</f>
        <v>0.11337266470009832</v>
      </c>
      <c r="H52" s="166">
        <f>+IFERROR(VLOOKUP($A52,Hoja5!$A$2:$M$2116,9,FALSE),"")</f>
        <v>8.2731002148857202E-2</v>
      </c>
      <c r="I52" s="166">
        <f>+IFERROR(VLOOKUP($A52,Hoja5!$A$2:$M$2116,10,FALSE),"")</f>
        <v>7.1442476153396925E-2</v>
      </c>
      <c r="J52" s="166">
        <f>+IFERROR(VLOOKUP($A52,Hoja5!$A$2:$M$2116,11,FALSE),"")</f>
        <v>5.1611646703671243E-2</v>
      </c>
      <c r="K52" s="164">
        <f>+IFERROR(VLOOKUP($A52,Hoja5!$A$2:$M$2116,12,FALSE),"")</f>
        <v>5.5208739758095982E-2</v>
      </c>
      <c r="L52" s="165">
        <f>+IFERROR(VLOOKUP($A52,Hoja5!$A$2:$M$2116,13,FALSE),"")</f>
        <v>6.4544478078312664E-2</v>
      </c>
    </row>
    <row r="53" spans="1:12" x14ac:dyDescent="0.25">
      <c r="A53" s="145">
        <v>42</v>
      </c>
      <c r="B53" s="41">
        <f>+IFERROR(VLOOKUP($A53,Hoja5!$A$2:$M$2116,3,FALSE),"")</f>
        <v>76895</v>
      </c>
      <c r="C53" s="41" t="str">
        <f>+IFERROR(VLOOKUP($A53,Hoja5!$A$2:$M$2116,4,FALSE),"")</f>
        <v>ZARZAL</v>
      </c>
      <c r="D53" s="166">
        <f>+IFERROR(VLOOKUP($A53,Hoja5!$A$2:$M$2116,5,FALSE),"")</f>
        <v>0.32097186700767261</v>
      </c>
      <c r="E53" s="166">
        <f>+IFERROR(VLOOKUP($A53,Hoja5!$A$2:$M$2116,6,FALSE),"")</f>
        <v>0.33104674796747968</v>
      </c>
      <c r="F53" s="166">
        <f>+IFERROR(VLOOKUP($A53,Hoja5!$A$2:$M$2116,7,FALSE),"")</f>
        <v>0.35939086294416245</v>
      </c>
      <c r="G53" s="166">
        <f>+IFERROR(VLOOKUP($A53,Hoja5!$A$2:$M$2116,8,FALSE),"")</f>
        <v>0.32280254777070061</v>
      </c>
      <c r="H53" s="166">
        <f>+IFERROR(VLOOKUP($A53,Hoja5!$A$2:$M$2116,9,FALSE),"")</f>
        <v>0.3045045045045045</v>
      </c>
      <c r="I53" s="166">
        <f>+IFERROR(VLOOKUP($A53,Hoja5!$A$2:$M$2116,10,FALSE),"")</f>
        <v>0.2622094541655785</v>
      </c>
      <c r="J53" s="166">
        <f>+IFERROR(VLOOKUP($A53,Hoja5!$A$2:$M$2116,11,FALSE),"")</f>
        <v>0.29427430093209056</v>
      </c>
      <c r="K53" s="164">
        <f>+IFERROR(VLOOKUP($A53,Hoja5!$A$2:$M$2116,12,FALSE),"")</f>
        <v>0.33641053489003531</v>
      </c>
      <c r="L53" s="165">
        <f>+IFERROR(VLOOKUP($A53,Hoja5!$A$2:$M$2116,13,FALSE),"")</f>
        <v>0.37144435238884288</v>
      </c>
    </row>
    <row r="54" spans="1:12" x14ac:dyDescent="0.25">
      <c r="A54" s="145">
        <v>43</v>
      </c>
      <c r="B54" s="41" t="str">
        <f>+IFERROR(VLOOKUP($A54,Hoja5!$A$2:$M$2116,3,FALSE),"")</f>
        <v/>
      </c>
      <c r="C54" s="41" t="str">
        <f>+IFERROR(VLOOKUP($A54,Hoja5!$A$2:$M$2116,4,FALSE),"")</f>
        <v/>
      </c>
      <c r="D54" s="166" t="str">
        <f>+IFERROR(VLOOKUP($A54,Hoja5!$A$2:$M$2116,5,FALSE),"")</f>
        <v/>
      </c>
      <c r="E54" s="166" t="str">
        <f>+IFERROR(VLOOKUP($A54,Hoja5!$A$2:$M$2116,6,FALSE),"")</f>
        <v/>
      </c>
      <c r="F54" s="166" t="str">
        <f>+IFERROR(VLOOKUP($A54,Hoja5!$A$2:$M$2116,7,FALSE),"")</f>
        <v/>
      </c>
      <c r="G54" s="166" t="str">
        <f>+IFERROR(VLOOKUP($A54,Hoja5!$A$2:$M$2116,8,FALSE),"")</f>
        <v/>
      </c>
      <c r="H54" s="166" t="str">
        <f>+IFERROR(VLOOKUP($A54,Hoja5!$A$2:$M$2116,9,FALSE),"")</f>
        <v/>
      </c>
      <c r="I54" s="166" t="str">
        <f>+IFERROR(VLOOKUP($A54,Hoja5!$A$2:$M$2116,10,FALSE),"")</f>
        <v/>
      </c>
      <c r="J54" s="166" t="str">
        <f>+IFERROR(VLOOKUP($A54,Hoja5!$A$2:$M$2116,11,FALSE),"")</f>
        <v/>
      </c>
      <c r="K54" s="164" t="str">
        <f>+IFERROR(VLOOKUP($A54,Hoja5!$A$2:$M$2116,12,FALSE),"")</f>
        <v/>
      </c>
      <c r="L54" s="165" t="str">
        <f>+IFERROR(VLOOKUP($A54,Hoja5!$A$2:$M$2116,13,FALSE),"")</f>
        <v/>
      </c>
    </row>
    <row r="55" spans="1:12" x14ac:dyDescent="0.25">
      <c r="A55" s="145">
        <v>44</v>
      </c>
      <c r="B55" s="41" t="str">
        <f>+IFERROR(VLOOKUP($A55,Hoja5!$A$2:$M$2116,3,FALSE),"")</f>
        <v/>
      </c>
      <c r="C55" s="41" t="str">
        <f>+IFERROR(VLOOKUP($A55,Hoja5!$A$2:$M$2116,4,FALSE),"")</f>
        <v/>
      </c>
      <c r="D55" s="166" t="str">
        <f>+IFERROR(VLOOKUP($A55,Hoja5!$A$2:$M$2116,5,FALSE),"")</f>
        <v/>
      </c>
      <c r="E55" s="166" t="str">
        <f>+IFERROR(VLOOKUP($A55,Hoja5!$A$2:$M$2116,6,FALSE),"")</f>
        <v/>
      </c>
      <c r="F55" s="166" t="str">
        <f>+IFERROR(VLOOKUP($A55,Hoja5!$A$2:$M$2116,7,FALSE),"")</f>
        <v/>
      </c>
      <c r="G55" s="166" t="str">
        <f>+IFERROR(VLOOKUP($A55,Hoja5!$A$2:$M$2116,8,FALSE),"")</f>
        <v/>
      </c>
      <c r="H55" s="166" t="str">
        <f>+IFERROR(VLOOKUP($A55,Hoja5!$A$2:$M$2116,9,FALSE),"")</f>
        <v/>
      </c>
      <c r="I55" s="166" t="str">
        <f>+IFERROR(VLOOKUP($A55,Hoja5!$A$2:$M$2116,10,FALSE),"")</f>
        <v/>
      </c>
      <c r="J55" s="166" t="str">
        <f>+IFERROR(VLOOKUP($A55,Hoja5!$A$2:$M$2116,11,FALSE),"")</f>
        <v/>
      </c>
      <c r="K55" s="164" t="str">
        <f>+IFERROR(VLOOKUP($A55,Hoja5!$A$2:$M$2116,12,FALSE),"")</f>
        <v/>
      </c>
      <c r="L55" s="165" t="str">
        <f>+IFERROR(VLOOKUP($A55,Hoja5!$A$2:$M$2116,13,FALSE),"")</f>
        <v/>
      </c>
    </row>
    <row r="56" spans="1:12" x14ac:dyDescent="0.25">
      <c r="A56" s="145">
        <v>45</v>
      </c>
      <c r="B56" s="41" t="str">
        <f>+IFERROR(VLOOKUP($A56,Hoja5!$A$2:$M$2116,3,FALSE),"")</f>
        <v/>
      </c>
      <c r="C56" s="41" t="str">
        <f>+IFERROR(VLOOKUP($A56,Hoja5!$A$2:$M$2116,4,FALSE),"")</f>
        <v/>
      </c>
      <c r="D56" s="166" t="str">
        <f>+IFERROR(VLOOKUP($A56,Hoja5!$A$2:$M$2116,5,FALSE),"")</f>
        <v/>
      </c>
      <c r="E56" s="166" t="str">
        <f>+IFERROR(VLOOKUP($A56,Hoja5!$A$2:$M$2116,6,FALSE),"")</f>
        <v/>
      </c>
      <c r="F56" s="166" t="str">
        <f>+IFERROR(VLOOKUP($A56,Hoja5!$A$2:$M$2116,7,FALSE),"")</f>
        <v/>
      </c>
      <c r="G56" s="166" t="str">
        <f>+IFERROR(VLOOKUP($A56,Hoja5!$A$2:$M$2116,8,FALSE),"")</f>
        <v/>
      </c>
      <c r="H56" s="166" t="str">
        <f>+IFERROR(VLOOKUP($A56,Hoja5!$A$2:$M$2116,9,FALSE),"")</f>
        <v/>
      </c>
      <c r="I56" s="166" t="str">
        <f>+IFERROR(VLOOKUP($A56,Hoja5!$A$2:$M$2116,10,FALSE),"")</f>
        <v/>
      </c>
      <c r="J56" s="166" t="str">
        <f>+IFERROR(VLOOKUP($A56,Hoja5!$A$2:$M$2116,11,FALSE),"")</f>
        <v/>
      </c>
      <c r="K56" s="164" t="str">
        <f>+IFERROR(VLOOKUP($A56,Hoja5!$A$2:$M$2116,12,FALSE),"")</f>
        <v/>
      </c>
      <c r="L56" s="165" t="str">
        <f>+IFERROR(VLOOKUP($A56,Hoja5!$A$2:$M$2116,13,FALSE),"")</f>
        <v/>
      </c>
    </row>
    <row r="57" spans="1:12" x14ac:dyDescent="0.25">
      <c r="A57" s="145">
        <v>46</v>
      </c>
      <c r="B57" s="41" t="str">
        <f>+IFERROR(VLOOKUP($A57,Hoja5!$A$2:$M$2116,3,FALSE),"")</f>
        <v/>
      </c>
      <c r="C57" s="41" t="str">
        <f>+IFERROR(VLOOKUP($A57,Hoja5!$A$2:$M$2116,4,FALSE),"")</f>
        <v/>
      </c>
      <c r="D57" s="166" t="str">
        <f>+IFERROR(VLOOKUP($A57,Hoja5!$A$2:$M$2116,5,FALSE),"")</f>
        <v/>
      </c>
      <c r="E57" s="166" t="str">
        <f>+IFERROR(VLOOKUP($A57,Hoja5!$A$2:$M$2116,6,FALSE),"")</f>
        <v/>
      </c>
      <c r="F57" s="166" t="str">
        <f>+IFERROR(VLOOKUP($A57,Hoja5!$A$2:$M$2116,7,FALSE),"")</f>
        <v/>
      </c>
      <c r="G57" s="166" t="str">
        <f>+IFERROR(VLOOKUP($A57,Hoja5!$A$2:$M$2116,8,FALSE),"")</f>
        <v/>
      </c>
      <c r="H57" s="166" t="str">
        <f>+IFERROR(VLOOKUP($A57,Hoja5!$A$2:$M$2116,9,FALSE),"")</f>
        <v/>
      </c>
      <c r="I57" s="166" t="str">
        <f>+IFERROR(VLOOKUP($A57,Hoja5!$A$2:$M$2116,10,FALSE),"")</f>
        <v/>
      </c>
      <c r="J57" s="166" t="str">
        <f>+IFERROR(VLOOKUP($A57,Hoja5!$A$2:$M$2116,11,FALSE),"")</f>
        <v/>
      </c>
      <c r="K57" s="164" t="str">
        <f>+IFERROR(VLOOKUP($A57,Hoja5!$A$2:$M$2116,12,FALSE),"")</f>
        <v/>
      </c>
      <c r="L57" s="165" t="str">
        <f>+IFERROR(VLOOKUP($A57,Hoja5!$A$2:$M$2116,13,FALSE),"")</f>
        <v/>
      </c>
    </row>
    <row r="58" spans="1:12" x14ac:dyDescent="0.25">
      <c r="A58" s="145">
        <v>47</v>
      </c>
      <c r="B58" s="41" t="str">
        <f>+IFERROR(VLOOKUP($A58,Hoja5!$A$2:$M$2116,3,FALSE),"")</f>
        <v/>
      </c>
      <c r="C58" s="41" t="str">
        <f>+IFERROR(VLOOKUP($A58,Hoja5!$A$2:$M$2116,4,FALSE),"")</f>
        <v/>
      </c>
      <c r="D58" s="166" t="str">
        <f>+IFERROR(VLOOKUP($A58,Hoja5!$A$2:$M$2116,5,FALSE),"")</f>
        <v/>
      </c>
      <c r="E58" s="166" t="str">
        <f>+IFERROR(VLOOKUP($A58,Hoja5!$A$2:$M$2116,6,FALSE),"")</f>
        <v/>
      </c>
      <c r="F58" s="166" t="str">
        <f>+IFERROR(VLOOKUP($A58,Hoja5!$A$2:$M$2116,7,FALSE),"")</f>
        <v/>
      </c>
      <c r="G58" s="166" t="str">
        <f>+IFERROR(VLOOKUP($A58,Hoja5!$A$2:$M$2116,8,FALSE),"")</f>
        <v/>
      </c>
      <c r="H58" s="166" t="str">
        <f>+IFERROR(VLOOKUP($A58,Hoja5!$A$2:$M$2116,9,FALSE),"")</f>
        <v/>
      </c>
      <c r="I58" s="166" t="str">
        <f>+IFERROR(VLOOKUP($A58,Hoja5!$A$2:$M$2116,10,FALSE),"")</f>
        <v/>
      </c>
      <c r="J58" s="166" t="str">
        <f>+IFERROR(VLOOKUP($A58,Hoja5!$A$2:$M$2116,11,FALSE),"")</f>
        <v/>
      </c>
      <c r="K58" s="164" t="str">
        <f>+IFERROR(VLOOKUP($A58,Hoja5!$A$2:$M$2116,12,FALSE),"")</f>
        <v/>
      </c>
      <c r="L58" s="165" t="str">
        <f>+IFERROR(VLOOKUP($A58,Hoja5!$A$2:$M$2116,13,FALSE),"")</f>
        <v/>
      </c>
    </row>
    <row r="59" spans="1:12" x14ac:dyDescent="0.25">
      <c r="A59" s="145">
        <v>48</v>
      </c>
      <c r="B59" s="41" t="str">
        <f>+IFERROR(VLOOKUP($A59,Hoja5!$A$2:$M$2116,3,FALSE),"")</f>
        <v/>
      </c>
      <c r="C59" s="41" t="str">
        <f>+IFERROR(VLOOKUP($A59,Hoja5!$A$2:$M$2116,4,FALSE),"")</f>
        <v/>
      </c>
      <c r="D59" s="166" t="str">
        <f>+IFERROR(VLOOKUP($A59,Hoja5!$A$2:$M$2116,5,FALSE),"")</f>
        <v/>
      </c>
      <c r="E59" s="166" t="str">
        <f>+IFERROR(VLOOKUP($A59,Hoja5!$A$2:$M$2116,6,FALSE),"")</f>
        <v/>
      </c>
      <c r="F59" s="166" t="str">
        <f>+IFERROR(VLOOKUP($A59,Hoja5!$A$2:$M$2116,7,FALSE),"")</f>
        <v/>
      </c>
      <c r="G59" s="166" t="str">
        <f>+IFERROR(VLOOKUP($A59,Hoja5!$A$2:$M$2116,8,FALSE),"")</f>
        <v/>
      </c>
      <c r="H59" s="166" t="str">
        <f>+IFERROR(VLOOKUP($A59,Hoja5!$A$2:$M$2116,9,FALSE),"")</f>
        <v/>
      </c>
      <c r="I59" s="166" t="str">
        <f>+IFERROR(VLOOKUP($A59,Hoja5!$A$2:$M$2116,10,FALSE),"")</f>
        <v/>
      </c>
      <c r="J59" s="166" t="str">
        <f>+IFERROR(VLOOKUP($A59,Hoja5!$A$2:$M$2116,11,FALSE),"")</f>
        <v/>
      </c>
      <c r="K59" s="164" t="str">
        <f>+IFERROR(VLOOKUP($A59,Hoja5!$A$2:$M$2116,12,FALSE),"")</f>
        <v/>
      </c>
      <c r="L59" s="165" t="str">
        <f>+IFERROR(VLOOKUP($A59,Hoja5!$A$2:$M$2116,13,FALSE),"")</f>
        <v/>
      </c>
    </row>
    <row r="60" spans="1:12" x14ac:dyDescent="0.25">
      <c r="A60" s="145">
        <v>49</v>
      </c>
      <c r="B60" s="41" t="str">
        <f>+IFERROR(VLOOKUP($A60,Hoja5!$A$2:$M$2116,3,FALSE),"")</f>
        <v/>
      </c>
      <c r="C60" s="41" t="str">
        <f>+IFERROR(VLOOKUP($A60,Hoja5!$A$2:$M$2116,4,FALSE),"")</f>
        <v/>
      </c>
      <c r="D60" s="166" t="str">
        <f>+IFERROR(VLOOKUP($A60,Hoja5!$A$2:$M$2116,5,FALSE),"")</f>
        <v/>
      </c>
      <c r="E60" s="166" t="str">
        <f>+IFERROR(VLOOKUP($A60,Hoja5!$A$2:$M$2116,6,FALSE),"")</f>
        <v/>
      </c>
      <c r="F60" s="166" t="str">
        <f>+IFERROR(VLOOKUP($A60,Hoja5!$A$2:$M$2116,7,FALSE),"")</f>
        <v/>
      </c>
      <c r="G60" s="166" t="str">
        <f>+IFERROR(VLOOKUP($A60,Hoja5!$A$2:$M$2116,8,FALSE),"")</f>
        <v/>
      </c>
      <c r="H60" s="166" t="str">
        <f>+IFERROR(VLOOKUP($A60,Hoja5!$A$2:$M$2116,9,FALSE),"")</f>
        <v/>
      </c>
      <c r="I60" s="166" t="str">
        <f>+IFERROR(VLOOKUP($A60,Hoja5!$A$2:$M$2116,10,FALSE),"")</f>
        <v/>
      </c>
      <c r="J60" s="166" t="str">
        <f>+IFERROR(VLOOKUP($A60,Hoja5!$A$2:$M$2116,11,FALSE),"")</f>
        <v/>
      </c>
      <c r="K60" s="164" t="str">
        <f>+IFERROR(VLOOKUP($A60,Hoja5!$A$2:$M$2116,12,FALSE),"")</f>
        <v/>
      </c>
      <c r="L60" s="165" t="str">
        <f>+IFERROR(VLOOKUP($A60,Hoja5!$A$2:$M$2116,13,FALSE),"")</f>
        <v/>
      </c>
    </row>
    <row r="61" spans="1:12" x14ac:dyDescent="0.25">
      <c r="A61" s="145">
        <v>50</v>
      </c>
      <c r="B61" s="41" t="str">
        <f>+IFERROR(VLOOKUP($A61,Hoja5!$A$2:$M$2116,3,FALSE),"")</f>
        <v/>
      </c>
      <c r="C61" s="41" t="str">
        <f>+IFERROR(VLOOKUP($A61,Hoja5!$A$2:$M$2116,4,FALSE),"")</f>
        <v/>
      </c>
      <c r="D61" s="166" t="str">
        <f>+IFERROR(VLOOKUP($A61,Hoja5!$A$2:$M$2116,5,FALSE),"")</f>
        <v/>
      </c>
      <c r="E61" s="166" t="str">
        <f>+IFERROR(VLOOKUP($A61,Hoja5!$A$2:$M$2116,6,FALSE),"")</f>
        <v/>
      </c>
      <c r="F61" s="166" t="str">
        <f>+IFERROR(VLOOKUP($A61,Hoja5!$A$2:$M$2116,7,FALSE),"")</f>
        <v/>
      </c>
      <c r="G61" s="166" t="str">
        <f>+IFERROR(VLOOKUP($A61,Hoja5!$A$2:$M$2116,8,FALSE),"")</f>
        <v/>
      </c>
      <c r="H61" s="166" t="str">
        <f>+IFERROR(VLOOKUP($A61,Hoja5!$A$2:$M$2116,9,FALSE),"")</f>
        <v/>
      </c>
      <c r="I61" s="166" t="str">
        <f>+IFERROR(VLOOKUP($A61,Hoja5!$A$2:$M$2116,10,FALSE),"")</f>
        <v/>
      </c>
      <c r="J61" s="166" t="str">
        <f>+IFERROR(VLOOKUP($A61,Hoja5!$A$2:$M$2116,11,FALSE),"")</f>
        <v/>
      </c>
      <c r="K61" s="164" t="str">
        <f>+IFERROR(VLOOKUP($A61,Hoja5!$A$2:$M$2116,12,FALSE),"")</f>
        <v/>
      </c>
      <c r="L61" s="165" t="str">
        <f>+IFERROR(VLOOKUP($A61,Hoja5!$A$2:$M$2116,13,FALSE),"")</f>
        <v/>
      </c>
    </row>
    <row r="62" spans="1:12" x14ac:dyDescent="0.25">
      <c r="A62" s="145">
        <v>51</v>
      </c>
      <c r="B62" s="41" t="str">
        <f>+IFERROR(VLOOKUP($A62,Hoja5!$A$2:$M$2116,3,FALSE),"")</f>
        <v/>
      </c>
      <c r="C62" s="41" t="str">
        <f>+IFERROR(VLOOKUP($A62,Hoja5!$A$2:$M$2116,4,FALSE),"")</f>
        <v/>
      </c>
      <c r="D62" s="166" t="str">
        <f>+IFERROR(VLOOKUP($A62,Hoja5!$A$2:$M$2116,5,FALSE),"")</f>
        <v/>
      </c>
      <c r="E62" s="166" t="str">
        <f>+IFERROR(VLOOKUP($A62,Hoja5!$A$2:$M$2116,6,FALSE),"")</f>
        <v/>
      </c>
      <c r="F62" s="166" t="str">
        <f>+IFERROR(VLOOKUP($A62,Hoja5!$A$2:$M$2116,7,FALSE),"")</f>
        <v/>
      </c>
      <c r="G62" s="166" t="str">
        <f>+IFERROR(VLOOKUP($A62,Hoja5!$A$2:$M$2116,8,FALSE),"")</f>
        <v/>
      </c>
      <c r="H62" s="166" t="str">
        <f>+IFERROR(VLOOKUP($A62,Hoja5!$A$2:$M$2116,9,FALSE),"")</f>
        <v/>
      </c>
      <c r="I62" s="166" t="str">
        <f>+IFERROR(VLOOKUP($A62,Hoja5!$A$2:$M$2116,10,FALSE),"")</f>
        <v/>
      </c>
      <c r="J62" s="166" t="str">
        <f>+IFERROR(VLOOKUP($A62,Hoja5!$A$2:$M$2116,11,FALSE),"")</f>
        <v/>
      </c>
      <c r="K62" s="164" t="str">
        <f>+IFERROR(VLOOKUP($A62,Hoja5!$A$2:$M$2116,12,FALSE),"")</f>
        <v/>
      </c>
      <c r="L62" s="165" t="str">
        <f>+IFERROR(VLOOKUP($A62,Hoja5!$A$2:$M$2116,13,FALSE),"")</f>
        <v/>
      </c>
    </row>
    <row r="63" spans="1:12" x14ac:dyDescent="0.25">
      <c r="A63" s="145">
        <v>52</v>
      </c>
      <c r="B63" s="41" t="str">
        <f>+IFERROR(VLOOKUP($A63,Hoja5!$A$2:$M$2116,3,FALSE),"")</f>
        <v/>
      </c>
      <c r="C63" s="41" t="str">
        <f>+IFERROR(VLOOKUP($A63,Hoja5!$A$2:$M$2116,4,FALSE),"")</f>
        <v/>
      </c>
      <c r="D63" s="166" t="str">
        <f>+IFERROR(VLOOKUP($A63,Hoja5!$A$2:$M$2116,5,FALSE),"")</f>
        <v/>
      </c>
      <c r="E63" s="166" t="str">
        <f>+IFERROR(VLOOKUP($A63,Hoja5!$A$2:$M$2116,6,FALSE),"")</f>
        <v/>
      </c>
      <c r="F63" s="166" t="str">
        <f>+IFERROR(VLOOKUP($A63,Hoja5!$A$2:$M$2116,7,FALSE),"")</f>
        <v/>
      </c>
      <c r="G63" s="166" t="str">
        <f>+IFERROR(VLOOKUP($A63,Hoja5!$A$2:$M$2116,8,FALSE),"")</f>
        <v/>
      </c>
      <c r="H63" s="166" t="str">
        <f>+IFERROR(VLOOKUP($A63,Hoja5!$A$2:$M$2116,9,FALSE),"")</f>
        <v/>
      </c>
      <c r="I63" s="166" t="str">
        <f>+IFERROR(VLOOKUP($A63,Hoja5!$A$2:$M$2116,10,FALSE),"")</f>
        <v/>
      </c>
      <c r="J63" s="166" t="str">
        <f>+IFERROR(VLOOKUP($A63,Hoja5!$A$2:$M$2116,11,FALSE),"")</f>
        <v/>
      </c>
      <c r="K63" s="164" t="str">
        <f>+IFERROR(VLOOKUP($A63,Hoja5!$A$2:$M$2116,12,FALSE),"")</f>
        <v/>
      </c>
      <c r="L63" s="165" t="str">
        <f>+IFERROR(VLOOKUP($A63,Hoja5!$A$2:$M$2116,13,FALSE),"")</f>
        <v/>
      </c>
    </row>
    <row r="64" spans="1:12" x14ac:dyDescent="0.25">
      <c r="A64" s="145">
        <v>53</v>
      </c>
      <c r="B64" s="41" t="str">
        <f>+IFERROR(VLOOKUP($A64,Hoja5!$A$2:$M$2116,3,FALSE),"")</f>
        <v/>
      </c>
      <c r="C64" s="41" t="str">
        <f>+IFERROR(VLOOKUP($A64,Hoja5!$A$2:$M$2116,4,FALSE),"")</f>
        <v/>
      </c>
      <c r="D64" s="166" t="str">
        <f>+IFERROR(VLOOKUP($A64,Hoja5!$A$2:$M$2116,5,FALSE),"")</f>
        <v/>
      </c>
      <c r="E64" s="166" t="str">
        <f>+IFERROR(VLOOKUP($A64,Hoja5!$A$2:$M$2116,6,FALSE),"")</f>
        <v/>
      </c>
      <c r="F64" s="166" t="str">
        <f>+IFERROR(VLOOKUP($A64,Hoja5!$A$2:$M$2116,7,FALSE),"")</f>
        <v/>
      </c>
      <c r="G64" s="166" t="str">
        <f>+IFERROR(VLOOKUP($A64,Hoja5!$A$2:$M$2116,8,FALSE),"")</f>
        <v/>
      </c>
      <c r="H64" s="166" t="str">
        <f>+IFERROR(VLOOKUP($A64,Hoja5!$A$2:$M$2116,9,FALSE),"")</f>
        <v/>
      </c>
      <c r="I64" s="166" t="str">
        <f>+IFERROR(VLOOKUP($A64,Hoja5!$A$2:$M$2116,10,FALSE),"")</f>
        <v/>
      </c>
      <c r="J64" s="166" t="str">
        <f>+IFERROR(VLOOKUP($A64,Hoja5!$A$2:$M$2116,11,FALSE),"")</f>
        <v/>
      </c>
      <c r="K64" s="164" t="str">
        <f>+IFERROR(VLOOKUP($A64,Hoja5!$A$2:$M$2116,12,FALSE),"")</f>
        <v/>
      </c>
      <c r="L64" s="165" t="str">
        <f>+IFERROR(VLOOKUP($A64,Hoja5!$A$2:$M$2116,13,FALSE),"")</f>
        <v/>
      </c>
    </row>
    <row r="65" spans="1:12" x14ac:dyDescent="0.25">
      <c r="A65" s="145">
        <v>54</v>
      </c>
      <c r="B65" s="41" t="str">
        <f>+IFERROR(VLOOKUP($A65,Hoja5!$A$2:$M$2116,3,FALSE),"")</f>
        <v/>
      </c>
      <c r="C65" s="41" t="str">
        <f>+IFERROR(VLOOKUP($A65,Hoja5!$A$2:$M$2116,4,FALSE),"")</f>
        <v/>
      </c>
      <c r="D65" s="166" t="str">
        <f>+IFERROR(VLOOKUP($A65,Hoja5!$A$2:$M$2116,5,FALSE),"")</f>
        <v/>
      </c>
      <c r="E65" s="166" t="str">
        <f>+IFERROR(VLOOKUP($A65,Hoja5!$A$2:$M$2116,6,FALSE),"")</f>
        <v/>
      </c>
      <c r="F65" s="166" t="str">
        <f>+IFERROR(VLOOKUP($A65,Hoja5!$A$2:$M$2116,7,FALSE),"")</f>
        <v/>
      </c>
      <c r="G65" s="166" t="str">
        <f>+IFERROR(VLOOKUP($A65,Hoja5!$A$2:$M$2116,8,FALSE),"")</f>
        <v/>
      </c>
      <c r="H65" s="166" t="str">
        <f>+IFERROR(VLOOKUP($A65,Hoja5!$A$2:$M$2116,9,FALSE),"")</f>
        <v/>
      </c>
      <c r="I65" s="166" t="str">
        <f>+IFERROR(VLOOKUP($A65,Hoja5!$A$2:$M$2116,10,FALSE),"")</f>
        <v/>
      </c>
      <c r="J65" s="166" t="str">
        <f>+IFERROR(VLOOKUP($A65,Hoja5!$A$2:$M$2116,11,FALSE),"")</f>
        <v/>
      </c>
      <c r="K65" s="164" t="str">
        <f>+IFERROR(VLOOKUP($A65,Hoja5!$A$2:$M$2116,12,FALSE),"")</f>
        <v/>
      </c>
      <c r="L65" s="165" t="str">
        <f>+IFERROR(VLOOKUP($A65,Hoja5!$A$2:$M$2116,13,FALSE),"")</f>
        <v/>
      </c>
    </row>
    <row r="66" spans="1:12" x14ac:dyDescent="0.25">
      <c r="A66" s="145">
        <v>55</v>
      </c>
      <c r="B66" s="41" t="str">
        <f>+IFERROR(VLOOKUP($A66,Hoja5!$A$2:$M$2116,3,FALSE),"")</f>
        <v/>
      </c>
      <c r="C66" s="41" t="str">
        <f>+IFERROR(VLOOKUP($A66,Hoja5!$A$2:$M$2116,4,FALSE),"")</f>
        <v/>
      </c>
      <c r="D66" s="166" t="str">
        <f>+IFERROR(VLOOKUP($A66,Hoja5!$A$2:$M$2116,5,FALSE),"")</f>
        <v/>
      </c>
      <c r="E66" s="166" t="str">
        <f>+IFERROR(VLOOKUP($A66,Hoja5!$A$2:$M$2116,6,FALSE),"")</f>
        <v/>
      </c>
      <c r="F66" s="166" t="str">
        <f>+IFERROR(VLOOKUP($A66,Hoja5!$A$2:$M$2116,7,FALSE),"")</f>
        <v/>
      </c>
      <c r="G66" s="166" t="str">
        <f>+IFERROR(VLOOKUP($A66,Hoja5!$A$2:$M$2116,8,FALSE),"")</f>
        <v/>
      </c>
      <c r="H66" s="166" t="str">
        <f>+IFERROR(VLOOKUP($A66,Hoja5!$A$2:$M$2116,9,FALSE),"")</f>
        <v/>
      </c>
      <c r="I66" s="166" t="str">
        <f>+IFERROR(VLOOKUP($A66,Hoja5!$A$2:$M$2116,10,FALSE),"")</f>
        <v/>
      </c>
      <c r="J66" s="166" t="str">
        <f>+IFERROR(VLOOKUP($A66,Hoja5!$A$2:$M$2116,11,FALSE),"")</f>
        <v/>
      </c>
      <c r="K66" s="164" t="str">
        <f>+IFERROR(VLOOKUP($A66,Hoja5!$A$2:$M$2116,12,FALSE),"")</f>
        <v/>
      </c>
      <c r="L66" s="165" t="str">
        <f>+IFERROR(VLOOKUP($A66,Hoja5!$A$2:$M$2116,13,FALSE),"")</f>
        <v/>
      </c>
    </row>
    <row r="67" spans="1:12" x14ac:dyDescent="0.25">
      <c r="A67" s="145">
        <v>56</v>
      </c>
      <c r="B67" s="41" t="str">
        <f>+IFERROR(VLOOKUP($A67,Hoja5!$A$2:$M$2116,3,FALSE),"")</f>
        <v/>
      </c>
      <c r="C67" s="41" t="str">
        <f>+IFERROR(VLOOKUP($A67,Hoja5!$A$2:$M$2116,4,FALSE),"")</f>
        <v/>
      </c>
      <c r="D67" s="166" t="str">
        <f>+IFERROR(VLOOKUP($A67,Hoja5!$A$2:$M$2116,5,FALSE),"")</f>
        <v/>
      </c>
      <c r="E67" s="166" t="str">
        <f>+IFERROR(VLOOKUP($A67,Hoja5!$A$2:$M$2116,6,FALSE),"")</f>
        <v/>
      </c>
      <c r="F67" s="166" t="str">
        <f>+IFERROR(VLOOKUP($A67,Hoja5!$A$2:$M$2116,7,FALSE),"")</f>
        <v/>
      </c>
      <c r="G67" s="166" t="str">
        <f>+IFERROR(VLOOKUP($A67,Hoja5!$A$2:$M$2116,8,FALSE),"")</f>
        <v/>
      </c>
      <c r="H67" s="166" t="str">
        <f>+IFERROR(VLOOKUP($A67,Hoja5!$A$2:$M$2116,9,FALSE),"")</f>
        <v/>
      </c>
      <c r="I67" s="166" t="str">
        <f>+IFERROR(VLOOKUP($A67,Hoja5!$A$2:$M$2116,10,FALSE),"")</f>
        <v/>
      </c>
      <c r="J67" s="166" t="str">
        <f>+IFERROR(VLOOKUP($A67,Hoja5!$A$2:$M$2116,11,FALSE),"")</f>
        <v/>
      </c>
      <c r="K67" s="164" t="str">
        <f>+IFERROR(VLOOKUP($A67,Hoja5!$A$2:$M$2116,12,FALSE),"")</f>
        <v/>
      </c>
      <c r="L67" s="165" t="str">
        <f>+IFERROR(VLOOKUP($A67,Hoja5!$A$2:$M$2116,13,FALSE),"")</f>
        <v/>
      </c>
    </row>
    <row r="68" spans="1:12" x14ac:dyDescent="0.25">
      <c r="A68" s="145">
        <v>57</v>
      </c>
      <c r="B68" s="41" t="str">
        <f>+IFERROR(VLOOKUP($A68,Hoja5!$A$2:$M$2116,3,FALSE),"")</f>
        <v/>
      </c>
      <c r="C68" s="41" t="str">
        <f>+IFERROR(VLOOKUP($A68,Hoja5!$A$2:$M$2116,4,FALSE),"")</f>
        <v/>
      </c>
      <c r="D68" s="166" t="str">
        <f>+IFERROR(VLOOKUP($A68,Hoja5!$A$2:$M$2116,5,FALSE),"")</f>
        <v/>
      </c>
      <c r="E68" s="166" t="str">
        <f>+IFERROR(VLOOKUP($A68,Hoja5!$A$2:$M$2116,6,FALSE),"")</f>
        <v/>
      </c>
      <c r="F68" s="166" t="str">
        <f>+IFERROR(VLOOKUP($A68,Hoja5!$A$2:$M$2116,7,FALSE),"")</f>
        <v/>
      </c>
      <c r="G68" s="166" t="str">
        <f>+IFERROR(VLOOKUP($A68,Hoja5!$A$2:$M$2116,8,FALSE),"")</f>
        <v/>
      </c>
      <c r="H68" s="166" t="str">
        <f>+IFERROR(VLOOKUP($A68,Hoja5!$A$2:$M$2116,9,FALSE),"")</f>
        <v/>
      </c>
      <c r="I68" s="166" t="str">
        <f>+IFERROR(VLOOKUP($A68,Hoja5!$A$2:$M$2116,10,FALSE),"")</f>
        <v/>
      </c>
      <c r="J68" s="166" t="str">
        <f>+IFERROR(VLOOKUP($A68,Hoja5!$A$2:$M$2116,11,FALSE),"")</f>
        <v/>
      </c>
      <c r="K68" s="164" t="str">
        <f>+IFERROR(VLOOKUP($A68,Hoja5!$A$2:$M$2116,12,FALSE),"")</f>
        <v/>
      </c>
      <c r="L68" s="165" t="str">
        <f>+IFERROR(VLOOKUP($A68,Hoja5!$A$2:$M$2116,13,FALSE),"")</f>
        <v/>
      </c>
    </row>
    <row r="69" spans="1:12" x14ac:dyDescent="0.25">
      <c r="A69" s="145">
        <v>58</v>
      </c>
      <c r="B69" s="41" t="str">
        <f>+IFERROR(VLOOKUP($A69,Hoja5!$A$2:$M$2116,3,FALSE),"")</f>
        <v/>
      </c>
      <c r="C69" s="41" t="str">
        <f>+IFERROR(VLOOKUP($A69,Hoja5!$A$2:$M$2116,4,FALSE),"")</f>
        <v/>
      </c>
      <c r="D69" s="166" t="str">
        <f>+IFERROR(VLOOKUP($A69,Hoja5!$A$2:$M$2116,5,FALSE),"")</f>
        <v/>
      </c>
      <c r="E69" s="166" t="str">
        <f>+IFERROR(VLOOKUP($A69,Hoja5!$A$2:$M$2116,6,FALSE),"")</f>
        <v/>
      </c>
      <c r="F69" s="166" t="str">
        <f>+IFERROR(VLOOKUP($A69,Hoja5!$A$2:$M$2116,7,FALSE),"")</f>
        <v/>
      </c>
      <c r="G69" s="166" t="str">
        <f>+IFERROR(VLOOKUP($A69,Hoja5!$A$2:$M$2116,8,FALSE),"")</f>
        <v/>
      </c>
      <c r="H69" s="166" t="str">
        <f>+IFERROR(VLOOKUP($A69,Hoja5!$A$2:$M$2116,9,FALSE),"")</f>
        <v/>
      </c>
      <c r="I69" s="166" t="str">
        <f>+IFERROR(VLOOKUP($A69,Hoja5!$A$2:$M$2116,10,FALSE),"")</f>
        <v/>
      </c>
      <c r="J69" s="166" t="str">
        <f>+IFERROR(VLOOKUP($A69,Hoja5!$A$2:$M$2116,11,FALSE),"")</f>
        <v/>
      </c>
      <c r="K69" s="164" t="str">
        <f>+IFERROR(VLOOKUP($A69,Hoja5!$A$2:$M$2116,12,FALSE),"")</f>
        <v/>
      </c>
      <c r="L69" s="165" t="str">
        <f>+IFERROR(VLOOKUP($A69,Hoja5!$A$2:$M$2116,13,FALSE),"")</f>
        <v/>
      </c>
    </row>
    <row r="70" spans="1:12" x14ac:dyDescent="0.25">
      <c r="A70" s="145">
        <v>59</v>
      </c>
      <c r="B70" s="41" t="str">
        <f>+IFERROR(VLOOKUP($A70,Hoja5!$A$2:$M$2116,3,FALSE),"")</f>
        <v/>
      </c>
      <c r="C70" s="41" t="str">
        <f>+IFERROR(VLOOKUP($A70,Hoja5!$A$2:$M$2116,4,FALSE),"")</f>
        <v/>
      </c>
      <c r="D70" s="166" t="str">
        <f>+IFERROR(VLOOKUP($A70,Hoja5!$A$2:$M$2116,5,FALSE),"")</f>
        <v/>
      </c>
      <c r="E70" s="166" t="str">
        <f>+IFERROR(VLOOKUP($A70,Hoja5!$A$2:$M$2116,6,FALSE),"")</f>
        <v/>
      </c>
      <c r="F70" s="166" t="str">
        <f>+IFERROR(VLOOKUP($A70,Hoja5!$A$2:$M$2116,7,FALSE),"")</f>
        <v/>
      </c>
      <c r="G70" s="166" t="str">
        <f>+IFERROR(VLOOKUP($A70,Hoja5!$A$2:$M$2116,8,FALSE),"")</f>
        <v/>
      </c>
      <c r="H70" s="166" t="str">
        <f>+IFERROR(VLOOKUP($A70,Hoja5!$A$2:$M$2116,9,FALSE),"")</f>
        <v/>
      </c>
      <c r="I70" s="166" t="str">
        <f>+IFERROR(VLOOKUP($A70,Hoja5!$A$2:$M$2116,10,FALSE),"")</f>
        <v/>
      </c>
      <c r="J70" s="166" t="str">
        <f>+IFERROR(VLOOKUP($A70,Hoja5!$A$2:$M$2116,11,FALSE),"")</f>
        <v/>
      </c>
      <c r="K70" s="164" t="str">
        <f>+IFERROR(VLOOKUP($A70,Hoja5!$A$2:$M$2116,12,FALSE),"")</f>
        <v/>
      </c>
      <c r="L70" s="165" t="str">
        <f>+IFERROR(VLOOKUP($A70,Hoja5!$A$2:$M$2116,13,FALSE),"")</f>
        <v/>
      </c>
    </row>
    <row r="71" spans="1:12" x14ac:dyDescent="0.25">
      <c r="A71" s="145">
        <v>60</v>
      </c>
      <c r="B71" s="41" t="str">
        <f>+IFERROR(VLOOKUP($A71,Hoja5!$A$2:$M$2116,3,FALSE),"")</f>
        <v/>
      </c>
      <c r="C71" s="41" t="str">
        <f>+IFERROR(VLOOKUP($A71,Hoja5!$A$2:$M$2116,4,FALSE),"")</f>
        <v/>
      </c>
      <c r="D71" s="166" t="str">
        <f>+IFERROR(VLOOKUP($A71,Hoja5!$A$2:$M$2116,5,FALSE),"")</f>
        <v/>
      </c>
      <c r="E71" s="166" t="str">
        <f>+IFERROR(VLOOKUP($A71,Hoja5!$A$2:$M$2116,6,FALSE),"")</f>
        <v/>
      </c>
      <c r="F71" s="166" t="str">
        <f>+IFERROR(VLOOKUP($A71,Hoja5!$A$2:$M$2116,7,FALSE),"")</f>
        <v/>
      </c>
      <c r="G71" s="166" t="str">
        <f>+IFERROR(VLOOKUP($A71,Hoja5!$A$2:$M$2116,8,FALSE),"")</f>
        <v/>
      </c>
      <c r="H71" s="166" t="str">
        <f>+IFERROR(VLOOKUP($A71,Hoja5!$A$2:$M$2116,9,FALSE),"")</f>
        <v/>
      </c>
      <c r="I71" s="166" t="str">
        <f>+IFERROR(VLOOKUP($A71,Hoja5!$A$2:$M$2116,10,FALSE),"")</f>
        <v/>
      </c>
      <c r="J71" s="166" t="str">
        <f>+IFERROR(VLOOKUP($A71,Hoja5!$A$2:$M$2116,11,FALSE),"")</f>
        <v/>
      </c>
      <c r="K71" s="164" t="str">
        <f>+IFERROR(VLOOKUP($A71,Hoja5!$A$2:$M$2116,12,FALSE),"")</f>
        <v/>
      </c>
      <c r="L71" s="165" t="str">
        <f>+IFERROR(VLOOKUP($A71,Hoja5!$A$2:$M$2116,13,FALSE),"")</f>
        <v/>
      </c>
    </row>
    <row r="72" spans="1:12" x14ac:dyDescent="0.25">
      <c r="A72" s="145">
        <v>61</v>
      </c>
      <c r="B72" s="41" t="str">
        <f>+IFERROR(VLOOKUP($A72,Hoja5!$A$2:$M$2116,3,FALSE),"")</f>
        <v/>
      </c>
      <c r="C72" s="41" t="str">
        <f>+IFERROR(VLOOKUP($A72,Hoja5!$A$2:$M$2116,4,FALSE),"")</f>
        <v/>
      </c>
      <c r="D72" s="166" t="str">
        <f>+IFERROR(VLOOKUP($A72,Hoja5!$A$2:$M$2116,5,FALSE),"")</f>
        <v/>
      </c>
      <c r="E72" s="166" t="str">
        <f>+IFERROR(VLOOKUP($A72,Hoja5!$A$2:$M$2116,6,FALSE),"")</f>
        <v/>
      </c>
      <c r="F72" s="166" t="str">
        <f>+IFERROR(VLOOKUP($A72,Hoja5!$A$2:$M$2116,7,FALSE),"")</f>
        <v/>
      </c>
      <c r="G72" s="166" t="str">
        <f>+IFERROR(VLOOKUP($A72,Hoja5!$A$2:$M$2116,8,FALSE),"")</f>
        <v/>
      </c>
      <c r="H72" s="166" t="str">
        <f>+IFERROR(VLOOKUP($A72,Hoja5!$A$2:$M$2116,9,FALSE),"")</f>
        <v/>
      </c>
      <c r="I72" s="166" t="str">
        <f>+IFERROR(VLOOKUP($A72,Hoja5!$A$2:$M$2116,10,FALSE),"")</f>
        <v/>
      </c>
      <c r="J72" s="166" t="str">
        <f>+IFERROR(VLOOKUP($A72,Hoja5!$A$2:$M$2116,11,FALSE),"")</f>
        <v/>
      </c>
      <c r="K72" s="164" t="str">
        <f>+IFERROR(VLOOKUP($A72,Hoja5!$A$2:$M$2116,12,FALSE),"")</f>
        <v/>
      </c>
      <c r="L72" s="165" t="str">
        <f>+IFERROR(VLOOKUP($A72,Hoja5!$A$2:$M$2116,13,FALSE),"")</f>
        <v/>
      </c>
    </row>
    <row r="73" spans="1:12" x14ac:dyDescent="0.25">
      <c r="A73" s="145">
        <v>62</v>
      </c>
      <c r="B73" s="41" t="str">
        <f>+IFERROR(VLOOKUP($A73,Hoja5!$A$2:$M$2116,3,FALSE),"")</f>
        <v/>
      </c>
      <c r="C73" s="41" t="str">
        <f>+IFERROR(VLOOKUP($A73,Hoja5!$A$2:$M$2116,4,FALSE),"")</f>
        <v/>
      </c>
      <c r="D73" s="166" t="str">
        <f>+IFERROR(VLOOKUP($A73,Hoja5!$A$2:$M$2116,5,FALSE),"")</f>
        <v/>
      </c>
      <c r="E73" s="166" t="str">
        <f>+IFERROR(VLOOKUP($A73,Hoja5!$A$2:$M$2116,6,FALSE),"")</f>
        <v/>
      </c>
      <c r="F73" s="166" t="str">
        <f>+IFERROR(VLOOKUP($A73,Hoja5!$A$2:$M$2116,7,FALSE),"")</f>
        <v/>
      </c>
      <c r="G73" s="166" t="str">
        <f>+IFERROR(VLOOKUP($A73,Hoja5!$A$2:$M$2116,8,FALSE),"")</f>
        <v/>
      </c>
      <c r="H73" s="166" t="str">
        <f>+IFERROR(VLOOKUP($A73,Hoja5!$A$2:$M$2116,9,FALSE),"")</f>
        <v/>
      </c>
      <c r="I73" s="166" t="str">
        <f>+IFERROR(VLOOKUP($A73,Hoja5!$A$2:$M$2116,10,FALSE),"")</f>
        <v/>
      </c>
      <c r="J73" s="166" t="str">
        <f>+IFERROR(VLOOKUP($A73,Hoja5!$A$2:$M$2116,11,FALSE),"")</f>
        <v/>
      </c>
      <c r="K73" s="164" t="str">
        <f>+IFERROR(VLOOKUP($A73,Hoja5!$A$2:$M$2116,12,FALSE),"")</f>
        <v/>
      </c>
      <c r="L73" s="165" t="str">
        <f>+IFERROR(VLOOKUP($A73,Hoja5!$A$2:$M$2116,13,FALSE),"")</f>
        <v/>
      </c>
    </row>
    <row r="74" spans="1:12" x14ac:dyDescent="0.25">
      <c r="A74" s="145">
        <v>63</v>
      </c>
      <c r="B74" s="41" t="str">
        <f>+IFERROR(VLOOKUP($A74,Hoja5!$A$2:$M$2116,3,FALSE),"")</f>
        <v/>
      </c>
      <c r="C74" s="41" t="str">
        <f>+IFERROR(VLOOKUP($A74,Hoja5!$A$2:$M$2116,4,FALSE),"")</f>
        <v/>
      </c>
      <c r="D74" s="166" t="str">
        <f>+IFERROR(VLOOKUP($A74,Hoja5!$A$2:$M$2116,5,FALSE),"")</f>
        <v/>
      </c>
      <c r="E74" s="166" t="str">
        <f>+IFERROR(VLOOKUP($A74,Hoja5!$A$2:$M$2116,6,FALSE),"")</f>
        <v/>
      </c>
      <c r="F74" s="166" t="str">
        <f>+IFERROR(VLOOKUP($A74,Hoja5!$A$2:$M$2116,7,FALSE),"")</f>
        <v/>
      </c>
      <c r="G74" s="166" t="str">
        <f>+IFERROR(VLOOKUP($A74,Hoja5!$A$2:$M$2116,8,FALSE),"")</f>
        <v/>
      </c>
      <c r="H74" s="166" t="str">
        <f>+IFERROR(VLOOKUP($A74,Hoja5!$A$2:$M$2116,9,FALSE),"")</f>
        <v/>
      </c>
      <c r="I74" s="166" t="str">
        <f>+IFERROR(VLOOKUP($A74,Hoja5!$A$2:$M$2116,10,FALSE),"")</f>
        <v/>
      </c>
      <c r="J74" s="166" t="str">
        <f>+IFERROR(VLOOKUP($A74,Hoja5!$A$2:$M$2116,11,FALSE),"")</f>
        <v/>
      </c>
      <c r="K74" s="164" t="str">
        <f>+IFERROR(VLOOKUP($A74,Hoja5!$A$2:$M$2116,12,FALSE),"")</f>
        <v/>
      </c>
      <c r="L74" s="165" t="str">
        <f>+IFERROR(VLOOKUP($A74,Hoja5!$A$2:$M$2116,13,FALSE),"")</f>
        <v/>
      </c>
    </row>
    <row r="75" spans="1:12" x14ac:dyDescent="0.25">
      <c r="A75" s="145">
        <v>64</v>
      </c>
      <c r="B75" s="41" t="str">
        <f>+IFERROR(VLOOKUP($A75,Hoja5!$A$2:$M$2116,3,FALSE),"")</f>
        <v/>
      </c>
      <c r="C75" s="41" t="str">
        <f>+IFERROR(VLOOKUP($A75,Hoja5!$A$2:$M$2116,4,FALSE),"")</f>
        <v/>
      </c>
      <c r="D75" s="166" t="str">
        <f>+IFERROR(VLOOKUP($A75,Hoja5!$A$2:$M$2116,5,FALSE),"")</f>
        <v/>
      </c>
      <c r="E75" s="166" t="str">
        <f>+IFERROR(VLOOKUP($A75,Hoja5!$A$2:$M$2116,6,FALSE),"")</f>
        <v/>
      </c>
      <c r="F75" s="166" t="str">
        <f>+IFERROR(VLOOKUP($A75,Hoja5!$A$2:$M$2116,7,FALSE),"")</f>
        <v/>
      </c>
      <c r="G75" s="166" t="str">
        <f>+IFERROR(VLOOKUP($A75,Hoja5!$A$2:$M$2116,8,FALSE),"")</f>
        <v/>
      </c>
      <c r="H75" s="166" t="str">
        <f>+IFERROR(VLOOKUP($A75,Hoja5!$A$2:$M$2116,9,FALSE),"")</f>
        <v/>
      </c>
      <c r="I75" s="166" t="str">
        <f>+IFERROR(VLOOKUP($A75,Hoja5!$A$2:$M$2116,10,FALSE),"")</f>
        <v/>
      </c>
      <c r="J75" s="166" t="str">
        <f>+IFERROR(VLOOKUP($A75,Hoja5!$A$2:$M$2116,11,FALSE),"")</f>
        <v/>
      </c>
      <c r="K75" s="164" t="str">
        <f>+IFERROR(VLOOKUP($A75,Hoja5!$A$2:$M$2116,12,FALSE),"")</f>
        <v/>
      </c>
      <c r="L75" s="165" t="str">
        <f>+IFERROR(VLOOKUP($A75,Hoja5!$A$2:$M$2116,13,FALSE),"")</f>
        <v/>
      </c>
    </row>
    <row r="76" spans="1:12" x14ac:dyDescent="0.25">
      <c r="A76" s="145">
        <v>65</v>
      </c>
      <c r="B76" s="41" t="str">
        <f>+IFERROR(VLOOKUP($A76,Hoja5!$A$2:$M$2116,3,FALSE),"")</f>
        <v/>
      </c>
      <c r="C76" s="41" t="str">
        <f>+IFERROR(VLOOKUP($A76,Hoja5!$A$2:$M$2116,4,FALSE),"")</f>
        <v/>
      </c>
      <c r="D76" s="166" t="str">
        <f>+IFERROR(VLOOKUP($A76,Hoja5!$A$2:$M$2116,5,FALSE),"")</f>
        <v/>
      </c>
      <c r="E76" s="166" t="str">
        <f>+IFERROR(VLOOKUP($A76,Hoja5!$A$2:$M$2116,6,FALSE),"")</f>
        <v/>
      </c>
      <c r="F76" s="166" t="str">
        <f>+IFERROR(VLOOKUP($A76,Hoja5!$A$2:$M$2116,7,FALSE),"")</f>
        <v/>
      </c>
      <c r="G76" s="166" t="str">
        <f>+IFERROR(VLOOKUP($A76,Hoja5!$A$2:$M$2116,8,FALSE),"")</f>
        <v/>
      </c>
      <c r="H76" s="166" t="str">
        <f>+IFERROR(VLOOKUP($A76,Hoja5!$A$2:$M$2116,9,FALSE),"")</f>
        <v/>
      </c>
      <c r="I76" s="166" t="str">
        <f>+IFERROR(VLOOKUP($A76,Hoja5!$A$2:$M$2116,10,FALSE),"")</f>
        <v/>
      </c>
      <c r="J76" s="166" t="str">
        <f>+IFERROR(VLOOKUP($A76,Hoja5!$A$2:$M$2116,11,FALSE),"")</f>
        <v/>
      </c>
      <c r="K76" s="164" t="str">
        <f>+IFERROR(VLOOKUP($A76,Hoja5!$A$2:$M$2116,12,FALSE),"")</f>
        <v/>
      </c>
      <c r="L76" s="165" t="str">
        <f>+IFERROR(VLOOKUP($A76,Hoja5!$A$2:$M$2116,13,FALSE),"")</f>
        <v/>
      </c>
    </row>
    <row r="77" spans="1:12" x14ac:dyDescent="0.25">
      <c r="A77" s="145">
        <v>66</v>
      </c>
      <c r="B77" s="41" t="str">
        <f>+IFERROR(VLOOKUP($A77,Hoja5!$A$2:$M$2116,3,FALSE),"")</f>
        <v/>
      </c>
      <c r="C77" s="41" t="str">
        <f>+IFERROR(VLOOKUP($A77,Hoja5!$A$2:$M$2116,4,FALSE),"")</f>
        <v/>
      </c>
      <c r="D77" s="166" t="str">
        <f>+IFERROR(VLOOKUP($A77,Hoja5!$A$2:$M$2116,5,FALSE),"")</f>
        <v/>
      </c>
      <c r="E77" s="166" t="str">
        <f>+IFERROR(VLOOKUP($A77,Hoja5!$A$2:$M$2116,6,FALSE),"")</f>
        <v/>
      </c>
      <c r="F77" s="166" t="str">
        <f>+IFERROR(VLOOKUP($A77,Hoja5!$A$2:$M$2116,7,FALSE),"")</f>
        <v/>
      </c>
      <c r="G77" s="166" t="str">
        <f>+IFERROR(VLOOKUP($A77,Hoja5!$A$2:$M$2116,8,FALSE),"")</f>
        <v/>
      </c>
      <c r="H77" s="166" t="str">
        <f>+IFERROR(VLOOKUP($A77,Hoja5!$A$2:$M$2116,9,FALSE),"")</f>
        <v/>
      </c>
      <c r="I77" s="166" t="str">
        <f>+IFERROR(VLOOKUP($A77,Hoja5!$A$2:$M$2116,10,FALSE),"")</f>
        <v/>
      </c>
      <c r="J77" s="166" t="str">
        <f>+IFERROR(VLOOKUP($A77,Hoja5!$A$2:$M$2116,11,FALSE),"")</f>
        <v/>
      </c>
      <c r="K77" s="164" t="str">
        <f>+IFERROR(VLOOKUP($A77,Hoja5!$A$2:$M$2116,12,FALSE),"")</f>
        <v/>
      </c>
      <c r="L77" s="165" t="str">
        <f>+IFERROR(VLOOKUP($A77,Hoja5!$A$2:$M$2116,13,FALSE),"")</f>
        <v/>
      </c>
    </row>
    <row r="78" spans="1:12" x14ac:dyDescent="0.25">
      <c r="A78" s="145">
        <v>67</v>
      </c>
      <c r="B78" s="41" t="str">
        <f>+IFERROR(VLOOKUP($A78,Hoja5!$A$2:$M$2116,3,FALSE),"")</f>
        <v/>
      </c>
      <c r="C78" s="41" t="str">
        <f>+IFERROR(VLOOKUP($A78,Hoja5!$A$2:$M$2116,4,FALSE),"")</f>
        <v/>
      </c>
      <c r="D78" s="166" t="str">
        <f>+IFERROR(VLOOKUP($A78,Hoja5!$A$2:$M$2116,5,FALSE),"")</f>
        <v/>
      </c>
      <c r="E78" s="166" t="str">
        <f>+IFERROR(VLOOKUP($A78,Hoja5!$A$2:$M$2116,6,FALSE),"")</f>
        <v/>
      </c>
      <c r="F78" s="166" t="str">
        <f>+IFERROR(VLOOKUP($A78,Hoja5!$A$2:$M$2116,7,FALSE),"")</f>
        <v/>
      </c>
      <c r="G78" s="166" t="str">
        <f>+IFERROR(VLOOKUP($A78,Hoja5!$A$2:$M$2116,8,FALSE),"")</f>
        <v/>
      </c>
      <c r="H78" s="166" t="str">
        <f>+IFERROR(VLOOKUP($A78,Hoja5!$A$2:$M$2116,9,FALSE),"")</f>
        <v/>
      </c>
      <c r="I78" s="166" t="str">
        <f>+IFERROR(VLOOKUP($A78,Hoja5!$A$2:$M$2116,10,FALSE),"")</f>
        <v/>
      </c>
      <c r="J78" s="166" t="str">
        <f>+IFERROR(VLOOKUP($A78,Hoja5!$A$2:$M$2116,11,FALSE),"")</f>
        <v/>
      </c>
      <c r="K78" s="164" t="str">
        <f>+IFERROR(VLOOKUP($A78,Hoja5!$A$2:$M$2116,12,FALSE),"")</f>
        <v/>
      </c>
      <c r="L78" s="165" t="str">
        <f>+IFERROR(VLOOKUP($A78,Hoja5!$A$2:$M$2116,13,FALSE),"")</f>
        <v/>
      </c>
    </row>
    <row r="79" spans="1:12" x14ac:dyDescent="0.25">
      <c r="A79" s="145">
        <v>68</v>
      </c>
      <c r="B79" s="41" t="str">
        <f>+IFERROR(VLOOKUP($A79,Hoja5!$A$2:$M$2116,3,FALSE),"")</f>
        <v/>
      </c>
      <c r="C79" s="41" t="str">
        <f>+IFERROR(VLOOKUP($A79,Hoja5!$A$2:$M$2116,4,FALSE),"")</f>
        <v/>
      </c>
      <c r="D79" s="166" t="str">
        <f>+IFERROR(VLOOKUP($A79,Hoja5!$A$2:$M$2116,5,FALSE),"")</f>
        <v/>
      </c>
      <c r="E79" s="166" t="str">
        <f>+IFERROR(VLOOKUP($A79,Hoja5!$A$2:$M$2116,6,FALSE),"")</f>
        <v/>
      </c>
      <c r="F79" s="166" t="str">
        <f>+IFERROR(VLOOKUP($A79,Hoja5!$A$2:$M$2116,7,FALSE),"")</f>
        <v/>
      </c>
      <c r="G79" s="166" t="str">
        <f>+IFERROR(VLOOKUP($A79,Hoja5!$A$2:$M$2116,8,FALSE),"")</f>
        <v/>
      </c>
      <c r="H79" s="166" t="str">
        <f>+IFERROR(VLOOKUP($A79,Hoja5!$A$2:$M$2116,9,FALSE),"")</f>
        <v/>
      </c>
      <c r="I79" s="166" t="str">
        <f>+IFERROR(VLOOKUP($A79,Hoja5!$A$2:$M$2116,10,FALSE),"")</f>
        <v/>
      </c>
      <c r="J79" s="166" t="str">
        <f>+IFERROR(VLOOKUP($A79,Hoja5!$A$2:$M$2116,11,FALSE),"")</f>
        <v/>
      </c>
      <c r="K79" s="164" t="str">
        <f>+IFERROR(VLOOKUP($A79,Hoja5!$A$2:$M$2116,12,FALSE),"")</f>
        <v/>
      </c>
      <c r="L79" s="165" t="str">
        <f>+IFERROR(VLOOKUP($A79,Hoja5!$A$2:$M$2116,13,FALSE),"")</f>
        <v/>
      </c>
    </row>
    <row r="80" spans="1:12" x14ac:dyDescent="0.25">
      <c r="A80" s="145">
        <v>69</v>
      </c>
      <c r="B80" s="41" t="str">
        <f>+IFERROR(VLOOKUP($A80,Hoja5!$A$2:$M$2116,3,FALSE),"")</f>
        <v/>
      </c>
      <c r="C80" s="41" t="str">
        <f>+IFERROR(VLOOKUP($A80,Hoja5!$A$2:$M$2116,4,FALSE),"")</f>
        <v/>
      </c>
      <c r="D80" s="166" t="str">
        <f>+IFERROR(VLOOKUP($A80,Hoja5!$A$2:$M$2116,5,FALSE),"")</f>
        <v/>
      </c>
      <c r="E80" s="166" t="str">
        <f>+IFERROR(VLOOKUP($A80,Hoja5!$A$2:$M$2116,6,FALSE),"")</f>
        <v/>
      </c>
      <c r="F80" s="166" t="str">
        <f>+IFERROR(VLOOKUP($A80,Hoja5!$A$2:$M$2116,7,FALSE),"")</f>
        <v/>
      </c>
      <c r="G80" s="166" t="str">
        <f>+IFERROR(VLOOKUP($A80,Hoja5!$A$2:$M$2116,8,FALSE),"")</f>
        <v/>
      </c>
      <c r="H80" s="166" t="str">
        <f>+IFERROR(VLOOKUP($A80,Hoja5!$A$2:$M$2116,9,FALSE),"")</f>
        <v/>
      </c>
      <c r="I80" s="166" t="str">
        <f>+IFERROR(VLOOKUP($A80,Hoja5!$A$2:$M$2116,10,FALSE),"")</f>
        <v/>
      </c>
      <c r="J80" s="166" t="str">
        <f>+IFERROR(VLOOKUP($A80,Hoja5!$A$2:$M$2116,11,FALSE),"")</f>
        <v/>
      </c>
      <c r="K80" s="164" t="str">
        <f>+IFERROR(VLOOKUP($A80,Hoja5!$A$2:$M$2116,12,FALSE),"")</f>
        <v/>
      </c>
      <c r="L80" s="165" t="str">
        <f>+IFERROR(VLOOKUP($A80,Hoja5!$A$2:$M$2116,13,FALSE),"")</f>
        <v/>
      </c>
    </row>
    <row r="81" spans="1:12" x14ac:dyDescent="0.25">
      <c r="A81" s="145">
        <v>70</v>
      </c>
      <c r="B81" s="41" t="str">
        <f>+IFERROR(VLOOKUP($A81,Hoja5!$A$2:$M$2116,3,FALSE),"")</f>
        <v/>
      </c>
      <c r="C81" s="41" t="str">
        <f>+IFERROR(VLOOKUP($A81,Hoja5!$A$2:$M$2116,4,FALSE),"")</f>
        <v/>
      </c>
      <c r="D81" s="166" t="str">
        <f>+IFERROR(VLOOKUP($A81,Hoja5!$A$2:$M$2116,5,FALSE),"")</f>
        <v/>
      </c>
      <c r="E81" s="166" t="str">
        <f>+IFERROR(VLOOKUP($A81,Hoja5!$A$2:$M$2116,6,FALSE),"")</f>
        <v/>
      </c>
      <c r="F81" s="166" t="str">
        <f>+IFERROR(VLOOKUP($A81,Hoja5!$A$2:$M$2116,7,FALSE),"")</f>
        <v/>
      </c>
      <c r="G81" s="166" t="str">
        <f>+IFERROR(VLOOKUP($A81,Hoja5!$A$2:$M$2116,8,FALSE),"")</f>
        <v/>
      </c>
      <c r="H81" s="166" t="str">
        <f>+IFERROR(VLOOKUP($A81,Hoja5!$A$2:$M$2116,9,FALSE),"")</f>
        <v/>
      </c>
      <c r="I81" s="166" t="str">
        <f>+IFERROR(VLOOKUP($A81,Hoja5!$A$2:$M$2116,10,FALSE),"")</f>
        <v/>
      </c>
      <c r="J81" s="166" t="str">
        <f>+IFERROR(VLOOKUP($A81,Hoja5!$A$2:$M$2116,11,FALSE),"")</f>
        <v/>
      </c>
      <c r="K81" s="164" t="str">
        <f>+IFERROR(VLOOKUP($A81,Hoja5!$A$2:$M$2116,12,FALSE),"")</f>
        <v/>
      </c>
      <c r="L81" s="165" t="str">
        <f>+IFERROR(VLOOKUP($A81,Hoja5!$A$2:$M$2116,13,FALSE),"")</f>
        <v/>
      </c>
    </row>
    <row r="82" spans="1:12" x14ac:dyDescent="0.25">
      <c r="A82" s="145">
        <v>71</v>
      </c>
      <c r="B82" s="41" t="str">
        <f>+IFERROR(VLOOKUP($A82,Hoja5!$A$2:$M$2116,3,FALSE),"")</f>
        <v/>
      </c>
      <c r="C82" s="41" t="str">
        <f>+IFERROR(VLOOKUP($A82,Hoja5!$A$2:$M$2116,4,FALSE),"")</f>
        <v/>
      </c>
      <c r="D82" s="166" t="str">
        <f>+IFERROR(VLOOKUP($A82,Hoja5!$A$2:$M$2116,5,FALSE),"")</f>
        <v/>
      </c>
      <c r="E82" s="166" t="str">
        <f>+IFERROR(VLOOKUP($A82,Hoja5!$A$2:$M$2116,6,FALSE),"")</f>
        <v/>
      </c>
      <c r="F82" s="166" t="str">
        <f>+IFERROR(VLOOKUP($A82,Hoja5!$A$2:$M$2116,7,FALSE),"")</f>
        <v/>
      </c>
      <c r="G82" s="166" t="str">
        <f>+IFERROR(VLOOKUP($A82,Hoja5!$A$2:$M$2116,8,FALSE),"")</f>
        <v/>
      </c>
      <c r="H82" s="166" t="str">
        <f>+IFERROR(VLOOKUP($A82,Hoja5!$A$2:$M$2116,9,FALSE),"")</f>
        <v/>
      </c>
      <c r="I82" s="166" t="str">
        <f>+IFERROR(VLOOKUP($A82,Hoja5!$A$2:$M$2116,10,FALSE),"")</f>
        <v/>
      </c>
      <c r="J82" s="166" t="str">
        <f>+IFERROR(VLOOKUP($A82,Hoja5!$A$2:$M$2116,11,FALSE),"")</f>
        <v/>
      </c>
      <c r="K82" s="164" t="str">
        <f>+IFERROR(VLOOKUP($A82,Hoja5!$A$2:$M$2116,12,FALSE),"")</f>
        <v/>
      </c>
      <c r="L82" s="165" t="str">
        <f>+IFERROR(VLOOKUP($A82,Hoja5!$A$2:$M$2116,13,FALSE),"")</f>
        <v/>
      </c>
    </row>
    <row r="83" spans="1:12" x14ac:dyDescent="0.25">
      <c r="A83" s="145">
        <v>72</v>
      </c>
      <c r="B83" s="41" t="str">
        <f>+IFERROR(VLOOKUP($A83,Hoja5!$A$2:$M$2116,3,FALSE),"")</f>
        <v/>
      </c>
      <c r="C83" s="41" t="str">
        <f>+IFERROR(VLOOKUP($A83,Hoja5!$A$2:$M$2116,4,FALSE),"")</f>
        <v/>
      </c>
      <c r="D83" s="166" t="str">
        <f>+IFERROR(VLOOKUP($A83,Hoja5!$A$2:$M$2116,5,FALSE),"")</f>
        <v/>
      </c>
      <c r="E83" s="166" t="str">
        <f>+IFERROR(VLOOKUP($A83,Hoja5!$A$2:$M$2116,6,FALSE),"")</f>
        <v/>
      </c>
      <c r="F83" s="166" t="str">
        <f>+IFERROR(VLOOKUP($A83,Hoja5!$A$2:$M$2116,7,FALSE),"")</f>
        <v/>
      </c>
      <c r="G83" s="166" t="str">
        <f>+IFERROR(VLOOKUP($A83,Hoja5!$A$2:$M$2116,8,FALSE),"")</f>
        <v/>
      </c>
      <c r="H83" s="166" t="str">
        <f>+IFERROR(VLOOKUP($A83,Hoja5!$A$2:$M$2116,9,FALSE),"")</f>
        <v/>
      </c>
      <c r="I83" s="166" t="str">
        <f>+IFERROR(VLOOKUP($A83,Hoja5!$A$2:$M$2116,10,FALSE),"")</f>
        <v/>
      </c>
      <c r="J83" s="166" t="str">
        <f>+IFERROR(VLOOKUP($A83,Hoja5!$A$2:$M$2116,11,FALSE),"")</f>
        <v/>
      </c>
      <c r="K83" s="164" t="str">
        <f>+IFERROR(VLOOKUP($A83,Hoja5!$A$2:$M$2116,12,FALSE),"")</f>
        <v/>
      </c>
      <c r="L83" s="165" t="str">
        <f>+IFERROR(VLOOKUP($A83,Hoja5!$A$2:$M$2116,13,FALSE),"")</f>
        <v/>
      </c>
    </row>
    <row r="84" spans="1:12" x14ac:dyDescent="0.25">
      <c r="A84" s="145">
        <v>73</v>
      </c>
      <c r="B84" s="41" t="str">
        <f>+IFERROR(VLOOKUP($A84,Hoja5!$A$2:$M$2116,3,FALSE),"")</f>
        <v/>
      </c>
      <c r="C84" s="41" t="str">
        <f>+IFERROR(VLOOKUP($A84,Hoja5!$A$2:$M$2116,4,FALSE),"")</f>
        <v/>
      </c>
      <c r="D84" s="166" t="str">
        <f>+IFERROR(VLOOKUP($A84,Hoja5!$A$2:$M$2116,5,FALSE),"")</f>
        <v/>
      </c>
      <c r="E84" s="166" t="str">
        <f>+IFERROR(VLOOKUP($A84,Hoja5!$A$2:$M$2116,6,FALSE),"")</f>
        <v/>
      </c>
      <c r="F84" s="166" t="str">
        <f>+IFERROR(VLOOKUP($A84,Hoja5!$A$2:$M$2116,7,FALSE),"")</f>
        <v/>
      </c>
      <c r="G84" s="166" t="str">
        <f>+IFERROR(VLOOKUP($A84,Hoja5!$A$2:$M$2116,8,FALSE),"")</f>
        <v/>
      </c>
      <c r="H84" s="166" t="str">
        <f>+IFERROR(VLOOKUP($A84,Hoja5!$A$2:$M$2116,9,FALSE),"")</f>
        <v/>
      </c>
      <c r="I84" s="166" t="str">
        <f>+IFERROR(VLOOKUP($A84,Hoja5!$A$2:$M$2116,10,FALSE),"")</f>
        <v/>
      </c>
      <c r="J84" s="166" t="str">
        <f>+IFERROR(VLOOKUP($A84,Hoja5!$A$2:$M$2116,11,FALSE),"")</f>
        <v/>
      </c>
      <c r="K84" s="164" t="str">
        <f>+IFERROR(VLOOKUP($A84,Hoja5!$A$2:$M$2116,12,FALSE),"")</f>
        <v/>
      </c>
      <c r="L84" s="165" t="str">
        <f>+IFERROR(VLOOKUP($A84,Hoja5!$A$2:$M$2116,13,FALSE),"")</f>
        <v/>
      </c>
    </row>
    <row r="85" spans="1:12" x14ac:dyDescent="0.25">
      <c r="A85" s="145">
        <v>74</v>
      </c>
      <c r="B85" s="41" t="str">
        <f>+IFERROR(VLOOKUP($A85,Hoja5!$A$2:$M$2116,3,FALSE),"")</f>
        <v/>
      </c>
      <c r="C85" s="41" t="str">
        <f>+IFERROR(VLOOKUP($A85,Hoja5!$A$2:$M$2116,4,FALSE),"")</f>
        <v/>
      </c>
      <c r="D85" s="166" t="str">
        <f>+IFERROR(VLOOKUP($A85,Hoja5!$A$2:$M$2116,5,FALSE),"")</f>
        <v/>
      </c>
      <c r="E85" s="166" t="str">
        <f>+IFERROR(VLOOKUP($A85,Hoja5!$A$2:$M$2116,6,FALSE),"")</f>
        <v/>
      </c>
      <c r="F85" s="166" t="str">
        <f>+IFERROR(VLOOKUP($A85,Hoja5!$A$2:$M$2116,7,FALSE),"")</f>
        <v/>
      </c>
      <c r="G85" s="166" t="str">
        <f>+IFERROR(VLOOKUP($A85,Hoja5!$A$2:$M$2116,8,FALSE),"")</f>
        <v/>
      </c>
      <c r="H85" s="166" t="str">
        <f>+IFERROR(VLOOKUP($A85,Hoja5!$A$2:$M$2116,9,FALSE),"")</f>
        <v/>
      </c>
      <c r="I85" s="166" t="str">
        <f>+IFERROR(VLOOKUP($A85,Hoja5!$A$2:$M$2116,10,FALSE),"")</f>
        <v/>
      </c>
      <c r="J85" s="166" t="str">
        <f>+IFERROR(VLOOKUP($A85,Hoja5!$A$2:$M$2116,11,FALSE),"")</f>
        <v/>
      </c>
      <c r="K85" s="164" t="str">
        <f>+IFERROR(VLOOKUP($A85,Hoja5!$A$2:$M$2116,12,FALSE),"")</f>
        <v/>
      </c>
      <c r="L85" s="165" t="str">
        <f>+IFERROR(VLOOKUP($A85,Hoja5!$A$2:$M$2116,13,FALSE),"")</f>
        <v/>
      </c>
    </row>
    <row r="86" spans="1:12" x14ac:dyDescent="0.25">
      <c r="A86" s="145">
        <v>75</v>
      </c>
      <c r="B86" s="41" t="str">
        <f>+IFERROR(VLOOKUP($A86,Hoja5!$A$2:$M$2116,3,FALSE),"")</f>
        <v/>
      </c>
      <c r="C86" s="41" t="str">
        <f>+IFERROR(VLOOKUP($A86,Hoja5!$A$2:$M$2116,4,FALSE),"")</f>
        <v/>
      </c>
      <c r="D86" s="166" t="str">
        <f>+IFERROR(VLOOKUP($A86,Hoja5!$A$2:$M$2116,5,FALSE),"")</f>
        <v/>
      </c>
      <c r="E86" s="166" t="str">
        <f>+IFERROR(VLOOKUP($A86,Hoja5!$A$2:$M$2116,6,FALSE),"")</f>
        <v/>
      </c>
      <c r="F86" s="166" t="str">
        <f>+IFERROR(VLOOKUP($A86,Hoja5!$A$2:$M$2116,7,FALSE),"")</f>
        <v/>
      </c>
      <c r="G86" s="166" t="str">
        <f>+IFERROR(VLOOKUP($A86,Hoja5!$A$2:$M$2116,8,FALSE),"")</f>
        <v/>
      </c>
      <c r="H86" s="166" t="str">
        <f>+IFERROR(VLOOKUP($A86,Hoja5!$A$2:$M$2116,9,FALSE),"")</f>
        <v/>
      </c>
      <c r="I86" s="166" t="str">
        <f>+IFERROR(VLOOKUP($A86,Hoja5!$A$2:$M$2116,10,FALSE),"")</f>
        <v/>
      </c>
      <c r="J86" s="166" t="str">
        <f>+IFERROR(VLOOKUP($A86,Hoja5!$A$2:$M$2116,11,FALSE),"")</f>
        <v/>
      </c>
      <c r="K86" s="164" t="str">
        <f>+IFERROR(VLOOKUP($A86,Hoja5!$A$2:$M$2116,12,FALSE),"")</f>
        <v/>
      </c>
      <c r="L86" s="165" t="str">
        <f>+IFERROR(VLOOKUP($A86,Hoja5!$A$2:$M$2116,13,FALSE),"")</f>
        <v/>
      </c>
    </row>
    <row r="87" spans="1:12" x14ac:dyDescent="0.25">
      <c r="A87" s="145">
        <v>76</v>
      </c>
      <c r="B87" s="41" t="str">
        <f>+IFERROR(VLOOKUP($A87,Hoja5!$A$2:$M$2116,3,FALSE),"")</f>
        <v/>
      </c>
      <c r="C87" s="41" t="str">
        <f>+IFERROR(VLOOKUP($A87,Hoja5!$A$2:$M$2116,4,FALSE),"")</f>
        <v/>
      </c>
      <c r="D87" s="166" t="str">
        <f>+IFERROR(VLOOKUP($A87,Hoja5!$A$2:$M$2116,5,FALSE),"")</f>
        <v/>
      </c>
      <c r="E87" s="166" t="str">
        <f>+IFERROR(VLOOKUP($A87,Hoja5!$A$2:$M$2116,6,FALSE),"")</f>
        <v/>
      </c>
      <c r="F87" s="166" t="str">
        <f>+IFERROR(VLOOKUP($A87,Hoja5!$A$2:$M$2116,7,FALSE),"")</f>
        <v/>
      </c>
      <c r="G87" s="166" t="str">
        <f>+IFERROR(VLOOKUP($A87,Hoja5!$A$2:$M$2116,8,FALSE),"")</f>
        <v/>
      </c>
      <c r="H87" s="166" t="str">
        <f>+IFERROR(VLOOKUP($A87,Hoja5!$A$2:$M$2116,9,FALSE),"")</f>
        <v/>
      </c>
      <c r="I87" s="166" t="str">
        <f>+IFERROR(VLOOKUP($A87,Hoja5!$A$2:$M$2116,10,FALSE),"")</f>
        <v/>
      </c>
      <c r="J87" s="166" t="str">
        <f>+IFERROR(VLOOKUP($A87,Hoja5!$A$2:$M$2116,11,FALSE),"")</f>
        <v/>
      </c>
      <c r="K87" s="164" t="str">
        <f>+IFERROR(VLOOKUP($A87,Hoja5!$A$2:$M$2116,12,FALSE),"")</f>
        <v/>
      </c>
      <c r="L87" s="165" t="str">
        <f>+IFERROR(VLOOKUP($A87,Hoja5!$A$2:$M$2116,13,FALSE),"")</f>
        <v/>
      </c>
    </row>
    <row r="88" spans="1:12" x14ac:dyDescent="0.25">
      <c r="A88" s="145">
        <v>77</v>
      </c>
      <c r="B88" s="41" t="str">
        <f>+IFERROR(VLOOKUP($A88,Hoja5!$A$2:$M$2116,3,FALSE),"")</f>
        <v/>
      </c>
      <c r="C88" s="41" t="str">
        <f>+IFERROR(VLOOKUP($A88,Hoja5!$A$2:$M$2116,4,FALSE),"")</f>
        <v/>
      </c>
      <c r="D88" s="166" t="str">
        <f>+IFERROR(VLOOKUP($A88,Hoja5!$A$2:$M$2116,5,FALSE),"")</f>
        <v/>
      </c>
      <c r="E88" s="166" t="str">
        <f>+IFERROR(VLOOKUP($A88,Hoja5!$A$2:$M$2116,6,FALSE),"")</f>
        <v/>
      </c>
      <c r="F88" s="166" t="str">
        <f>+IFERROR(VLOOKUP($A88,Hoja5!$A$2:$M$2116,7,FALSE),"")</f>
        <v/>
      </c>
      <c r="G88" s="166" t="str">
        <f>+IFERROR(VLOOKUP($A88,Hoja5!$A$2:$M$2116,8,FALSE),"")</f>
        <v/>
      </c>
      <c r="H88" s="166" t="str">
        <f>+IFERROR(VLOOKUP($A88,Hoja5!$A$2:$M$2116,9,FALSE),"")</f>
        <v/>
      </c>
      <c r="I88" s="166" t="str">
        <f>+IFERROR(VLOOKUP($A88,Hoja5!$A$2:$M$2116,10,FALSE),"")</f>
        <v/>
      </c>
      <c r="J88" s="166" t="str">
        <f>+IFERROR(VLOOKUP($A88,Hoja5!$A$2:$M$2116,11,FALSE),"")</f>
        <v/>
      </c>
      <c r="K88" s="164" t="str">
        <f>+IFERROR(VLOOKUP($A88,Hoja5!$A$2:$M$2116,12,FALSE),"")</f>
        <v/>
      </c>
      <c r="L88" s="165" t="str">
        <f>+IFERROR(VLOOKUP($A88,Hoja5!$A$2:$M$2116,13,FALSE),"")</f>
        <v/>
      </c>
    </row>
    <row r="89" spans="1:12" x14ac:dyDescent="0.25">
      <c r="A89" s="145">
        <v>78</v>
      </c>
      <c r="B89" s="41" t="str">
        <f>+IFERROR(VLOOKUP($A89,Hoja5!$A$2:$M$2116,3,FALSE),"")</f>
        <v/>
      </c>
      <c r="C89" s="41" t="str">
        <f>+IFERROR(VLOOKUP($A89,Hoja5!$A$2:$M$2116,4,FALSE),"")</f>
        <v/>
      </c>
      <c r="D89" s="166" t="str">
        <f>+IFERROR(VLOOKUP($A89,Hoja5!$A$2:$M$2116,5,FALSE),"")</f>
        <v/>
      </c>
      <c r="E89" s="166" t="str">
        <f>+IFERROR(VLOOKUP($A89,Hoja5!$A$2:$M$2116,6,FALSE),"")</f>
        <v/>
      </c>
      <c r="F89" s="166" t="str">
        <f>+IFERROR(VLOOKUP($A89,Hoja5!$A$2:$M$2116,7,FALSE),"")</f>
        <v/>
      </c>
      <c r="G89" s="166" t="str">
        <f>+IFERROR(VLOOKUP($A89,Hoja5!$A$2:$M$2116,8,FALSE),"")</f>
        <v/>
      </c>
      <c r="H89" s="166" t="str">
        <f>+IFERROR(VLOOKUP($A89,Hoja5!$A$2:$M$2116,9,FALSE),"")</f>
        <v/>
      </c>
      <c r="I89" s="166" t="str">
        <f>+IFERROR(VLOOKUP($A89,Hoja5!$A$2:$M$2116,10,FALSE),"")</f>
        <v/>
      </c>
      <c r="J89" s="166" t="str">
        <f>+IFERROR(VLOOKUP($A89,Hoja5!$A$2:$M$2116,11,FALSE),"")</f>
        <v/>
      </c>
      <c r="K89" s="164" t="str">
        <f>+IFERROR(VLOOKUP($A89,Hoja5!$A$2:$M$2116,12,FALSE),"")</f>
        <v/>
      </c>
      <c r="L89" s="165" t="str">
        <f>+IFERROR(VLOOKUP($A89,Hoja5!$A$2:$M$2116,13,FALSE),"")</f>
        <v/>
      </c>
    </row>
    <row r="90" spans="1:12" x14ac:dyDescent="0.25">
      <c r="A90" s="145">
        <v>79</v>
      </c>
      <c r="B90" s="41" t="str">
        <f>+IFERROR(VLOOKUP($A90,Hoja5!$A$2:$M$2116,3,FALSE),"")</f>
        <v/>
      </c>
      <c r="C90" s="41" t="str">
        <f>+IFERROR(VLOOKUP($A90,Hoja5!$A$2:$M$2116,4,FALSE),"")</f>
        <v/>
      </c>
      <c r="D90" s="166" t="str">
        <f>+IFERROR(VLOOKUP($A90,Hoja5!$A$2:$M$2116,5,FALSE),"")</f>
        <v/>
      </c>
      <c r="E90" s="166" t="str">
        <f>+IFERROR(VLOOKUP($A90,Hoja5!$A$2:$M$2116,6,FALSE),"")</f>
        <v/>
      </c>
      <c r="F90" s="166" t="str">
        <f>+IFERROR(VLOOKUP($A90,Hoja5!$A$2:$M$2116,7,FALSE),"")</f>
        <v/>
      </c>
      <c r="G90" s="166" t="str">
        <f>+IFERROR(VLOOKUP($A90,Hoja5!$A$2:$M$2116,8,FALSE),"")</f>
        <v/>
      </c>
      <c r="H90" s="166" t="str">
        <f>+IFERROR(VLOOKUP($A90,Hoja5!$A$2:$M$2116,9,FALSE),"")</f>
        <v/>
      </c>
      <c r="I90" s="166" t="str">
        <f>+IFERROR(VLOOKUP($A90,Hoja5!$A$2:$M$2116,10,FALSE),"")</f>
        <v/>
      </c>
      <c r="J90" s="166" t="str">
        <f>+IFERROR(VLOOKUP($A90,Hoja5!$A$2:$M$2116,11,FALSE),"")</f>
        <v/>
      </c>
      <c r="K90" s="164" t="str">
        <f>+IFERROR(VLOOKUP($A90,Hoja5!$A$2:$M$2116,12,FALSE),"")</f>
        <v/>
      </c>
      <c r="L90" s="165" t="str">
        <f>+IFERROR(VLOOKUP($A90,Hoja5!$A$2:$M$2116,13,FALSE),"")</f>
        <v/>
      </c>
    </row>
    <row r="91" spans="1:12" x14ac:dyDescent="0.25">
      <c r="A91" s="145">
        <v>80</v>
      </c>
      <c r="B91" s="41" t="str">
        <f>+IFERROR(VLOOKUP($A91,Hoja5!$A$2:$M$2116,3,FALSE),"")</f>
        <v/>
      </c>
      <c r="C91" s="41" t="str">
        <f>+IFERROR(VLOOKUP($A91,Hoja5!$A$2:$M$2116,4,FALSE),"")</f>
        <v/>
      </c>
      <c r="D91" s="166" t="str">
        <f>+IFERROR(VLOOKUP($A91,Hoja5!$A$2:$M$2116,5,FALSE),"")</f>
        <v/>
      </c>
      <c r="E91" s="166" t="str">
        <f>+IFERROR(VLOOKUP($A91,Hoja5!$A$2:$M$2116,6,FALSE),"")</f>
        <v/>
      </c>
      <c r="F91" s="166" t="str">
        <f>+IFERROR(VLOOKUP($A91,Hoja5!$A$2:$M$2116,7,FALSE),"")</f>
        <v/>
      </c>
      <c r="G91" s="166" t="str">
        <f>+IFERROR(VLOOKUP($A91,Hoja5!$A$2:$M$2116,8,FALSE),"")</f>
        <v/>
      </c>
      <c r="H91" s="166" t="str">
        <f>+IFERROR(VLOOKUP($A91,Hoja5!$A$2:$M$2116,9,FALSE),"")</f>
        <v/>
      </c>
      <c r="I91" s="166" t="str">
        <f>+IFERROR(VLOOKUP($A91,Hoja5!$A$2:$M$2116,10,FALSE),"")</f>
        <v/>
      </c>
      <c r="J91" s="166" t="str">
        <f>+IFERROR(VLOOKUP($A91,Hoja5!$A$2:$M$2116,11,FALSE),"")</f>
        <v/>
      </c>
      <c r="K91" s="164" t="str">
        <f>+IFERROR(VLOOKUP($A91,Hoja5!$A$2:$M$2116,12,FALSE),"")</f>
        <v/>
      </c>
      <c r="L91" s="165" t="str">
        <f>+IFERROR(VLOOKUP($A91,Hoja5!$A$2:$M$2116,13,FALSE),"")</f>
        <v/>
      </c>
    </row>
    <row r="92" spans="1:12" x14ac:dyDescent="0.25">
      <c r="A92" s="145">
        <v>81</v>
      </c>
      <c r="B92" s="41" t="str">
        <f>+IFERROR(VLOOKUP($A92,Hoja5!$A$2:$M$2116,3,FALSE),"")</f>
        <v/>
      </c>
      <c r="C92" s="41" t="str">
        <f>+IFERROR(VLOOKUP($A92,Hoja5!$A$2:$M$2116,4,FALSE),"")</f>
        <v/>
      </c>
      <c r="D92" s="166" t="str">
        <f>+IFERROR(VLOOKUP($A92,Hoja5!$A$2:$M$2116,5,FALSE),"")</f>
        <v/>
      </c>
      <c r="E92" s="166" t="str">
        <f>+IFERROR(VLOOKUP($A92,Hoja5!$A$2:$M$2116,6,FALSE),"")</f>
        <v/>
      </c>
      <c r="F92" s="166" t="str">
        <f>+IFERROR(VLOOKUP($A92,Hoja5!$A$2:$M$2116,7,FALSE),"")</f>
        <v/>
      </c>
      <c r="G92" s="166" t="str">
        <f>+IFERROR(VLOOKUP($A92,Hoja5!$A$2:$M$2116,8,FALSE),"")</f>
        <v/>
      </c>
      <c r="H92" s="166" t="str">
        <f>+IFERROR(VLOOKUP($A92,Hoja5!$A$2:$M$2116,9,FALSE),"")</f>
        <v/>
      </c>
      <c r="I92" s="166" t="str">
        <f>+IFERROR(VLOOKUP($A92,Hoja5!$A$2:$M$2116,10,FALSE),"")</f>
        <v/>
      </c>
      <c r="J92" s="166" t="str">
        <f>+IFERROR(VLOOKUP($A92,Hoja5!$A$2:$M$2116,11,FALSE),"")</f>
        <v/>
      </c>
      <c r="K92" s="164" t="str">
        <f>+IFERROR(VLOOKUP($A92,Hoja5!$A$2:$M$2116,12,FALSE),"")</f>
        <v/>
      </c>
      <c r="L92" s="165" t="str">
        <f>+IFERROR(VLOOKUP($A92,Hoja5!$A$2:$M$2116,13,FALSE),"")</f>
        <v/>
      </c>
    </row>
    <row r="93" spans="1:12" x14ac:dyDescent="0.25">
      <c r="A93" s="145">
        <v>82</v>
      </c>
      <c r="B93" s="41" t="str">
        <f>+IFERROR(VLOOKUP($A93,Hoja5!$A$2:$M$2116,3,FALSE),"")</f>
        <v/>
      </c>
      <c r="C93" s="41" t="str">
        <f>+IFERROR(VLOOKUP($A93,Hoja5!$A$2:$M$2116,4,FALSE),"")</f>
        <v/>
      </c>
      <c r="D93" s="166" t="str">
        <f>+IFERROR(VLOOKUP($A93,Hoja5!$A$2:$M$2116,5,FALSE),"")</f>
        <v/>
      </c>
      <c r="E93" s="166" t="str">
        <f>+IFERROR(VLOOKUP($A93,Hoja5!$A$2:$M$2116,6,FALSE),"")</f>
        <v/>
      </c>
      <c r="F93" s="166" t="str">
        <f>+IFERROR(VLOOKUP($A93,Hoja5!$A$2:$M$2116,7,FALSE),"")</f>
        <v/>
      </c>
      <c r="G93" s="166" t="str">
        <f>+IFERROR(VLOOKUP($A93,Hoja5!$A$2:$M$2116,8,FALSE),"")</f>
        <v/>
      </c>
      <c r="H93" s="166" t="str">
        <f>+IFERROR(VLOOKUP($A93,Hoja5!$A$2:$M$2116,9,FALSE),"")</f>
        <v/>
      </c>
      <c r="I93" s="166" t="str">
        <f>+IFERROR(VLOOKUP($A93,Hoja5!$A$2:$M$2116,10,FALSE),"")</f>
        <v/>
      </c>
      <c r="J93" s="166" t="str">
        <f>+IFERROR(VLOOKUP($A93,Hoja5!$A$2:$M$2116,11,FALSE),"")</f>
        <v/>
      </c>
      <c r="K93" s="164" t="str">
        <f>+IFERROR(VLOOKUP($A93,Hoja5!$A$2:$M$2116,12,FALSE),"")</f>
        <v/>
      </c>
      <c r="L93" s="165" t="str">
        <f>+IFERROR(VLOOKUP($A93,Hoja5!$A$2:$M$2116,13,FALSE),"")</f>
        <v/>
      </c>
    </row>
    <row r="94" spans="1:12" x14ac:dyDescent="0.25">
      <c r="A94" s="145">
        <v>83</v>
      </c>
      <c r="B94" s="41" t="str">
        <f>+IFERROR(VLOOKUP($A94,Hoja5!$A$2:$M$2116,3,FALSE),"")</f>
        <v/>
      </c>
      <c r="C94" s="41" t="str">
        <f>+IFERROR(VLOOKUP($A94,Hoja5!$A$2:$M$2116,4,FALSE),"")</f>
        <v/>
      </c>
      <c r="D94" s="166" t="str">
        <f>+IFERROR(VLOOKUP($A94,Hoja5!$A$2:$M$2116,5,FALSE),"")</f>
        <v/>
      </c>
      <c r="E94" s="166" t="str">
        <f>+IFERROR(VLOOKUP($A94,Hoja5!$A$2:$M$2116,6,FALSE),"")</f>
        <v/>
      </c>
      <c r="F94" s="166" t="str">
        <f>+IFERROR(VLOOKUP($A94,Hoja5!$A$2:$M$2116,7,FALSE),"")</f>
        <v/>
      </c>
      <c r="G94" s="166" t="str">
        <f>+IFERROR(VLOOKUP($A94,Hoja5!$A$2:$M$2116,8,FALSE),"")</f>
        <v/>
      </c>
      <c r="H94" s="166" t="str">
        <f>+IFERROR(VLOOKUP($A94,Hoja5!$A$2:$M$2116,9,FALSE),"")</f>
        <v/>
      </c>
      <c r="I94" s="166" t="str">
        <f>+IFERROR(VLOOKUP($A94,Hoja5!$A$2:$M$2116,10,FALSE),"")</f>
        <v/>
      </c>
      <c r="J94" s="166" t="str">
        <f>+IFERROR(VLOOKUP($A94,Hoja5!$A$2:$M$2116,11,FALSE),"")</f>
        <v/>
      </c>
      <c r="K94" s="164" t="str">
        <f>+IFERROR(VLOOKUP($A94,Hoja5!$A$2:$M$2116,12,FALSE),"")</f>
        <v/>
      </c>
      <c r="L94" s="165" t="str">
        <f>+IFERROR(VLOOKUP($A94,Hoja5!$A$2:$M$2116,13,FALSE),"")</f>
        <v/>
      </c>
    </row>
    <row r="95" spans="1:12" x14ac:dyDescent="0.25">
      <c r="A95" s="145">
        <v>84</v>
      </c>
      <c r="B95" s="41" t="str">
        <f>+IFERROR(VLOOKUP($A95,Hoja5!$A$2:$M$2116,3,FALSE),"")</f>
        <v/>
      </c>
      <c r="C95" s="41" t="str">
        <f>+IFERROR(VLOOKUP($A95,Hoja5!$A$2:$M$2116,4,FALSE),"")</f>
        <v/>
      </c>
      <c r="D95" s="166" t="str">
        <f>+IFERROR(VLOOKUP($A95,Hoja5!$A$2:$M$2116,5,FALSE),"")</f>
        <v/>
      </c>
      <c r="E95" s="166" t="str">
        <f>+IFERROR(VLOOKUP($A95,Hoja5!$A$2:$M$2116,6,FALSE),"")</f>
        <v/>
      </c>
      <c r="F95" s="166" t="str">
        <f>+IFERROR(VLOOKUP($A95,Hoja5!$A$2:$M$2116,7,FALSE),"")</f>
        <v/>
      </c>
      <c r="G95" s="166" t="str">
        <f>+IFERROR(VLOOKUP($A95,Hoja5!$A$2:$M$2116,8,FALSE),"")</f>
        <v/>
      </c>
      <c r="H95" s="166" t="str">
        <f>+IFERROR(VLOOKUP($A95,Hoja5!$A$2:$M$2116,9,FALSE),"")</f>
        <v/>
      </c>
      <c r="I95" s="166" t="str">
        <f>+IFERROR(VLOOKUP($A95,Hoja5!$A$2:$M$2116,10,FALSE),"")</f>
        <v/>
      </c>
      <c r="J95" s="166" t="str">
        <f>+IFERROR(VLOOKUP($A95,Hoja5!$A$2:$M$2116,11,FALSE),"")</f>
        <v/>
      </c>
      <c r="K95" s="164" t="str">
        <f>+IFERROR(VLOOKUP($A95,Hoja5!$A$2:$M$2116,12,FALSE),"")</f>
        <v/>
      </c>
      <c r="L95" s="165" t="str">
        <f>+IFERROR(VLOOKUP($A95,Hoja5!$A$2:$M$2116,13,FALSE),"")</f>
        <v/>
      </c>
    </row>
    <row r="96" spans="1:12" x14ac:dyDescent="0.25">
      <c r="A96" s="145">
        <v>85</v>
      </c>
      <c r="B96" s="41" t="str">
        <f>+IFERROR(VLOOKUP($A96,Hoja5!$A$2:$M$2116,3,FALSE),"")</f>
        <v/>
      </c>
      <c r="C96" s="41" t="str">
        <f>+IFERROR(VLOOKUP($A96,Hoja5!$A$2:$M$2116,4,FALSE),"")</f>
        <v/>
      </c>
      <c r="D96" s="166" t="str">
        <f>+IFERROR(VLOOKUP($A96,Hoja5!$A$2:$M$2116,5,FALSE),"")</f>
        <v/>
      </c>
      <c r="E96" s="166" t="str">
        <f>+IFERROR(VLOOKUP($A96,Hoja5!$A$2:$M$2116,6,FALSE),"")</f>
        <v/>
      </c>
      <c r="F96" s="166" t="str">
        <f>+IFERROR(VLOOKUP($A96,Hoja5!$A$2:$M$2116,7,FALSE),"")</f>
        <v/>
      </c>
      <c r="G96" s="166" t="str">
        <f>+IFERROR(VLOOKUP($A96,Hoja5!$A$2:$M$2116,8,FALSE),"")</f>
        <v/>
      </c>
      <c r="H96" s="166" t="str">
        <f>+IFERROR(VLOOKUP($A96,Hoja5!$A$2:$M$2116,9,FALSE),"")</f>
        <v/>
      </c>
      <c r="I96" s="166" t="str">
        <f>+IFERROR(VLOOKUP($A96,Hoja5!$A$2:$M$2116,10,FALSE),"")</f>
        <v/>
      </c>
      <c r="J96" s="166" t="str">
        <f>+IFERROR(VLOOKUP($A96,Hoja5!$A$2:$M$2116,11,FALSE),"")</f>
        <v/>
      </c>
      <c r="K96" s="164" t="str">
        <f>+IFERROR(VLOOKUP($A96,Hoja5!$A$2:$M$2116,12,FALSE),"")</f>
        <v/>
      </c>
      <c r="L96" s="165" t="str">
        <f>+IFERROR(VLOOKUP($A96,Hoja5!$A$2:$M$2116,13,FALSE),"")</f>
        <v/>
      </c>
    </row>
    <row r="97" spans="1:12" x14ac:dyDescent="0.25">
      <c r="A97" s="145">
        <v>86</v>
      </c>
      <c r="B97" s="41" t="str">
        <f>+IFERROR(VLOOKUP($A97,Hoja5!$A$2:$M$2116,3,FALSE),"")</f>
        <v/>
      </c>
      <c r="C97" s="41" t="str">
        <f>+IFERROR(VLOOKUP($A97,Hoja5!$A$2:$M$2116,4,FALSE),"")</f>
        <v/>
      </c>
      <c r="D97" s="166" t="str">
        <f>+IFERROR(VLOOKUP($A97,Hoja5!$A$2:$M$2116,5,FALSE),"")</f>
        <v/>
      </c>
      <c r="E97" s="166" t="str">
        <f>+IFERROR(VLOOKUP($A97,Hoja5!$A$2:$M$2116,6,FALSE),"")</f>
        <v/>
      </c>
      <c r="F97" s="166" t="str">
        <f>+IFERROR(VLOOKUP($A97,Hoja5!$A$2:$M$2116,7,FALSE),"")</f>
        <v/>
      </c>
      <c r="G97" s="166" t="str">
        <f>+IFERROR(VLOOKUP($A97,Hoja5!$A$2:$M$2116,8,FALSE),"")</f>
        <v/>
      </c>
      <c r="H97" s="166" t="str">
        <f>+IFERROR(VLOOKUP($A97,Hoja5!$A$2:$M$2116,9,FALSE),"")</f>
        <v/>
      </c>
      <c r="I97" s="166" t="str">
        <f>+IFERROR(VLOOKUP($A97,Hoja5!$A$2:$M$2116,10,FALSE),"")</f>
        <v/>
      </c>
      <c r="J97" s="166" t="str">
        <f>+IFERROR(VLOOKUP($A97,Hoja5!$A$2:$M$2116,11,FALSE),"")</f>
        <v/>
      </c>
      <c r="K97" s="164" t="str">
        <f>+IFERROR(VLOOKUP($A97,Hoja5!$A$2:$M$2116,12,FALSE),"")</f>
        <v/>
      </c>
      <c r="L97" s="165" t="str">
        <f>+IFERROR(VLOOKUP($A97,Hoja5!$A$2:$M$2116,13,FALSE),"")</f>
        <v/>
      </c>
    </row>
    <row r="98" spans="1:12" x14ac:dyDescent="0.25">
      <c r="A98" s="145">
        <v>87</v>
      </c>
      <c r="B98" s="41" t="str">
        <f>+IFERROR(VLOOKUP($A98,Hoja5!$A$2:$M$2116,3,FALSE),"")</f>
        <v/>
      </c>
      <c r="C98" s="41" t="str">
        <f>+IFERROR(VLOOKUP($A98,Hoja5!$A$2:$M$2116,4,FALSE),"")</f>
        <v/>
      </c>
      <c r="D98" s="166" t="str">
        <f>+IFERROR(VLOOKUP($A98,Hoja5!$A$2:$M$2116,5,FALSE),"")</f>
        <v/>
      </c>
      <c r="E98" s="166" t="str">
        <f>+IFERROR(VLOOKUP($A98,Hoja5!$A$2:$M$2116,6,FALSE),"")</f>
        <v/>
      </c>
      <c r="F98" s="166" t="str">
        <f>+IFERROR(VLOOKUP($A98,Hoja5!$A$2:$M$2116,7,FALSE),"")</f>
        <v/>
      </c>
      <c r="G98" s="166" t="str">
        <f>+IFERROR(VLOOKUP($A98,Hoja5!$A$2:$M$2116,8,FALSE),"")</f>
        <v/>
      </c>
      <c r="H98" s="166" t="str">
        <f>+IFERROR(VLOOKUP($A98,Hoja5!$A$2:$M$2116,9,FALSE),"")</f>
        <v/>
      </c>
      <c r="I98" s="166" t="str">
        <f>+IFERROR(VLOOKUP($A98,Hoja5!$A$2:$M$2116,10,FALSE),"")</f>
        <v/>
      </c>
      <c r="J98" s="166" t="str">
        <f>+IFERROR(VLOOKUP($A98,Hoja5!$A$2:$M$2116,11,FALSE),"")</f>
        <v/>
      </c>
      <c r="K98" s="164" t="str">
        <f>+IFERROR(VLOOKUP($A98,Hoja5!$A$2:$M$2116,12,FALSE),"")</f>
        <v/>
      </c>
      <c r="L98" s="165" t="str">
        <f>+IFERROR(VLOOKUP($A98,Hoja5!$A$2:$M$2116,13,FALSE),"")</f>
        <v/>
      </c>
    </row>
    <row r="99" spans="1:12" x14ac:dyDescent="0.25">
      <c r="A99" s="145">
        <v>88</v>
      </c>
      <c r="B99" s="41" t="str">
        <f>+IFERROR(VLOOKUP($A99,Hoja5!$A$2:$M$2116,3,FALSE),"")</f>
        <v/>
      </c>
      <c r="C99" s="41" t="str">
        <f>+IFERROR(VLOOKUP($A99,Hoja5!$A$2:$M$2116,4,FALSE),"")</f>
        <v/>
      </c>
      <c r="D99" s="166" t="str">
        <f>+IFERROR(VLOOKUP($A99,Hoja5!$A$2:$M$2116,5,FALSE),"")</f>
        <v/>
      </c>
      <c r="E99" s="166" t="str">
        <f>+IFERROR(VLOOKUP($A99,Hoja5!$A$2:$M$2116,6,FALSE),"")</f>
        <v/>
      </c>
      <c r="F99" s="166" t="str">
        <f>+IFERROR(VLOOKUP($A99,Hoja5!$A$2:$M$2116,7,FALSE),"")</f>
        <v/>
      </c>
      <c r="G99" s="166" t="str">
        <f>+IFERROR(VLOOKUP($A99,Hoja5!$A$2:$M$2116,8,FALSE),"")</f>
        <v/>
      </c>
      <c r="H99" s="166" t="str">
        <f>+IFERROR(VLOOKUP($A99,Hoja5!$A$2:$M$2116,9,FALSE),"")</f>
        <v/>
      </c>
      <c r="I99" s="166" t="str">
        <f>+IFERROR(VLOOKUP($A99,Hoja5!$A$2:$M$2116,10,FALSE),"")</f>
        <v/>
      </c>
      <c r="J99" s="166" t="str">
        <f>+IFERROR(VLOOKUP($A99,Hoja5!$A$2:$M$2116,11,FALSE),"")</f>
        <v/>
      </c>
      <c r="K99" s="164" t="str">
        <f>+IFERROR(VLOOKUP($A99,Hoja5!$A$2:$M$2116,12,FALSE),"")</f>
        <v/>
      </c>
      <c r="L99" s="165" t="str">
        <f>+IFERROR(VLOOKUP($A99,Hoja5!$A$2:$M$2116,13,FALSE),"")</f>
        <v/>
      </c>
    </row>
    <row r="100" spans="1:12" x14ac:dyDescent="0.25">
      <c r="A100" s="145">
        <v>89</v>
      </c>
      <c r="B100" s="41" t="str">
        <f>+IFERROR(VLOOKUP($A100,Hoja5!$A$2:$M$2116,3,FALSE),"")</f>
        <v/>
      </c>
      <c r="C100" s="41" t="str">
        <f>+IFERROR(VLOOKUP($A100,Hoja5!$A$2:$M$2116,4,FALSE),"")</f>
        <v/>
      </c>
      <c r="D100" s="166" t="str">
        <f>+IFERROR(VLOOKUP($A100,Hoja5!$A$2:$M$2116,5,FALSE),"")</f>
        <v/>
      </c>
      <c r="E100" s="166" t="str">
        <f>+IFERROR(VLOOKUP($A100,Hoja5!$A$2:$M$2116,6,FALSE),"")</f>
        <v/>
      </c>
      <c r="F100" s="166" t="str">
        <f>+IFERROR(VLOOKUP($A100,Hoja5!$A$2:$M$2116,7,FALSE),"")</f>
        <v/>
      </c>
      <c r="G100" s="166" t="str">
        <f>+IFERROR(VLOOKUP($A100,Hoja5!$A$2:$M$2116,8,FALSE),"")</f>
        <v/>
      </c>
      <c r="H100" s="166" t="str">
        <f>+IFERROR(VLOOKUP($A100,Hoja5!$A$2:$M$2116,9,FALSE),"")</f>
        <v/>
      </c>
      <c r="I100" s="166" t="str">
        <f>+IFERROR(VLOOKUP($A100,Hoja5!$A$2:$M$2116,10,FALSE),"")</f>
        <v/>
      </c>
      <c r="J100" s="166" t="str">
        <f>+IFERROR(VLOOKUP($A100,Hoja5!$A$2:$M$2116,11,FALSE),"")</f>
        <v/>
      </c>
      <c r="K100" s="164" t="str">
        <f>+IFERROR(VLOOKUP($A100,Hoja5!$A$2:$M$2116,12,FALSE),"")</f>
        <v/>
      </c>
      <c r="L100" s="165" t="str">
        <f>+IFERROR(VLOOKUP($A100,Hoja5!$A$2:$M$2116,13,FALSE),"")</f>
        <v/>
      </c>
    </row>
    <row r="101" spans="1:12" x14ac:dyDescent="0.25">
      <c r="A101" s="145">
        <v>90</v>
      </c>
      <c r="B101" s="41" t="str">
        <f>+IFERROR(VLOOKUP($A101,Hoja5!$A$2:$M$2116,3,FALSE),"")</f>
        <v/>
      </c>
      <c r="C101" s="41" t="str">
        <f>+IFERROR(VLOOKUP($A101,Hoja5!$A$2:$M$2116,4,FALSE),"")</f>
        <v/>
      </c>
      <c r="D101" s="166" t="str">
        <f>+IFERROR(VLOOKUP($A101,Hoja5!$A$2:$M$2116,5,FALSE),"")</f>
        <v/>
      </c>
      <c r="E101" s="166" t="str">
        <f>+IFERROR(VLOOKUP($A101,Hoja5!$A$2:$M$2116,6,FALSE),"")</f>
        <v/>
      </c>
      <c r="F101" s="166" t="str">
        <f>+IFERROR(VLOOKUP($A101,Hoja5!$A$2:$M$2116,7,FALSE),"")</f>
        <v/>
      </c>
      <c r="G101" s="166" t="str">
        <f>+IFERROR(VLOOKUP($A101,Hoja5!$A$2:$M$2116,8,FALSE),"")</f>
        <v/>
      </c>
      <c r="H101" s="166" t="str">
        <f>+IFERROR(VLOOKUP($A101,Hoja5!$A$2:$M$2116,9,FALSE),"")</f>
        <v/>
      </c>
      <c r="I101" s="166" t="str">
        <f>+IFERROR(VLOOKUP($A101,Hoja5!$A$2:$M$2116,10,FALSE),"")</f>
        <v/>
      </c>
      <c r="J101" s="166" t="str">
        <f>+IFERROR(VLOOKUP($A101,Hoja5!$A$2:$M$2116,11,FALSE),"")</f>
        <v/>
      </c>
      <c r="K101" s="164" t="str">
        <f>+IFERROR(VLOOKUP($A101,Hoja5!$A$2:$M$2116,12,FALSE),"")</f>
        <v/>
      </c>
      <c r="L101" s="165" t="str">
        <f>+IFERROR(VLOOKUP($A101,Hoja5!$A$2:$M$2116,13,FALSE),"")</f>
        <v/>
      </c>
    </row>
    <row r="102" spans="1:12" x14ac:dyDescent="0.25">
      <c r="A102" s="145">
        <v>91</v>
      </c>
      <c r="B102" s="41" t="str">
        <f>+IFERROR(VLOOKUP($A102,Hoja5!$A$2:$M$2116,3,FALSE),"")</f>
        <v/>
      </c>
      <c r="C102" s="41" t="str">
        <f>+IFERROR(VLOOKUP($A102,Hoja5!$A$2:$M$2116,4,FALSE),"")</f>
        <v/>
      </c>
      <c r="D102" s="166" t="str">
        <f>+IFERROR(VLOOKUP($A102,Hoja5!$A$2:$M$2116,5,FALSE),"")</f>
        <v/>
      </c>
      <c r="E102" s="166" t="str">
        <f>+IFERROR(VLOOKUP($A102,Hoja5!$A$2:$M$2116,6,FALSE),"")</f>
        <v/>
      </c>
      <c r="F102" s="166" t="str">
        <f>+IFERROR(VLOOKUP($A102,Hoja5!$A$2:$M$2116,7,FALSE),"")</f>
        <v/>
      </c>
      <c r="G102" s="166" t="str">
        <f>+IFERROR(VLOOKUP($A102,Hoja5!$A$2:$M$2116,8,FALSE),"")</f>
        <v/>
      </c>
      <c r="H102" s="166" t="str">
        <f>+IFERROR(VLOOKUP($A102,Hoja5!$A$2:$M$2116,9,FALSE),"")</f>
        <v/>
      </c>
      <c r="I102" s="166" t="str">
        <f>+IFERROR(VLOOKUP($A102,Hoja5!$A$2:$M$2116,10,FALSE),"")</f>
        <v/>
      </c>
      <c r="J102" s="166" t="str">
        <f>+IFERROR(VLOOKUP($A102,Hoja5!$A$2:$M$2116,11,FALSE),"")</f>
        <v/>
      </c>
      <c r="K102" s="164" t="str">
        <f>+IFERROR(VLOOKUP($A102,Hoja5!$A$2:$M$2116,12,FALSE),"")</f>
        <v/>
      </c>
      <c r="L102" s="165" t="str">
        <f>+IFERROR(VLOOKUP($A102,Hoja5!$A$2:$M$2116,13,FALSE),"")</f>
        <v/>
      </c>
    </row>
    <row r="103" spans="1:12" x14ac:dyDescent="0.25">
      <c r="A103" s="145">
        <v>92</v>
      </c>
      <c r="B103" s="41" t="str">
        <f>+IFERROR(VLOOKUP($A103,Hoja5!$A$2:$M$2116,3,FALSE),"")</f>
        <v/>
      </c>
      <c r="C103" s="41" t="str">
        <f>+IFERROR(VLOOKUP($A103,Hoja5!$A$2:$M$2116,4,FALSE),"")</f>
        <v/>
      </c>
      <c r="D103" s="166" t="str">
        <f>+IFERROR(VLOOKUP($A103,Hoja5!$A$2:$M$2116,5,FALSE),"")</f>
        <v/>
      </c>
      <c r="E103" s="166" t="str">
        <f>+IFERROR(VLOOKUP($A103,Hoja5!$A$2:$M$2116,6,FALSE),"")</f>
        <v/>
      </c>
      <c r="F103" s="166" t="str">
        <f>+IFERROR(VLOOKUP($A103,Hoja5!$A$2:$M$2116,7,FALSE),"")</f>
        <v/>
      </c>
      <c r="G103" s="166" t="str">
        <f>+IFERROR(VLOOKUP($A103,Hoja5!$A$2:$M$2116,8,FALSE),"")</f>
        <v/>
      </c>
      <c r="H103" s="166" t="str">
        <f>+IFERROR(VLOOKUP($A103,Hoja5!$A$2:$M$2116,9,FALSE),"")</f>
        <v/>
      </c>
      <c r="I103" s="166" t="str">
        <f>+IFERROR(VLOOKUP($A103,Hoja5!$A$2:$M$2116,10,FALSE),"")</f>
        <v/>
      </c>
      <c r="J103" s="166" t="str">
        <f>+IFERROR(VLOOKUP($A103,Hoja5!$A$2:$M$2116,11,FALSE),"")</f>
        <v/>
      </c>
      <c r="K103" s="164" t="str">
        <f>+IFERROR(VLOOKUP($A103,Hoja5!$A$2:$M$2116,12,FALSE),"")</f>
        <v/>
      </c>
      <c r="L103" s="165" t="str">
        <f>+IFERROR(VLOOKUP($A103,Hoja5!$A$2:$M$2116,13,FALSE),"")</f>
        <v/>
      </c>
    </row>
    <row r="104" spans="1:12" x14ac:dyDescent="0.25">
      <c r="A104" s="145">
        <v>93</v>
      </c>
      <c r="B104" s="41" t="str">
        <f>+IFERROR(VLOOKUP($A104,Hoja5!$A$2:$M$2116,3,FALSE),"")</f>
        <v/>
      </c>
      <c r="C104" s="41" t="str">
        <f>+IFERROR(VLOOKUP($A104,Hoja5!$A$2:$M$2116,4,FALSE),"")</f>
        <v/>
      </c>
      <c r="D104" s="166" t="str">
        <f>+IFERROR(VLOOKUP($A104,Hoja5!$A$2:$M$2116,5,FALSE),"")</f>
        <v/>
      </c>
      <c r="E104" s="166" t="str">
        <f>+IFERROR(VLOOKUP($A104,Hoja5!$A$2:$M$2116,6,FALSE),"")</f>
        <v/>
      </c>
      <c r="F104" s="166" t="str">
        <f>+IFERROR(VLOOKUP($A104,Hoja5!$A$2:$M$2116,7,FALSE),"")</f>
        <v/>
      </c>
      <c r="G104" s="166" t="str">
        <f>+IFERROR(VLOOKUP($A104,Hoja5!$A$2:$M$2116,8,FALSE),"")</f>
        <v/>
      </c>
      <c r="H104" s="166" t="str">
        <f>+IFERROR(VLOOKUP($A104,Hoja5!$A$2:$M$2116,9,FALSE),"")</f>
        <v/>
      </c>
      <c r="I104" s="166" t="str">
        <f>+IFERROR(VLOOKUP($A104,Hoja5!$A$2:$M$2116,10,FALSE),"")</f>
        <v/>
      </c>
      <c r="J104" s="166" t="str">
        <f>+IFERROR(VLOOKUP($A104,Hoja5!$A$2:$M$2116,11,FALSE),"")</f>
        <v/>
      </c>
      <c r="K104" s="164" t="str">
        <f>+IFERROR(VLOOKUP($A104,Hoja5!$A$2:$M$2116,12,FALSE),"")</f>
        <v/>
      </c>
      <c r="L104" s="165" t="str">
        <f>+IFERROR(VLOOKUP($A104,Hoja5!$A$2:$M$2116,13,FALSE),"")</f>
        <v/>
      </c>
    </row>
    <row r="105" spans="1:12" x14ac:dyDescent="0.25">
      <c r="A105" s="145">
        <v>94</v>
      </c>
      <c r="B105" s="41" t="str">
        <f>+IFERROR(VLOOKUP($A105,Hoja5!$A$2:$M$2116,3,FALSE),"")</f>
        <v/>
      </c>
      <c r="C105" s="41" t="str">
        <f>+IFERROR(VLOOKUP($A105,Hoja5!$A$2:$M$2116,4,FALSE),"")</f>
        <v/>
      </c>
      <c r="D105" s="166" t="str">
        <f>+IFERROR(VLOOKUP($A105,Hoja5!$A$2:$M$2116,5,FALSE),"")</f>
        <v/>
      </c>
      <c r="E105" s="166" t="str">
        <f>+IFERROR(VLOOKUP($A105,Hoja5!$A$2:$M$2116,6,FALSE),"")</f>
        <v/>
      </c>
      <c r="F105" s="166" t="str">
        <f>+IFERROR(VLOOKUP($A105,Hoja5!$A$2:$M$2116,7,FALSE),"")</f>
        <v/>
      </c>
      <c r="G105" s="166" t="str">
        <f>+IFERROR(VLOOKUP($A105,Hoja5!$A$2:$M$2116,8,FALSE),"")</f>
        <v/>
      </c>
      <c r="H105" s="166" t="str">
        <f>+IFERROR(VLOOKUP($A105,Hoja5!$A$2:$M$2116,9,FALSE),"")</f>
        <v/>
      </c>
      <c r="I105" s="166" t="str">
        <f>+IFERROR(VLOOKUP($A105,Hoja5!$A$2:$M$2116,10,FALSE),"")</f>
        <v/>
      </c>
      <c r="J105" s="166" t="str">
        <f>+IFERROR(VLOOKUP($A105,Hoja5!$A$2:$M$2116,11,FALSE),"")</f>
        <v/>
      </c>
      <c r="K105" s="164" t="str">
        <f>+IFERROR(VLOOKUP($A105,Hoja5!$A$2:$M$2116,12,FALSE),"")</f>
        <v/>
      </c>
      <c r="L105" s="165" t="str">
        <f>+IFERROR(VLOOKUP($A105,Hoja5!$A$2:$M$2116,13,FALSE),"")</f>
        <v/>
      </c>
    </row>
    <row r="106" spans="1:12" x14ac:dyDescent="0.25">
      <c r="A106" s="145">
        <v>95</v>
      </c>
      <c r="B106" s="41" t="str">
        <f>+IFERROR(VLOOKUP($A106,Hoja5!$A$2:$M$2116,3,FALSE),"")</f>
        <v/>
      </c>
      <c r="C106" s="41" t="str">
        <f>+IFERROR(VLOOKUP($A106,Hoja5!$A$2:$M$2116,4,FALSE),"")</f>
        <v/>
      </c>
      <c r="D106" s="166" t="str">
        <f>+IFERROR(VLOOKUP($A106,Hoja5!$A$2:$M$2116,5,FALSE),"")</f>
        <v/>
      </c>
      <c r="E106" s="166" t="str">
        <f>+IFERROR(VLOOKUP($A106,Hoja5!$A$2:$M$2116,6,FALSE),"")</f>
        <v/>
      </c>
      <c r="F106" s="166" t="str">
        <f>+IFERROR(VLOOKUP($A106,Hoja5!$A$2:$M$2116,7,FALSE),"")</f>
        <v/>
      </c>
      <c r="G106" s="166" t="str">
        <f>+IFERROR(VLOOKUP($A106,Hoja5!$A$2:$M$2116,8,FALSE),"")</f>
        <v/>
      </c>
      <c r="H106" s="166" t="str">
        <f>+IFERROR(VLOOKUP($A106,Hoja5!$A$2:$M$2116,9,FALSE),"")</f>
        <v/>
      </c>
      <c r="I106" s="166" t="str">
        <f>+IFERROR(VLOOKUP($A106,Hoja5!$A$2:$M$2116,10,FALSE),"")</f>
        <v/>
      </c>
      <c r="J106" s="166" t="str">
        <f>+IFERROR(VLOOKUP($A106,Hoja5!$A$2:$M$2116,11,FALSE),"")</f>
        <v/>
      </c>
      <c r="K106" s="164" t="str">
        <f>+IFERROR(VLOOKUP($A106,Hoja5!$A$2:$M$2116,12,FALSE),"")</f>
        <v/>
      </c>
      <c r="L106" s="165" t="str">
        <f>+IFERROR(VLOOKUP($A106,Hoja5!$A$2:$M$2116,13,FALSE),"")</f>
        <v/>
      </c>
    </row>
    <row r="107" spans="1:12" x14ac:dyDescent="0.25">
      <c r="A107" s="145">
        <v>96</v>
      </c>
      <c r="B107" s="41" t="str">
        <f>+IFERROR(VLOOKUP($A107,Hoja5!$A$2:$M$2116,3,FALSE),"")</f>
        <v/>
      </c>
      <c r="C107" s="41" t="str">
        <f>+IFERROR(VLOOKUP($A107,Hoja5!$A$2:$M$2116,4,FALSE),"")</f>
        <v/>
      </c>
      <c r="D107" s="166" t="str">
        <f>+IFERROR(VLOOKUP($A107,Hoja5!$A$2:$M$2116,5,FALSE),"")</f>
        <v/>
      </c>
      <c r="E107" s="166" t="str">
        <f>+IFERROR(VLOOKUP($A107,Hoja5!$A$2:$M$2116,6,FALSE),"")</f>
        <v/>
      </c>
      <c r="F107" s="166" t="str">
        <f>+IFERROR(VLOOKUP($A107,Hoja5!$A$2:$M$2116,7,FALSE),"")</f>
        <v/>
      </c>
      <c r="G107" s="166" t="str">
        <f>+IFERROR(VLOOKUP($A107,Hoja5!$A$2:$M$2116,8,FALSE),"")</f>
        <v/>
      </c>
      <c r="H107" s="166" t="str">
        <f>+IFERROR(VLOOKUP($A107,Hoja5!$A$2:$M$2116,9,FALSE),"")</f>
        <v/>
      </c>
      <c r="I107" s="166" t="str">
        <f>+IFERROR(VLOOKUP($A107,Hoja5!$A$2:$M$2116,10,FALSE),"")</f>
        <v/>
      </c>
      <c r="J107" s="166" t="str">
        <f>+IFERROR(VLOOKUP($A107,Hoja5!$A$2:$M$2116,11,FALSE),"")</f>
        <v/>
      </c>
      <c r="K107" s="164" t="str">
        <f>+IFERROR(VLOOKUP($A107,Hoja5!$A$2:$M$2116,12,FALSE),"")</f>
        <v/>
      </c>
      <c r="L107" s="165" t="str">
        <f>+IFERROR(VLOOKUP($A107,Hoja5!$A$2:$M$2116,13,FALSE),"")</f>
        <v/>
      </c>
    </row>
    <row r="108" spans="1:12" x14ac:dyDescent="0.25">
      <c r="A108" s="145">
        <v>97</v>
      </c>
      <c r="B108" s="41" t="str">
        <f>+IFERROR(VLOOKUP($A108,Hoja5!$A$2:$M$2116,3,FALSE),"")</f>
        <v/>
      </c>
      <c r="C108" s="41" t="str">
        <f>+IFERROR(VLOOKUP($A108,Hoja5!$A$2:$M$2116,4,FALSE),"")</f>
        <v/>
      </c>
      <c r="D108" s="166" t="str">
        <f>+IFERROR(VLOOKUP($A108,Hoja5!$A$2:$M$2116,5,FALSE),"")</f>
        <v/>
      </c>
      <c r="E108" s="166" t="str">
        <f>+IFERROR(VLOOKUP($A108,Hoja5!$A$2:$M$2116,6,FALSE),"")</f>
        <v/>
      </c>
      <c r="F108" s="166" t="str">
        <f>+IFERROR(VLOOKUP($A108,Hoja5!$A$2:$M$2116,7,FALSE),"")</f>
        <v/>
      </c>
      <c r="G108" s="166" t="str">
        <f>+IFERROR(VLOOKUP($A108,Hoja5!$A$2:$M$2116,8,FALSE),"")</f>
        <v/>
      </c>
      <c r="H108" s="166" t="str">
        <f>+IFERROR(VLOOKUP($A108,Hoja5!$A$2:$M$2116,9,FALSE),"")</f>
        <v/>
      </c>
      <c r="I108" s="166" t="str">
        <f>+IFERROR(VLOOKUP($A108,Hoja5!$A$2:$M$2116,10,FALSE),"")</f>
        <v/>
      </c>
      <c r="J108" s="166" t="str">
        <f>+IFERROR(VLOOKUP($A108,Hoja5!$A$2:$M$2116,11,FALSE),"")</f>
        <v/>
      </c>
      <c r="K108" s="164" t="str">
        <f>+IFERROR(VLOOKUP($A108,Hoja5!$A$2:$M$2116,12,FALSE),"")</f>
        <v/>
      </c>
      <c r="L108" s="165" t="str">
        <f>+IFERROR(VLOOKUP($A108,Hoja5!$A$2:$M$2116,13,FALSE),"")</f>
        <v/>
      </c>
    </row>
    <row r="109" spans="1:12" x14ac:dyDescent="0.25">
      <c r="A109" s="145">
        <v>98</v>
      </c>
      <c r="B109" s="41" t="str">
        <f>+IFERROR(VLOOKUP($A109,Hoja5!$A$2:$M$2116,3,FALSE),"")</f>
        <v/>
      </c>
      <c r="C109" s="41" t="str">
        <f>+IFERROR(VLOOKUP($A109,Hoja5!$A$2:$M$2116,4,FALSE),"")</f>
        <v/>
      </c>
      <c r="D109" s="166" t="str">
        <f>+IFERROR(VLOOKUP($A109,Hoja5!$A$2:$M$2116,5,FALSE),"")</f>
        <v/>
      </c>
      <c r="E109" s="166" t="str">
        <f>+IFERROR(VLOOKUP($A109,Hoja5!$A$2:$M$2116,6,FALSE),"")</f>
        <v/>
      </c>
      <c r="F109" s="166" t="str">
        <f>+IFERROR(VLOOKUP($A109,Hoja5!$A$2:$M$2116,7,FALSE),"")</f>
        <v/>
      </c>
      <c r="G109" s="166" t="str">
        <f>+IFERROR(VLOOKUP($A109,Hoja5!$A$2:$M$2116,8,FALSE),"")</f>
        <v/>
      </c>
      <c r="H109" s="166" t="str">
        <f>+IFERROR(VLOOKUP($A109,Hoja5!$A$2:$M$2116,9,FALSE),"")</f>
        <v/>
      </c>
      <c r="I109" s="166" t="str">
        <f>+IFERROR(VLOOKUP($A109,Hoja5!$A$2:$M$2116,10,FALSE),"")</f>
        <v/>
      </c>
      <c r="J109" s="166" t="str">
        <f>+IFERROR(VLOOKUP($A109,Hoja5!$A$2:$M$2116,11,FALSE),"")</f>
        <v/>
      </c>
      <c r="K109" s="164" t="str">
        <f>+IFERROR(VLOOKUP($A109,Hoja5!$A$2:$M$2116,12,FALSE),"")</f>
        <v/>
      </c>
      <c r="L109" s="165" t="str">
        <f>+IFERROR(VLOOKUP($A109,Hoja5!$A$2:$M$2116,13,FALSE),"")</f>
        <v/>
      </c>
    </row>
    <row r="110" spans="1:12" x14ac:dyDescent="0.25">
      <c r="A110" s="145">
        <v>99</v>
      </c>
      <c r="B110" s="41" t="str">
        <f>+IFERROR(VLOOKUP($A110,Hoja5!$A$2:$M$2116,3,FALSE),"")</f>
        <v/>
      </c>
      <c r="C110" s="41" t="str">
        <f>+IFERROR(VLOOKUP($A110,Hoja5!$A$2:$M$2116,4,FALSE),"")</f>
        <v/>
      </c>
      <c r="D110" s="166" t="str">
        <f>+IFERROR(VLOOKUP($A110,Hoja5!$A$2:$M$2116,5,FALSE),"")</f>
        <v/>
      </c>
      <c r="E110" s="166" t="str">
        <f>+IFERROR(VLOOKUP($A110,Hoja5!$A$2:$M$2116,6,FALSE),"")</f>
        <v/>
      </c>
      <c r="F110" s="166" t="str">
        <f>+IFERROR(VLOOKUP($A110,Hoja5!$A$2:$M$2116,7,FALSE),"")</f>
        <v/>
      </c>
      <c r="G110" s="166" t="str">
        <f>+IFERROR(VLOOKUP($A110,Hoja5!$A$2:$M$2116,8,FALSE),"")</f>
        <v/>
      </c>
      <c r="H110" s="166" t="str">
        <f>+IFERROR(VLOOKUP($A110,Hoja5!$A$2:$M$2116,9,FALSE),"")</f>
        <v/>
      </c>
      <c r="I110" s="166" t="str">
        <f>+IFERROR(VLOOKUP($A110,Hoja5!$A$2:$M$2116,10,FALSE),"")</f>
        <v/>
      </c>
      <c r="J110" s="166" t="str">
        <f>+IFERROR(VLOOKUP($A110,Hoja5!$A$2:$M$2116,11,FALSE),"")</f>
        <v/>
      </c>
      <c r="K110" s="164" t="str">
        <f>+IFERROR(VLOOKUP($A110,Hoja5!$A$2:$M$2116,12,FALSE),"")</f>
        <v/>
      </c>
      <c r="L110" s="165" t="str">
        <f>+IFERROR(VLOOKUP($A110,Hoja5!$A$2:$M$2116,13,FALSE),"")</f>
        <v/>
      </c>
    </row>
    <row r="111" spans="1:12" x14ac:dyDescent="0.25">
      <c r="A111" s="145">
        <v>100</v>
      </c>
      <c r="B111" s="41" t="str">
        <f>+IFERROR(VLOOKUP($A111,Hoja5!$A$2:$M$2116,3,FALSE),"")</f>
        <v/>
      </c>
      <c r="C111" s="41" t="str">
        <f>+IFERROR(VLOOKUP($A111,Hoja5!$A$2:$M$2116,4,FALSE),"")</f>
        <v/>
      </c>
      <c r="D111" s="166" t="str">
        <f>+IFERROR(VLOOKUP($A111,Hoja5!$A$2:$M$2116,5,FALSE),"")</f>
        <v/>
      </c>
      <c r="E111" s="166" t="str">
        <f>+IFERROR(VLOOKUP($A111,Hoja5!$A$2:$M$2116,6,FALSE),"")</f>
        <v/>
      </c>
      <c r="F111" s="166" t="str">
        <f>+IFERROR(VLOOKUP($A111,Hoja5!$A$2:$M$2116,7,FALSE),"")</f>
        <v/>
      </c>
      <c r="G111" s="166" t="str">
        <f>+IFERROR(VLOOKUP($A111,Hoja5!$A$2:$M$2116,8,FALSE),"")</f>
        <v/>
      </c>
      <c r="H111" s="166" t="str">
        <f>+IFERROR(VLOOKUP($A111,Hoja5!$A$2:$M$2116,9,FALSE),"")</f>
        <v/>
      </c>
      <c r="I111" s="166" t="str">
        <f>+IFERROR(VLOOKUP($A111,Hoja5!$A$2:$M$2116,10,FALSE),"")</f>
        <v/>
      </c>
      <c r="J111" s="166" t="str">
        <f>+IFERROR(VLOOKUP($A111,Hoja5!$A$2:$M$2116,11,FALSE),"")</f>
        <v/>
      </c>
      <c r="K111" s="164" t="str">
        <f>+IFERROR(VLOOKUP($A111,Hoja5!$A$2:$M$2116,12,FALSE),"")</f>
        <v/>
      </c>
      <c r="L111" s="165" t="str">
        <f>+IFERROR(VLOOKUP($A111,Hoja5!$A$2:$M$2116,13,FALSE),"")</f>
        <v/>
      </c>
    </row>
    <row r="112" spans="1:12" x14ac:dyDescent="0.25">
      <c r="A112" s="145">
        <v>101</v>
      </c>
      <c r="B112" s="41" t="str">
        <f>+IFERROR(VLOOKUP($A112,Hoja5!$A$2:$M$2116,3,FALSE),"")</f>
        <v/>
      </c>
      <c r="C112" s="41" t="str">
        <f>+IFERROR(VLOOKUP($A112,Hoja5!$A$2:$M$2116,4,FALSE),"")</f>
        <v/>
      </c>
      <c r="D112" s="166" t="str">
        <f>+IFERROR(VLOOKUP($A112,Hoja5!$A$2:$M$2116,5,FALSE),"")</f>
        <v/>
      </c>
      <c r="E112" s="166" t="str">
        <f>+IFERROR(VLOOKUP($A112,Hoja5!$A$2:$M$2116,6,FALSE),"")</f>
        <v/>
      </c>
      <c r="F112" s="166" t="str">
        <f>+IFERROR(VLOOKUP($A112,Hoja5!$A$2:$M$2116,7,FALSE),"")</f>
        <v/>
      </c>
      <c r="G112" s="166" t="str">
        <f>+IFERROR(VLOOKUP($A112,Hoja5!$A$2:$M$2116,8,FALSE),"")</f>
        <v/>
      </c>
      <c r="H112" s="166" t="str">
        <f>+IFERROR(VLOOKUP($A112,Hoja5!$A$2:$M$2116,9,FALSE),"")</f>
        <v/>
      </c>
      <c r="I112" s="166" t="str">
        <f>+IFERROR(VLOOKUP($A112,Hoja5!$A$2:$M$2116,10,FALSE),"")</f>
        <v/>
      </c>
      <c r="J112" s="166" t="str">
        <f>+IFERROR(VLOOKUP($A112,Hoja5!$A$2:$M$2116,11,FALSE),"")</f>
        <v/>
      </c>
      <c r="K112" s="164" t="str">
        <f>+IFERROR(VLOOKUP($A112,Hoja5!$A$2:$M$2116,12,FALSE),"")</f>
        <v/>
      </c>
      <c r="L112" s="165" t="str">
        <f>+IFERROR(VLOOKUP($A112,Hoja5!$A$2:$M$2116,13,FALSE),"")</f>
        <v/>
      </c>
    </row>
    <row r="113" spans="1:12" x14ac:dyDescent="0.25">
      <c r="A113" s="145">
        <v>102</v>
      </c>
      <c r="B113" s="41" t="str">
        <f>+IFERROR(VLOOKUP($A113,Hoja5!$A$2:$M$2116,3,FALSE),"")</f>
        <v/>
      </c>
      <c r="C113" s="41" t="str">
        <f>+IFERROR(VLOOKUP($A113,Hoja5!$A$2:$M$2116,4,FALSE),"")</f>
        <v/>
      </c>
      <c r="D113" s="166" t="str">
        <f>+IFERROR(VLOOKUP($A113,Hoja5!$A$2:$M$2116,5,FALSE),"")</f>
        <v/>
      </c>
      <c r="E113" s="166" t="str">
        <f>+IFERROR(VLOOKUP($A113,Hoja5!$A$2:$M$2116,6,FALSE),"")</f>
        <v/>
      </c>
      <c r="F113" s="166" t="str">
        <f>+IFERROR(VLOOKUP($A113,Hoja5!$A$2:$M$2116,7,FALSE),"")</f>
        <v/>
      </c>
      <c r="G113" s="166" t="str">
        <f>+IFERROR(VLOOKUP($A113,Hoja5!$A$2:$M$2116,8,FALSE),"")</f>
        <v/>
      </c>
      <c r="H113" s="166" t="str">
        <f>+IFERROR(VLOOKUP($A113,Hoja5!$A$2:$M$2116,9,FALSE),"")</f>
        <v/>
      </c>
      <c r="I113" s="166" t="str">
        <f>+IFERROR(VLOOKUP($A113,Hoja5!$A$2:$M$2116,10,FALSE),"")</f>
        <v/>
      </c>
      <c r="J113" s="166" t="str">
        <f>+IFERROR(VLOOKUP($A113,Hoja5!$A$2:$M$2116,11,FALSE),"")</f>
        <v/>
      </c>
      <c r="K113" s="164" t="str">
        <f>+IFERROR(VLOOKUP($A113,Hoja5!$A$2:$M$2116,12,FALSE),"")</f>
        <v/>
      </c>
      <c r="L113" s="165" t="str">
        <f>+IFERROR(VLOOKUP($A113,Hoja5!$A$2:$M$2116,13,FALSE),"")</f>
        <v/>
      </c>
    </row>
    <row r="114" spans="1:12" x14ac:dyDescent="0.25">
      <c r="A114" s="145">
        <v>103</v>
      </c>
      <c r="B114" s="41" t="str">
        <f>+IFERROR(VLOOKUP($A114,Hoja5!$A$2:$M$2116,3,FALSE),"")</f>
        <v/>
      </c>
      <c r="C114" s="41" t="str">
        <f>+IFERROR(VLOOKUP($A114,Hoja5!$A$2:$M$2116,4,FALSE),"")</f>
        <v/>
      </c>
      <c r="D114" s="166" t="str">
        <f>+IFERROR(VLOOKUP($A114,Hoja5!$A$2:$M$2116,5,FALSE),"")</f>
        <v/>
      </c>
      <c r="E114" s="166" t="str">
        <f>+IFERROR(VLOOKUP($A114,Hoja5!$A$2:$M$2116,6,FALSE),"")</f>
        <v/>
      </c>
      <c r="F114" s="166" t="str">
        <f>+IFERROR(VLOOKUP($A114,Hoja5!$A$2:$M$2116,7,FALSE),"")</f>
        <v/>
      </c>
      <c r="G114" s="166" t="str">
        <f>+IFERROR(VLOOKUP($A114,Hoja5!$A$2:$M$2116,8,FALSE),"")</f>
        <v/>
      </c>
      <c r="H114" s="166" t="str">
        <f>+IFERROR(VLOOKUP($A114,Hoja5!$A$2:$M$2116,9,FALSE),"")</f>
        <v/>
      </c>
      <c r="I114" s="166" t="str">
        <f>+IFERROR(VLOOKUP($A114,Hoja5!$A$2:$M$2116,10,FALSE),"")</f>
        <v/>
      </c>
      <c r="J114" s="166" t="str">
        <f>+IFERROR(VLOOKUP($A114,Hoja5!$A$2:$M$2116,11,FALSE),"")</f>
        <v/>
      </c>
      <c r="K114" s="164" t="str">
        <f>+IFERROR(VLOOKUP($A114,Hoja5!$A$2:$M$2116,12,FALSE),"")</f>
        <v/>
      </c>
      <c r="L114" s="165" t="str">
        <f>+IFERROR(VLOOKUP($A114,Hoja5!$A$2:$M$2116,13,FALSE),"")</f>
        <v/>
      </c>
    </row>
    <row r="115" spans="1:12" x14ac:dyDescent="0.25">
      <c r="A115" s="145">
        <v>104</v>
      </c>
      <c r="B115" s="41" t="str">
        <f>+IFERROR(VLOOKUP($A115,Hoja5!$A$2:$M$2116,3,FALSE),"")</f>
        <v/>
      </c>
      <c r="C115" s="41" t="str">
        <f>+IFERROR(VLOOKUP($A115,Hoja5!$A$2:$M$2116,4,FALSE),"")</f>
        <v/>
      </c>
      <c r="D115" s="166" t="str">
        <f>+IFERROR(VLOOKUP($A115,Hoja5!$A$2:$M$2116,5,FALSE),"")</f>
        <v/>
      </c>
      <c r="E115" s="166" t="str">
        <f>+IFERROR(VLOOKUP($A115,Hoja5!$A$2:$M$2116,6,FALSE),"")</f>
        <v/>
      </c>
      <c r="F115" s="166" t="str">
        <f>+IFERROR(VLOOKUP($A115,Hoja5!$A$2:$M$2116,7,FALSE),"")</f>
        <v/>
      </c>
      <c r="G115" s="166" t="str">
        <f>+IFERROR(VLOOKUP($A115,Hoja5!$A$2:$M$2116,8,FALSE),"")</f>
        <v/>
      </c>
      <c r="H115" s="166" t="str">
        <f>+IFERROR(VLOOKUP($A115,Hoja5!$A$2:$M$2116,9,FALSE),"")</f>
        <v/>
      </c>
      <c r="I115" s="166" t="str">
        <f>+IFERROR(VLOOKUP($A115,Hoja5!$A$2:$M$2116,10,FALSE),"")</f>
        <v/>
      </c>
      <c r="J115" s="166" t="str">
        <f>+IFERROR(VLOOKUP($A115,Hoja5!$A$2:$M$2116,11,FALSE),"")</f>
        <v/>
      </c>
      <c r="K115" s="164" t="str">
        <f>+IFERROR(VLOOKUP($A115,Hoja5!$A$2:$M$2116,12,FALSE),"")</f>
        <v/>
      </c>
      <c r="L115" s="165" t="str">
        <f>+IFERROR(VLOOKUP($A115,Hoja5!$A$2:$M$2116,13,FALSE),"")</f>
        <v/>
      </c>
    </row>
    <row r="116" spans="1:12" x14ac:dyDescent="0.25">
      <c r="A116" s="145">
        <v>105</v>
      </c>
      <c r="B116" s="41" t="str">
        <f>+IFERROR(VLOOKUP($A116,Hoja5!$A$2:$M$2116,3,FALSE),"")</f>
        <v/>
      </c>
      <c r="C116" s="41" t="str">
        <f>+IFERROR(VLOOKUP($A116,Hoja5!$A$2:$M$2116,4,FALSE),"")</f>
        <v/>
      </c>
      <c r="D116" s="166" t="str">
        <f>+IFERROR(VLOOKUP($A116,Hoja5!$A$2:$M$2116,5,FALSE),"")</f>
        <v/>
      </c>
      <c r="E116" s="166" t="str">
        <f>+IFERROR(VLOOKUP($A116,Hoja5!$A$2:$M$2116,6,FALSE),"")</f>
        <v/>
      </c>
      <c r="F116" s="166" t="str">
        <f>+IFERROR(VLOOKUP($A116,Hoja5!$A$2:$M$2116,7,FALSE),"")</f>
        <v/>
      </c>
      <c r="G116" s="166" t="str">
        <f>+IFERROR(VLOOKUP($A116,Hoja5!$A$2:$M$2116,8,FALSE),"")</f>
        <v/>
      </c>
      <c r="H116" s="166" t="str">
        <f>+IFERROR(VLOOKUP($A116,Hoja5!$A$2:$M$2116,9,FALSE),"")</f>
        <v/>
      </c>
      <c r="I116" s="166" t="str">
        <f>+IFERROR(VLOOKUP($A116,Hoja5!$A$2:$M$2116,10,FALSE),"")</f>
        <v/>
      </c>
      <c r="J116" s="166" t="str">
        <f>+IFERROR(VLOOKUP($A116,Hoja5!$A$2:$M$2116,11,FALSE),"")</f>
        <v/>
      </c>
      <c r="K116" s="164" t="str">
        <f>+IFERROR(VLOOKUP($A116,Hoja5!$A$2:$M$2116,12,FALSE),"")</f>
        <v/>
      </c>
      <c r="L116" s="165" t="str">
        <f>+IFERROR(VLOOKUP($A116,Hoja5!$A$2:$M$2116,13,FALSE),"")</f>
        <v/>
      </c>
    </row>
    <row r="117" spans="1:12" x14ac:dyDescent="0.25">
      <c r="A117" s="145">
        <v>106</v>
      </c>
      <c r="B117" s="41" t="str">
        <f>+IFERROR(VLOOKUP($A117,Hoja5!$A$2:$M$2116,3,FALSE),"")</f>
        <v/>
      </c>
      <c r="C117" s="41" t="str">
        <f>+IFERROR(VLOOKUP($A117,Hoja5!$A$2:$M$2116,4,FALSE),"")</f>
        <v/>
      </c>
      <c r="D117" s="166" t="str">
        <f>+IFERROR(VLOOKUP($A117,Hoja5!$A$2:$M$2116,5,FALSE),"")</f>
        <v/>
      </c>
      <c r="E117" s="166" t="str">
        <f>+IFERROR(VLOOKUP($A117,Hoja5!$A$2:$M$2116,6,FALSE),"")</f>
        <v/>
      </c>
      <c r="F117" s="166" t="str">
        <f>+IFERROR(VLOOKUP($A117,Hoja5!$A$2:$M$2116,7,FALSE),"")</f>
        <v/>
      </c>
      <c r="G117" s="166" t="str">
        <f>+IFERROR(VLOOKUP($A117,Hoja5!$A$2:$M$2116,8,FALSE),"")</f>
        <v/>
      </c>
      <c r="H117" s="166" t="str">
        <f>+IFERROR(VLOOKUP($A117,Hoja5!$A$2:$M$2116,9,FALSE),"")</f>
        <v/>
      </c>
      <c r="I117" s="166" t="str">
        <f>+IFERROR(VLOOKUP($A117,Hoja5!$A$2:$M$2116,10,FALSE),"")</f>
        <v/>
      </c>
      <c r="J117" s="166" t="str">
        <f>+IFERROR(VLOOKUP($A117,Hoja5!$A$2:$M$2116,11,FALSE),"")</f>
        <v/>
      </c>
      <c r="K117" s="164" t="str">
        <f>+IFERROR(VLOOKUP($A117,Hoja5!$A$2:$M$2116,12,FALSE),"")</f>
        <v/>
      </c>
      <c r="L117" s="165" t="str">
        <f>+IFERROR(VLOOKUP($A117,Hoja5!$A$2:$M$2116,13,FALSE),"")</f>
        <v/>
      </c>
    </row>
    <row r="118" spans="1:12" x14ac:dyDescent="0.25">
      <c r="A118" s="145">
        <v>107</v>
      </c>
      <c r="B118" s="41" t="str">
        <f>+IFERROR(VLOOKUP($A118,Hoja5!$A$2:$M$2116,3,FALSE),"")</f>
        <v/>
      </c>
      <c r="C118" s="41" t="str">
        <f>+IFERROR(VLOOKUP($A118,Hoja5!$A$2:$M$2116,4,FALSE),"")</f>
        <v/>
      </c>
      <c r="D118" s="166" t="str">
        <f>+IFERROR(VLOOKUP($A118,Hoja5!$A$2:$M$2116,5,FALSE),"")</f>
        <v/>
      </c>
      <c r="E118" s="166" t="str">
        <f>+IFERROR(VLOOKUP($A118,Hoja5!$A$2:$M$2116,6,FALSE),"")</f>
        <v/>
      </c>
      <c r="F118" s="166" t="str">
        <f>+IFERROR(VLOOKUP($A118,Hoja5!$A$2:$M$2116,7,FALSE),"")</f>
        <v/>
      </c>
      <c r="G118" s="166" t="str">
        <f>+IFERROR(VLOOKUP($A118,Hoja5!$A$2:$M$2116,8,FALSE),"")</f>
        <v/>
      </c>
      <c r="H118" s="166" t="str">
        <f>+IFERROR(VLOOKUP($A118,Hoja5!$A$2:$M$2116,9,FALSE),"")</f>
        <v/>
      </c>
      <c r="I118" s="166" t="str">
        <f>+IFERROR(VLOOKUP($A118,Hoja5!$A$2:$M$2116,10,FALSE),"")</f>
        <v/>
      </c>
      <c r="J118" s="166" t="str">
        <f>+IFERROR(VLOOKUP($A118,Hoja5!$A$2:$M$2116,11,FALSE),"")</f>
        <v/>
      </c>
      <c r="K118" s="164" t="str">
        <f>+IFERROR(VLOOKUP($A118,Hoja5!$A$2:$M$2116,12,FALSE),"")</f>
        <v/>
      </c>
      <c r="L118" s="165" t="str">
        <f>+IFERROR(VLOOKUP($A118,Hoja5!$A$2:$M$2116,13,FALSE),"")</f>
        <v/>
      </c>
    </row>
    <row r="119" spans="1:12" x14ac:dyDescent="0.25">
      <c r="A119" s="145">
        <v>108</v>
      </c>
      <c r="B119" s="41" t="str">
        <f>+IFERROR(VLOOKUP($A119,Hoja5!$A$2:$M$2116,3,FALSE),"")</f>
        <v/>
      </c>
      <c r="C119" s="41" t="str">
        <f>+IFERROR(VLOOKUP($A119,Hoja5!$A$2:$M$2116,4,FALSE),"")</f>
        <v/>
      </c>
      <c r="D119" s="166" t="str">
        <f>+IFERROR(VLOOKUP($A119,Hoja5!$A$2:$M$2116,5,FALSE),"")</f>
        <v/>
      </c>
      <c r="E119" s="166" t="str">
        <f>+IFERROR(VLOOKUP($A119,Hoja5!$A$2:$M$2116,6,FALSE),"")</f>
        <v/>
      </c>
      <c r="F119" s="166" t="str">
        <f>+IFERROR(VLOOKUP($A119,Hoja5!$A$2:$M$2116,7,FALSE),"")</f>
        <v/>
      </c>
      <c r="G119" s="166" t="str">
        <f>+IFERROR(VLOOKUP($A119,Hoja5!$A$2:$M$2116,8,FALSE),"")</f>
        <v/>
      </c>
      <c r="H119" s="166" t="str">
        <f>+IFERROR(VLOOKUP($A119,Hoja5!$A$2:$M$2116,9,FALSE),"")</f>
        <v/>
      </c>
      <c r="I119" s="166" t="str">
        <f>+IFERROR(VLOOKUP($A119,Hoja5!$A$2:$M$2116,10,FALSE),"")</f>
        <v/>
      </c>
      <c r="J119" s="166" t="str">
        <f>+IFERROR(VLOOKUP($A119,Hoja5!$A$2:$M$2116,11,FALSE),"")</f>
        <v/>
      </c>
      <c r="K119" s="164" t="str">
        <f>+IFERROR(VLOOKUP($A119,Hoja5!$A$2:$M$2116,12,FALSE),"")</f>
        <v/>
      </c>
      <c r="L119" s="165" t="str">
        <f>+IFERROR(VLOOKUP($A119,Hoja5!$A$2:$M$2116,13,FALSE),"")</f>
        <v/>
      </c>
    </row>
    <row r="120" spans="1:12" x14ac:dyDescent="0.25">
      <c r="A120" s="145">
        <v>109</v>
      </c>
      <c r="B120" s="41" t="str">
        <f>+IFERROR(VLOOKUP($A120,Hoja5!$A$2:$M$2116,3,FALSE),"")</f>
        <v/>
      </c>
      <c r="C120" s="41" t="str">
        <f>+IFERROR(VLOOKUP($A120,Hoja5!$A$2:$M$2116,4,FALSE),"")</f>
        <v/>
      </c>
      <c r="D120" s="166" t="str">
        <f>+IFERROR(VLOOKUP($A120,Hoja5!$A$2:$M$2116,5,FALSE),"")</f>
        <v/>
      </c>
      <c r="E120" s="166" t="str">
        <f>+IFERROR(VLOOKUP($A120,Hoja5!$A$2:$M$2116,6,FALSE),"")</f>
        <v/>
      </c>
      <c r="F120" s="166" t="str">
        <f>+IFERROR(VLOOKUP($A120,Hoja5!$A$2:$M$2116,7,FALSE),"")</f>
        <v/>
      </c>
      <c r="G120" s="166" t="str">
        <f>+IFERROR(VLOOKUP($A120,Hoja5!$A$2:$M$2116,8,FALSE),"")</f>
        <v/>
      </c>
      <c r="H120" s="166" t="str">
        <f>+IFERROR(VLOOKUP($A120,Hoja5!$A$2:$M$2116,9,FALSE),"")</f>
        <v/>
      </c>
      <c r="I120" s="166" t="str">
        <f>+IFERROR(VLOOKUP($A120,Hoja5!$A$2:$M$2116,10,FALSE),"")</f>
        <v/>
      </c>
      <c r="J120" s="166" t="str">
        <f>+IFERROR(VLOOKUP($A120,Hoja5!$A$2:$M$2116,11,FALSE),"")</f>
        <v/>
      </c>
      <c r="K120" s="164" t="str">
        <f>+IFERROR(VLOOKUP($A120,Hoja5!$A$2:$M$2116,12,FALSE),"")</f>
        <v/>
      </c>
      <c r="L120" s="165" t="str">
        <f>+IFERROR(VLOOKUP($A120,Hoja5!$A$2:$M$2116,13,FALSE),"")</f>
        <v/>
      </c>
    </row>
    <row r="121" spans="1:12" x14ac:dyDescent="0.25">
      <c r="A121" s="145">
        <v>110</v>
      </c>
      <c r="B121" s="41" t="str">
        <f>+IFERROR(VLOOKUP($A121,Hoja5!$A$2:$M$2116,3,FALSE),"")</f>
        <v/>
      </c>
      <c r="C121" s="41" t="str">
        <f>+IFERROR(VLOOKUP($A121,Hoja5!$A$2:$M$2116,4,FALSE),"")</f>
        <v/>
      </c>
      <c r="D121" s="166" t="str">
        <f>+IFERROR(VLOOKUP($A121,Hoja5!$A$2:$M$2116,5,FALSE),"")</f>
        <v/>
      </c>
      <c r="E121" s="166" t="str">
        <f>+IFERROR(VLOOKUP($A121,Hoja5!$A$2:$M$2116,6,FALSE),"")</f>
        <v/>
      </c>
      <c r="F121" s="166" t="str">
        <f>+IFERROR(VLOOKUP($A121,Hoja5!$A$2:$M$2116,7,FALSE),"")</f>
        <v/>
      </c>
      <c r="G121" s="166" t="str">
        <f>+IFERROR(VLOOKUP($A121,Hoja5!$A$2:$M$2116,8,FALSE),"")</f>
        <v/>
      </c>
      <c r="H121" s="166" t="str">
        <f>+IFERROR(VLOOKUP($A121,Hoja5!$A$2:$M$2116,9,FALSE),"")</f>
        <v/>
      </c>
      <c r="I121" s="166" t="str">
        <f>+IFERROR(VLOOKUP($A121,Hoja5!$A$2:$M$2116,10,FALSE),"")</f>
        <v/>
      </c>
      <c r="J121" s="166" t="str">
        <f>+IFERROR(VLOOKUP($A121,Hoja5!$A$2:$M$2116,11,FALSE),"")</f>
        <v/>
      </c>
      <c r="K121" s="164" t="str">
        <f>+IFERROR(VLOOKUP($A121,Hoja5!$A$2:$M$2116,12,FALSE),"")</f>
        <v/>
      </c>
      <c r="L121" s="165" t="str">
        <f>+IFERROR(VLOOKUP($A121,Hoja5!$A$2:$M$2116,13,FALSE),"")</f>
        <v/>
      </c>
    </row>
    <row r="122" spans="1:12" x14ac:dyDescent="0.25">
      <c r="A122" s="145">
        <v>111</v>
      </c>
      <c r="B122" s="41" t="str">
        <f>+IFERROR(VLOOKUP($A122,Hoja5!$A$2:$M$2116,3,FALSE),"")</f>
        <v/>
      </c>
      <c r="C122" s="41" t="str">
        <f>+IFERROR(VLOOKUP($A122,Hoja5!$A$2:$M$2116,4,FALSE),"")</f>
        <v/>
      </c>
      <c r="D122" s="166" t="str">
        <f>+IFERROR(VLOOKUP($A122,Hoja5!$A$2:$M$2116,5,FALSE),"")</f>
        <v/>
      </c>
      <c r="E122" s="166" t="str">
        <f>+IFERROR(VLOOKUP($A122,Hoja5!$A$2:$M$2116,6,FALSE),"")</f>
        <v/>
      </c>
      <c r="F122" s="166" t="str">
        <f>+IFERROR(VLOOKUP($A122,Hoja5!$A$2:$M$2116,7,FALSE),"")</f>
        <v/>
      </c>
      <c r="G122" s="166" t="str">
        <f>+IFERROR(VLOOKUP($A122,Hoja5!$A$2:$M$2116,8,FALSE),"")</f>
        <v/>
      </c>
      <c r="H122" s="166" t="str">
        <f>+IFERROR(VLOOKUP($A122,Hoja5!$A$2:$M$2116,9,FALSE),"")</f>
        <v/>
      </c>
      <c r="I122" s="166" t="str">
        <f>+IFERROR(VLOOKUP($A122,Hoja5!$A$2:$M$2116,10,FALSE),"")</f>
        <v/>
      </c>
      <c r="J122" s="166" t="str">
        <f>+IFERROR(VLOOKUP($A122,Hoja5!$A$2:$M$2116,11,FALSE),"")</f>
        <v/>
      </c>
      <c r="K122" s="164" t="str">
        <f>+IFERROR(VLOOKUP($A122,Hoja5!$A$2:$M$2116,12,FALSE),"")</f>
        <v/>
      </c>
      <c r="L122" s="165" t="str">
        <f>+IFERROR(VLOOKUP($A122,Hoja5!$A$2:$M$2116,13,FALSE),"")</f>
        <v/>
      </c>
    </row>
    <row r="123" spans="1:12" x14ac:dyDescent="0.25">
      <c r="A123" s="145">
        <v>112</v>
      </c>
      <c r="B123" s="41" t="str">
        <f>+IFERROR(VLOOKUP($A123,Hoja5!$A$2:$M$2116,3,FALSE),"")</f>
        <v/>
      </c>
      <c r="C123" s="41" t="str">
        <f>+IFERROR(VLOOKUP($A123,Hoja5!$A$2:$M$2116,4,FALSE),"")</f>
        <v/>
      </c>
      <c r="D123" s="166" t="str">
        <f>+IFERROR(VLOOKUP($A123,Hoja5!$A$2:$M$2116,5,FALSE),"")</f>
        <v/>
      </c>
      <c r="E123" s="166" t="str">
        <f>+IFERROR(VLOOKUP($A123,Hoja5!$A$2:$M$2116,6,FALSE),"")</f>
        <v/>
      </c>
      <c r="F123" s="166" t="str">
        <f>+IFERROR(VLOOKUP($A123,Hoja5!$A$2:$M$2116,7,FALSE),"")</f>
        <v/>
      </c>
      <c r="G123" s="166" t="str">
        <f>+IFERROR(VLOOKUP($A123,Hoja5!$A$2:$M$2116,8,FALSE),"")</f>
        <v/>
      </c>
      <c r="H123" s="166" t="str">
        <f>+IFERROR(VLOOKUP($A123,Hoja5!$A$2:$M$2116,9,FALSE),"")</f>
        <v/>
      </c>
      <c r="I123" s="166" t="str">
        <f>+IFERROR(VLOOKUP($A123,Hoja5!$A$2:$M$2116,10,FALSE),"")</f>
        <v/>
      </c>
      <c r="J123" s="166" t="str">
        <f>+IFERROR(VLOOKUP($A123,Hoja5!$A$2:$M$2116,11,FALSE),"")</f>
        <v/>
      </c>
      <c r="K123" s="164" t="str">
        <f>+IFERROR(VLOOKUP($A123,Hoja5!$A$2:$M$2116,12,FALSE),"")</f>
        <v/>
      </c>
      <c r="L123" s="165" t="str">
        <f>+IFERROR(VLOOKUP($A123,Hoja5!$A$2:$M$2116,13,FALSE),"")</f>
        <v/>
      </c>
    </row>
    <row r="124" spans="1:12" x14ac:dyDescent="0.25">
      <c r="A124" s="145">
        <v>113</v>
      </c>
      <c r="B124" s="41" t="str">
        <f>+IFERROR(VLOOKUP($A124,Hoja5!$A$2:$M$2116,3,FALSE),"")</f>
        <v/>
      </c>
      <c r="C124" s="41" t="str">
        <f>+IFERROR(VLOOKUP($A124,Hoja5!$A$2:$M$2116,4,FALSE),"")</f>
        <v/>
      </c>
      <c r="D124" s="166" t="str">
        <f>+IFERROR(VLOOKUP($A124,Hoja5!$A$2:$M$2116,5,FALSE),"")</f>
        <v/>
      </c>
      <c r="E124" s="166" t="str">
        <f>+IFERROR(VLOOKUP($A124,Hoja5!$A$2:$M$2116,6,FALSE),"")</f>
        <v/>
      </c>
      <c r="F124" s="166" t="str">
        <f>+IFERROR(VLOOKUP($A124,Hoja5!$A$2:$M$2116,7,FALSE),"")</f>
        <v/>
      </c>
      <c r="G124" s="166" t="str">
        <f>+IFERROR(VLOOKUP($A124,Hoja5!$A$2:$M$2116,8,FALSE),"")</f>
        <v/>
      </c>
      <c r="H124" s="166" t="str">
        <f>+IFERROR(VLOOKUP($A124,Hoja5!$A$2:$M$2116,9,FALSE),"")</f>
        <v/>
      </c>
      <c r="I124" s="166" t="str">
        <f>+IFERROR(VLOOKUP($A124,Hoja5!$A$2:$M$2116,10,FALSE),"")</f>
        <v/>
      </c>
      <c r="J124" s="166" t="str">
        <f>+IFERROR(VLOOKUP($A124,Hoja5!$A$2:$M$2116,11,FALSE),"")</f>
        <v/>
      </c>
      <c r="K124" s="164" t="str">
        <f>+IFERROR(VLOOKUP($A124,Hoja5!$A$2:$M$2116,12,FALSE),"")</f>
        <v/>
      </c>
      <c r="L124" s="165" t="str">
        <f>+IFERROR(VLOOKUP($A124,Hoja5!$A$2:$M$2116,13,FALSE),"")</f>
        <v/>
      </c>
    </row>
    <row r="125" spans="1:12" x14ac:dyDescent="0.25">
      <c r="A125" s="145">
        <v>114</v>
      </c>
      <c r="B125" s="41" t="str">
        <f>+IFERROR(VLOOKUP($A125,Hoja5!$A$2:$M$2116,3,FALSE),"")</f>
        <v/>
      </c>
      <c r="C125" s="41" t="str">
        <f>+IFERROR(VLOOKUP($A125,Hoja5!$A$2:$M$2116,4,FALSE),"")</f>
        <v/>
      </c>
      <c r="D125" s="166" t="str">
        <f>+IFERROR(VLOOKUP($A125,Hoja5!$A$2:$M$2116,5,FALSE),"")</f>
        <v/>
      </c>
      <c r="E125" s="166" t="str">
        <f>+IFERROR(VLOOKUP($A125,Hoja5!$A$2:$M$2116,6,FALSE),"")</f>
        <v/>
      </c>
      <c r="F125" s="166" t="str">
        <f>+IFERROR(VLOOKUP($A125,Hoja5!$A$2:$M$2116,7,FALSE),"")</f>
        <v/>
      </c>
      <c r="G125" s="166" t="str">
        <f>+IFERROR(VLOOKUP($A125,Hoja5!$A$2:$M$2116,8,FALSE),"")</f>
        <v/>
      </c>
      <c r="H125" s="166" t="str">
        <f>+IFERROR(VLOOKUP($A125,Hoja5!$A$2:$M$2116,9,FALSE),"")</f>
        <v/>
      </c>
      <c r="I125" s="166" t="str">
        <f>+IFERROR(VLOOKUP($A125,Hoja5!$A$2:$M$2116,10,FALSE),"")</f>
        <v/>
      </c>
      <c r="J125" s="166" t="str">
        <f>+IFERROR(VLOOKUP($A125,Hoja5!$A$2:$M$2116,11,FALSE),"")</f>
        <v/>
      </c>
      <c r="K125" s="164" t="str">
        <f>+IFERROR(VLOOKUP($A125,Hoja5!$A$2:$M$2116,12,FALSE),"")</f>
        <v/>
      </c>
      <c r="L125" s="165" t="str">
        <f>+IFERROR(VLOOKUP($A125,Hoja5!$A$2:$M$2116,13,FALSE),"")</f>
        <v/>
      </c>
    </row>
    <row r="126" spans="1:12" x14ac:dyDescent="0.25">
      <c r="A126" s="145">
        <v>115</v>
      </c>
      <c r="B126" s="41" t="str">
        <f>+IFERROR(VLOOKUP($A126,Hoja5!$A$2:$M$2116,3,FALSE),"")</f>
        <v/>
      </c>
      <c r="C126" s="41" t="str">
        <f>+IFERROR(VLOOKUP($A126,Hoja5!$A$2:$M$2116,4,FALSE),"")</f>
        <v/>
      </c>
      <c r="D126" s="166" t="str">
        <f>+IFERROR(VLOOKUP($A126,Hoja5!$A$2:$M$2116,5,FALSE),"")</f>
        <v/>
      </c>
      <c r="E126" s="166" t="str">
        <f>+IFERROR(VLOOKUP($A126,Hoja5!$A$2:$M$2116,6,FALSE),"")</f>
        <v/>
      </c>
      <c r="F126" s="166" t="str">
        <f>+IFERROR(VLOOKUP($A126,Hoja5!$A$2:$M$2116,7,FALSE),"")</f>
        <v/>
      </c>
      <c r="G126" s="166" t="str">
        <f>+IFERROR(VLOOKUP($A126,Hoja5!$A$2:$M$2116,8,FALSE),"")</f>
        <v/>
      </c>
      <c r="H126" s="166" t="str">
        <f>+IFERROR(VLOOKUP($A126,Hoja5!$A$2:$M$2116,9,FALSE),"")</f>
        <v/>
      </c>
      <c r="I126" s="166" t="str">
        <f>+IFERROR(VLOOKUP($A126,Hoja5!$A$2:$M$2116,10,FALSE),"")</f>
        <v/>
      </c>
      <c r="J126" s="166" t="str">
        <f>+IFERROR(VLOOKUP($A126,Hoja5!$A$2:$M$2116,11,FALSE),"")</f>
        <v/>
      </c>
      <c r="K126" s="164" t="str">
        <f>+IFERROR(VLOOKUP($A126,Hoja5!$A$2:$M$2116,12,FALSE),"")</f>
        <v/>
      </c>
      <c r="L126" s="165" t="str">
        <f>+IFERROR(VLOOKUP($A126,Hoja5!$A$2:$M$2116,13,FALSE),"")</f>
        <v/>
      </c>
    </row>
    <row r="127" spans="1:12" x14ac:dyDescent="0.25">
      <c r="A127" s="145">
        <v>116</v>
      </c>
      <c r="B127" s="41" t="str">
        <f>+IFERROR(VLOOKUP($A127,Hoja5!$A$2:$M$2116,3,FALSE),"")</f>
        <v/>
      </c>
      <c r="C127" s="41" t="str">
        <f>+IFERROR(VLOOKUP($A127,Hoja5!$A$2:$M$2116,4,FALSE),"")</f>
        <v/>
      </c>
      <c r="D127" s="166" t="str">
        <f>+IFERROR(VLOOKUP($A127,Hoja5!$A$2:$M$2116,5,FALSE),"")</f>
        <v/>
      </c>
      <c r="E127" s="166" t="str">
        <f>+IFERROR(VLOOKUP($A127,Hoja5!$A$2:$M$2116,6,FALSE),"")</f>
        <v/>
      </c>
      <c r="F127" s="166" t="str">
        <f>+IFERROR(VLOOKUP($A127,Hoja5!$A$2:$M$2116,7,FALSE),"")</f>
        <v/>
      </c>
      <c r="G127" s="166" t="str">
        <f>+IFERROR(VLOOKUP($A127,Hoja5!$A$2:$M$2116,8,FALSE),"")</f>
        <v/>
      </c>
      <c r="H127" s="166" t="str">
        <f>+IFERROR(VLOOKUP($A127,Hoja5!$A$2:$M$2116,9,FALSE),"")</f>
        <v/>
      </c>
      <c r="I127" s="166" t="str">
        <f>+IFERROR(VLOOKUP($A127,Hoja5!$A$2:$M$2116,10,FALSE),"")</f>
        <v/>
      </c>
      <c r="J127" s="166" t="str">
        <f>+IFERROR(VLOOKUP($A127,Hoja5!$A$2:$M$2116,11,FALSE),"")</f>
        <v/>
      </c>
      <c r="K127" s="164" t="str">
        <f>+IFERROR(VLOOKUP($A127,Hoja5!$A$2:$M$2116,12,FALSE),"")</f>
        <v/>
      </c>
      <c r="L127" s="165" t="str">
        <f>+IFERROR(VLOOKUP($A127,Hoja5!$A$2:$M$2116,13,FALSE),"")</f>
        <v/>
      </c>
    </row>
    <row r="128" spans="1:12" x14ac:dyDescent="0.25">
      <c r="A128" s="145">
        <v>117</v>
      </c>
      <c r="B128" s="41" t="str">
        <f>+IFERROR(VLOOKUP($A128,Hoja5!$A$2:$M$2116,3,FALSE),"")</f>
        <v/>
      </c>
      <c r="C128" s="41" t="str">
        <f>+IFERROR(VLOOKUP($A128,Hoja5!$A$2:$M$2116,4,FALSE),"")</f>
        <v/>
      </c>
      <c r="D128" s="166" t="str">
        <f>+IFERROR(VLOOKUP($A128,Hoja5!$A$2:$M$2116,5,FALSE),"")</f>
        <v/>
      </c>
      <c r="E128" s="166" t="str">
        <f>+IFERROR(VLOOKUP($A128,Hoja5!$A$2:$M$2116,6,FALSE),"")</f>
        <v/>
      </c>
      <c r="F128" s="166" t="str">
        <f>+IFERROR(VLOOKUP($A128,Hoja5!$A$2:$M$2116,7,FALSE),"")</f>
        <v/>
      </c>
      <c r="G128" s="166" t="str">
        <f>+IFERROR(VLOOKUP($A128,Hoja5!$A$2:$M$2116,8,FALSE),"")</f>
        <v/>
      </c>
      <c r="H128" s="166" t="str">
        <f>+IFERROR(VLOOKUP($A128,Hoja5!$A$2:$M$2116,9,FALSE),"")</f>
        <v/>
      </c>
      <c r="I128" s="166" t="str">
        <f>+IFERROR(VLOOKUP($A128,Hoja5!$A$2:$M$2116,10,FALSE),"")</f>
        <v/>
      </c>
      <c r="J128" s="166" t="str">
        <f>+IFERROR(VLOOKUP($A128,Hoja5!$A$2:$M$2116,11,FALSE),"")</f>
        <v/>
      </c>
      <c r="K128" s="164" t="str">
        <f>+IFERROR(VLOOKUP($A128,Hoja5!$A$2:$M$2116,12,FALSE),"")</f>
        <v/>
      </c>
      <c r="L128" s="165" t="str">
        <f>+IFERROR(VLOOKUP($A128,Hoja5!$A$2:$M$2116,13,FALSE),"")</f>
        <v/>
      </c>
    </row>
    <row r="129" spans="1:12" x14ac:dyDescent="0.25">
      <c r="A129" s="145">
        <v>118</v>
      </c>
      <c r="B129" s="41" t="str">
        <f>+IFERROR(VLOOKUP($A129,Hoja5!$A$2:$M$2116,3,FALSE),"")</f>
        <v/>
      </c>
      <c r="C129" s="41" t="str">
        <f>+IFERROR(VLOOKUP($A129,Hoja5!$A$2:$M$2116,4,FALSE),"")</f>
        <v/>
      </c>
      <c r="D129" s="166" t="str">
        <f>+IFERROR(VLOOKUP($A129,Hoja5!$A$2:$M$2116,5,FALSE),"")</f>
        <v/>
      </c>
      <c r="E129" s="166" t="str">
        <f>+IFERROR(VLOOKUP($A129,Hoja5!$A$2:$M$2116,6,FALSE),"")</f>
        <v/>
      </c>
      <c r="F129" s="166" t="str">
        <f>+IFERROR(VLOOKUP($A129,Hoja5!$A$2:$M$2116,7,FALSE),"")</f>
        <v/>
      </c>
      <c r="G129" s="166" t="str">
        <f>+IFERROR(VLOOKUP($A129,Hoja5!$A$2:$M$2116,8,FALSE),"")</f>
        <v/>
      </c>
      <c r="H129" s="166" t="str">
        <f>+IFERROR(VLOOKUP($A129,Hoja5!$A$2:$M$2116,9,FALSE),"")</f>
        <v/>
      </c>
      <c r="I129" s="166" t="str">
        <f>+IFERROR(VLOOKUP($A129,Hoja5!$A$2:$M$2116,10,FALSE),"")</f>
        <v/>
      </c>
      <c r="J129" s="166" t="str">
        <f>+IFERROR(VLOOKUP($A129,Hoja5!$A$2:$M$2116,11,FALSE),"")</f>
        <v/>
      </c>
      <c r="K129" s="164" t="str">
        <f>+IFERROR(VLOOKUP($A129,Hoja5!$A$2:$M$2116,12,FALSE),"")</f>
        <v/>
      </c>
      <c r="L129" s="165" t="str">
        <f>+IFERROR(VLOOKUP($A129,Hoja5!$A$2:$M$2116,13,FALSE),"")</f>
        <v/>
      </c>
    </row>
    <row r="130" spans="1:12" x14ac:dyDescent="0.25">
      <c r="A130" s="145">
        <v>119</v>
      </c>
      <c r="B130" s="41" t="str">
        <f>+IFERROR(VLOOKUP($A130,Hoja5!$A$2:$M$2116,3,FALSE),"")</f>
        <v/>
      </c>
      <c r="C130" s="41" t="str">
        <f>+IFERROR(VLOOKUP($A130,Hoja5!$A$2:$M$2116,4,FALSE),"")</f>
        <v/>
      </c>
      <c r="D130" s="166" t="str">
        <f>+IFERROR(VLOOKUP($A130,Hoja5!$A$2:$M$2116,5,FALSE),"")</f>
        <v/>
      </c>
      <c r="E130" s="166" t="str">
        <f>+IFERROR(VLOOKUP($A130,Hoja5!$A$2:$M$2116,6,FALSE),"")</f>
        <v/>
      </c>
      <c r="F130" s="166" t="str">
        <f>+IFERROR(VLOOKUP($A130,Hoja5!$A$2:$M$2116,7,FALSE),"")</f>
        <v/>
      </c>
      <c r="G130" s="166" t="str">
        <f>+IFERROR(VLOOKUP($A130,Hoja5!$A$2:$M$2116,8,FALSE),"")</f>
        <v/>
      </c>
      <c r="H130" s="166" t="str">
        <f>+IFERROR(VLOOKUP($A130,Hoja5!$A$2:$M$2116,9,FALSE),"")</f>
        <v/>
      </c>
      <c r="I130" s="166" t="str">
        <f>+IFERROR(VLOOKUP($A130,Hoja5!$A$2:$M$2116,10,FALSE),"")</f>
        <v/>
      </c>
      <c r="J130" s="166" t="str">
        <f>+IFERROR(VLOOKUP($A130,Hoja5!$A$2:$M$2116,11,FALSE),"")</f>
        <v/>
      </c>
      <c r="K130" s="164" t="str">
        <f>+IFERROR(VLOOKUP($A130,Hoja5!$A$2:$M$2116,12,FALSE),"")</f>
        <v/>
      </c>
      <c r="L130" s="165" t="str">
        <f>+IFERROR(VLOOKUP($A130,Hoja5!$A$2:$M$2116,13,FALSE),"")</f>
        <v/>
      </c>
    </row>
    <row r="131" spans="1:12" x14ac:dyDescent="0.25">
      <c r="A131" s="145">
        <v>120</v>
      </c>
      <c r="B131" s="41" t="str">
        <f>+IFERROR(VLOOKUP($A131,Hoja5!$A$2:$M$2116,3,FALSE),"")</f>
        <v/>
      </c>
      <c r="C131" s="41" t="str">
        <f>+IFERROR(VLOOKUP($A131,Hoja5!$A$2:$M$2116,4,FALSE),"")</f>
        <v/>
      </c>
      <c r="D131" s="166" t="str">
        <f>+IFERROR(VLOOKUP($A131,Hoja5!$A$2:$M$2116,5,FALSE),"")</f>
        <v/>
      </c>
      <c r="E131" s="166" t="str">
        <f>+IFERROR(VLOOKUP($A131,Hoja5!$A$2:$M$2116,6,FALSE),"")</f>
        <v/>
      </c>
      <c r="F131" s="166" t="str">
        <f>+IFERROR(VLOOKUP($A131,Hoja5!$A$2:$M$2116,7,FALSE),"")</f>
        <v/>
      </c>
      <c r="G131" s="166" t="str">
        <f>+IFERROR(VLOOKUP($A131,Hoja5!$A$2:$M$2116,8,FALSE),"")</f>
        <v/>
      </c>
      <c r="H131" s="166" t="str">
        <f>+IFERROR(VLOOKUP($A131,Hoja5!$A$2:$M$2116,9,FALSE),"")</f>
        <v/>
      </c>
      <c r="I131" s="166" t="str">
        <f>+IFERROR(VLOOKUP($A131,Hoja5!$A$2:$M$2116,10,FALSE),"")</f>
        <v/>
      </c>
      <c r="J131" s="166" t="str">
        <f>+IFERROR(VLOOKUP($A131,Hoja5!$A$2:$M$2116,11,FALSE),"")</f>
        <v/>
      </c>
      <c r="K131" s="164" t="str">
        <f>+IFERROR(VLOOKUP($A131,Hoja5!$A$2:$M$2116,12,FALSE),"")</f>
        <v/>
      </c>
      <c r="L131" s="165" t="str">
        <f>+IFERROR(VLOOKUP($A131,Hoja5!$A$2:$M$2116,13,FALSE),"")</f>
        <v/>
      </c>
    </row>
    <row r="132" spans="1:12" x14ac:dyDescent="0.25">
      <c r="A132" s="145">
        <v>121</v>
      </c>
      <c r="B132" s="41" t="str">
        <f>+IFERROR(VLOOKUP($A132,Hoja5!$A$2:$M$2116,3,FALSE),"")</f>
        <v/>
      </c>
      <c r="C132" s="41" t="str">
        <f>+IFERROR(VLOOKUP($A132,Hoja5!$A$2:$M$2116,4,FALSE),"")</f>
        <v/>
      </c>
      <c r="D132" s="166" t="str">
        <f>+IFERROR(VLOOKUP($A132,Hoja5!$A$2:$M$2116,5,FALSE),"")</f>
        <v/>
      </c>
      <c r="E132" s="166" t="str">
        <f>+IFERROR(VLOOKUP($A132,Hoja5!$A$2:$M$2116,6,FALSE),"")</f>
        <v/>
      </c>
      <c r="F132" s="166" t="str">
        <f>+IFERROR(VLOOKUP($A132,Hoja5!$A$2:$M$2116,7,FALSE),"")</f>
        <v/>
      </c>
      <c r="G132" s="166" t="str">
        <f>+IFERROR(VLOOKUP($A132,Hoja5!$A$2:$M$2116,8,FALSE),"")</f>
        <v/>
      </c>
      <c r="H132" s="166" t="str">
        <f>+IFERROR(VLOOKUP($A132,Hoja5!$A$2:$M$2116,9,FALSE),"")</f>
        <v/>
      </c>
      <c r="I132" s="166" t="str">
        <f>+IFERROR(VLOOKUP($A132,Hoja5!$A$2:$M$2116,10,FALSE),"")</f>
        <v/>
      </c>
      <c r="J132" s="166" t="str">
        <f>+IFERROR(VLOOKUP($A132,Hoja5!$A$2:$M$2116,11,FALSE),"")</f>
        <v/>
      </c>
      <c r="K132" s="164" t="str">
        <f>+IFERROR(VLOOKUP($A132,Hoja5!$A$2:$M$2116,12,FALSE),"")</f>
        <v/>
      </c>
      <c r="L132" s="165" t="str">
        <f>+IFERROR(VLOOKUP($A132,Hoja5!$A$2:$M$2116,13,FALSE),"")</f>
        <v/>
      </c>
    </row>
    <row r="133" spans="1:12" x14ac:dyDescent="0.25">
      <c r="A133" s="145">
        <v>122</v>
      </c>
      <c r="B133" s="41" t="str">
        <f>+IFERROR(VLOOKUP($A133,Hoja5!$A$2:$M$2116,3,FALSE),"")</f>
        <v/>
      </c>
      <c r="C133" s="41" t="str">
        <f>+IFERROR(VLOOKUP($A133,Hoja5!$A$2:$M$2116,4,FALSE),"")</f>
        <v/>
      </c>
      <c r="D133" s="166" t="str">
        <f>+IFERROR(VLOOKUP($A133,Hoja5!$A$2:$M$2116,5,FALSE),"")</f>
        <v/>
      </c>
      <c r="E133" s="166" t="str">
        <f>+IFERROR(VLOOKUP($A133,Hoja5!$A$2:$M$2116,6,FALSE),"")</f>
        <v/>
      </c>
      <c r="F133" s="166" t="str">
        <f>+IFERROR(VLOOKUP($A133,Hoja5!$A$2:$M$2116,7,FALSE),"")</f>
        <v/>
      </c>
      <c r="G133" s="166" t="str">
        <f>+IFERROR(VLOOKUP($A133,Hoja5!$A$2:$M$2116,8,FALSE),"")</f>
        <v/>
      </c>
      <c r="H133" s="166" t="str">
        <f>+IFERROR(VLOOKUP($A133,Hoja5!$A$2:$M$2116,9,FALSE),"")</f>
        <v/>
      </c>
      <c r="I133" s="166" t="str">
        <f>+IFERROR(VLOOKUP($A133,Hoja5!$A$2:$M$2116,10,FALSE),"")</f>
        <v/>
      </c>
      <c r="J133" s="166" t="str">
        <f>+IFERROR(VLOOKUP($A133,Hoja5!$A$2:$M$2116,11,FALSE),"")</f>
        <v/>
      </c>
      <c r="K133" s="164" t="str">
        <f>+IFERROR(VLOOKUP($A133,Hoja5!$A$2:$M$2116,12,FALSE),"")</f>
        <v/>
      </c>
      <c r="L133" s="165" t="str">
        <f>+IFERROR(VLOOKUP($A133,Hoja5!$A$2:$M$2116,13,FALSE),"")</f>
        <v/>
      </c>
    </row>
    <row r="134" spans="1:12" x14ac:dyDescent="0.25">
      <c r="A134" s="145">
        <v>123</v>
      </c>
      <c r="B134" s="41" t="str">
        <f>+IFERROR(VLOOKUP($A134,Hoja5!$A$2:$M$2116,3,FALSE),"")</f>
        <v/>
      </c>
      <c r="C134" s="41" t="str">
        <f>+IFERROR(VLOOKUP($A134,Hoja5!$A$2:$M$2116,4,FALSE),"")</f>
        <v/>
      </c>
      <c r="D134" s="166" t="str">
        <f>+IFERROR(VLOOKUP($A134,Hoja5!$A$2:$M$2116,5,FALSE),"")</f>
        <v/>
      </c>
      <c r="E134" s="166" t="str">
        <f>+IFERROR(VLOOKUP($A134,Hoja5!$A$2:$M$2116,6,FALSE),"")</f>
        <v/>
      </c>
      <c r="F134" s="166" t="str">
        <f>+IFERROR(VLOOKUP($A134,Hoja5!$A$2:$M$2116,7,FALSE),"")</f>
        <v/>
      </c>
      <c r="G134" s="166" t="str">
        <f>+IFERROR(VLOOKUP($A134,Hoja5!$A$2:$M$2116,8,FALSE),"")</f>
        <v/>
      </c>
      <c r="H134" s="166" t="str">
        <f>+IFERROR(VLOOKUP($A134,Hoja5!$A$2:$M$2116,9,FALSE),"")</f>
        <v/>
      </c>
      <c r="I134" s="166" t="str">
        <f>+IFERROR(VLOOKUP($A134,Hoja5!$A$2:$M$2116,10,FALSE),"")</f>
        <v/>
      </c>
      <c r="J134" s="166" t="str">
        <f>+IFERROR(VLOOKUP($A134,Hoja5!$A$2:$M$2116,11,FALSE),"")</f>
        <v/>
      </c>
      <c r="K134" s="164" t="str">
        <f>+IFERROR(VLOOKUP($A134,Hoja5!$A$2:$M$2116,12,FALSE),"")</f>
        <v/>
      </c>
      <c r="L134" s="165" t="str">
        <f>+IFERROR(VLOOKUP($A134,Hoja5!$A$2:$M$2116,13,FALSE),"")</f>
        <v/>
      </c>
    </row>
    <row r="135" spans="1:12" x14ac:dyDescent="0.25">
      <c r="A135" s="145">
        <v>124</v>
      </c>
      <c r="B135" s="41" t="str">
        <f>+IFERROR(VLOOKUP($A135,Hoja5!$A$2:$M$2116,3,FALSE),"")</f>
        <v/>
      </c>
      <c r="C135" s="41" t="str">
        <f>+IFERROR(VLOOKUP($A135,Hoja5!$A$2:$M$2116,4,FALSE),"")</f>
        <v/>
      </c>
      <c r="D135" s="166" t="str">
        <f>+IFERROR(VLOOKUP($A135,Hoja5!$A$2:$M$2116,5,FALSE),"")</f>
        <v/>
      </c>
      <c r="E135" s="166" t="str">
        <f>+IFERROR(VLOOKUP($A135,Hoja5!$A$2:$M$2116,6,FALSE),"")</f>
        <v/>
      </c>
      <c r="F135" s="166" t="str">
        <f>+IFERROR(VLOOKUP($A135,Hoja5!$A$2:$M$2116,7,FALSE),"")</f>
        <v/>
      </c>
      <c r="G135" s="166" t="str">
        <f>+IFERROR(VLOOKUP($A135,Hoja5!$A$2:$M$2116,8,FALSE),"")</f>
        <v/>
      </c>
      <c r="H135" s="166" t="str">
        <f>+IFERROR(VLOOKUP($A135,Hoja5!$A$2:$M$2116,9,FALSE),"")</f>
        <v/>
      </c>
      <c r="I135" s="166" t="str">
        <f>+IFERROR(VLOOKUP($A135,Hoja5!$A$2:$M$2116,10,FALSE),"")</f>
        <v/>
      </c>
      <c r="J135" s="166" t="str">
        <f>+IFERROR(VLOOKUP($A135,Hoja5!$A$2:$M$2116,11,FALSE),"")</f>
        <v/>
      </c>
      <c r="K135" s="164" t="str">
        <f>+IFERROR(VLOOKUP($A135,Hoja5!$A$2:$M$2116,12,FALSE),"")</f>
        <v/>
      </c>
      <c r="L135" s="165" t="str">
        <f>+IFERROR(VLOOKUP($A135,Hoja5!$A$2:$M$2116,13,FALSE),"")</f>
        <v/>
      </c>
    </row>
    <row r="136" spans="1:12" x14ac:dyDescent="0.25">
      <c r="A136" s="145">
        <v>125</v>
      </c>
      <c r="B136" s="41" t="str">
        <f>+IFERROR(VLOOKUP($A136,Hoja5!$A$2:$M$2116,3,FALSE),"")</f>
        <v/>
      </c>
      <c r="C136" s="41" t="str">
        <f>+IFERROR(VLOOKUP($A136,Hoja5!$A$2:$M$2116,4,FALSE),"")</f>
        <v/>
      </c>
      <c r="D136" s="166" t="str">
        <f>+IFERROR(VLOOKUP($A136,Hoja5!$A$2:$M$2116,5,FALSE),"")</f>
        <v/>
      </c>
      <c r="E136" s="166" t="str">
        <f>+IFERROR(VLOOKUP($A136,Hoja5!$A$2:$M$2116,6,FALSE),"")</f>
        <v/>
      </c>
      <c r="F136" s="166" t="str">
        <f>+IFERROR(VLOOKUP($A136,Hoja5!$A$2:$M$2116,7,FALSE),"")</f>
        <v/>
      </c>
      <c r="G136" s="166" t="str">
        <f>+IFERROR(VLOOKUP($A136,Hoja5!$A$2:$M$2116,8,FALSE),"")</f>
        <v/>
      </c>
      <c r="H136" s="166" t="str">
        <f>+IFERROR(VLOOKUP($A136,Hoja5!$A$2:$M$2116,9,FALSE),"")</f>
        <v/>
      </c>
      <c r="I136" s="166" t="str">
        <f>+IFERROR(VLOOKUP($A136,Hoja5!$A$2:$M$2116,10,FALSE),"")</f>
        <v/>
      </c>
      <c r="J136" s="166" t="str">
        <f>+IFERROR(VLOOKUP($A136,Hoja5!$A$2:$M$2116,11,FALSE),"")</f>
        <v/>
      </c>
      <c r="K136" s="164" t="str">
        <f>+IFERROR(VLOOKUP($A136,Hoja5!$A$2:$M$2116,12,FALSE),"")</f>
        <v/>
      </c>
      <c r="L136" s="165" t="str">
        <f>+IFERROR(VLOOKUP($A136,Hoja5!$A$2:$M$2116,13,FALSE),"")</f>
        <v/>
      </c>
    </row>
    <row r="137" spans="1:12" x14ac:dyDescent="0.25">
      <c r="A137" s="145">
        <v>126</v>
      </c>
      <c r="B137" s="41" t="str">
        <f>+IFERROR(VLOOKUP($A137,Hoja5!$A$2:$M$2116,3,FALSE),"")</f>
        <v/>
      </c>
      <c r="C137" s="41" t="str">
        <f>+IFERROR(VLOOKUP($A137,Hoja5!$A$2:$M$2116,4,FALSE),"")</f>
        <v/>
      </c>
      <c r="D137" s="166" t="str">
        <f>+IFERROR(VLOOKUP($A137,Hoja5!$A$2:$M$2116,5,FALSE),"")</f>
        <v/>
      </c>
      <c r="E137" s="166" t="str">
        <f>+IFERROR(VLOOKUP($A137,Hoja5!$A$2:$M$2116,6,FALSE),"")</f>
        <v/>
      </c>
      <c r="F137" s="166" t="str">
        <f>+IFERROR(VLOOKUP($A137,Hoja5!$A$2:$M$2116,7,FALSE),"")</f>
        <v/>
      </c>
      <c r="G137" s="166" t="str">
        <f>+IFERROR(VLOOKUP($A137,Hoja5!$A$2:$M$2116,8,FALSE),"")</f>
        <v/>
      </c>
      <c r="H137" s="166" t="str">
        <f>+IFERROR(VLOOKUP($A137,Hoja5!$A$2:$M$2116,9,FALSE),"")</f>
        <v/>
      </c>
      <c r="I137" s="166" t="str">
        <f>+IFERROR(VLOOKUP($A137,Hoja5!$A$2:$M$2116,10,FALSE),"")</f>
        <v/>
      </c>
      <c r="J137" s="166" t="str">
        <f>+IFERROR(VLOOKUP($A137,Hoja5!$A$2:$M$2116,11,FALSE),"")</f>
        <v/>
      </c>
      <c r="K137" s="164" t="str">
        <f>+IFERROR(VLOOKUP($A137,Hoja5!$A$2:$M$2116,12,FALSE),"")</f>
        <v/>
      </c>
      <c r="L137" s="165" t="str">
        <f>+IFERROR(VLOOKUP($A137,Hoja5!$A$2:$M$2116,13,FALSE),"")</f>
        <v/>
      </c>
    </row>
    <row r="138" spans="1:12" x14ac:dyDescent="0.25">
      <c r="A138" s="145">
        <v>127</v>
      </c>
      <c r="B138" s="41" t="str">
        <f>+IFERROR(VLOOKUP($A138,Hoja5!$A$2:$M$2116,3,FALSE),"")</f>
        <v/>
      </c>
      <c r="C138" s="41" t="str">
        <f>+IFERROR(VLOOKUP($A138,Hoja5!$A$2:$M$2116,4,FALSE),"")</f>
        <v/>
      </c>
      <c r="D138" s="166" t="str">
        <f>+IFERROR(VLOOKUP($A138,Hoja5!$A$2:$M$2116,5,FALSE),"")</f>
        <v/>
      </c>
      <c r="E138" s="166" t="str">
        <f>+IFERROR(VLOOKUP($A138,Hoja5!$A$2:$M$2116,6,FALSE),"")</f>
        <v/>
      </c>
      <c r="F138" s="166" t="str">
        <f>+IFERROR(VLOOKUP($A138,Hoja5!$A$2:$M$2116,7,FALSE),"")</f>
        <v/>
      </c>
      <c r="G138" s="166" t="str">
        <f>+IFERROR(VLOOKUP($A138,Hoja5!$A$2:$M$2116,8,FALSE),"")</f>
        <v/>
      </c>
      <c r="H138" s="166" t="str">
        <f>+IFERROR(VLOOKUP($A138,Hoja5!$A$2:$M$2116,9,FALSE),"")</f>
        <v/>
      </c>
      <c r="I138" s="166" t="str">
        <f>+IFERROR(VLOOKUP($A138,Hoja5!$A$2:$M$2116,10,FALSE),"")</f>
        <v/>
      </c>
      <c r="J138" s="166" t="str">
        <f>+IFERROR(VLOOKUP($A138,Hoja5!$A$2:$M$2116,11,FALSE),"")</f>
        <v/>
      </c>
      <c r="K138" s="164" t="str">
        <f>+IFERROR(VLOOKUP($A138,Hoja5!$A$2:$M$2116,12,FALSE),"")</f>
        <v/>
      </c>
      <c r="L138" s="165" t="str">
        <f>+IFERROR(VLOOKUP($A138,Hoja5!$A$2:$M$2116,13,FALSE),"")</f>
        <v/>
      </c>
    </row>
    <row r="139" spans="1:12" x14ac:dyDescent="0.25">
      <c r="A139" s="145">
        <v>128</v>
      </c>
      <c r="B139" s="41" t="str">
        <f>+IFERROR(VLOOKUP($A139,Hoja5!$A$2:$M$2116,3,FALSE),"")</f>
        <v/>
      </c>
      <c r="C139" s="41" t="str">
        <f>+IFERROR(VLOOKUP($A139,Hoja5!$A$2:$M$2116,4,FALSE),"")</f>
        <v/>
      </c>
      <c r="D139" s="166" t="str">
        <f>+IFERROR(VLOOKUP($A139,Hoja5!$A$2:$M$2116,5,FALSE),"")</f>
        <v/>
      </c>
      <c r="E139" s="166" t="str">
        <f>+IFERROR(VLOOKUP($A139,Hoja5!$A$2:$M$2116,6,FALSE),"")</f>
        <v/>
      </c>
      <c r="F139" s="166" t="str">
        <f>+IFERROR(VLOOKUP($A139,Hoja5!$A$2:$M$2116,7,FALSE),"")</f>
        <v/>
      </c>
      <c r="G139" s="166" t="str">
        <f>+IFERROR(VLOOKUP($A139,Hoja5!$A$2:$M$2116,8,FALSE),"")</f>
        <v/>
      </c>
      <c r="H139" s="166" t="str">
        <f>+IFERROR(VLOOKUP($A139,Hoja5!$A$2:$M$2116,9,FALSE),"")</f>
        <v/>
      </c>
      <c r="I139" s="166" t="str">
        <f>+IFERROR(VLOOKUP($A139,Hoja5!$A$2:$M$2116,10,FALSE),"")</f>
        <v/>
      </c>
      <c r="J139" s="166" t="str">
        <f>+IFERROR(VLOOKUP($A139,Hoja5!$A$2:$M$2116,11,FALSE),"")</f>
        <v/>
      </c>
      <c r="K139" s="164" t="str">
        <f>+IFERROR(VLOOKUP($A139,Hoja5!$A$2:$M$2116,12,FALSE),"")</f>
        <v/>
      </c>
      <c r="L139" s="165" t="str">
        <f>+IFERROR(VLOOKUP($A139,Hoja5!$A$2:$M$2116,13,FALSE),"")</f>
        <v/>
      </c>
    </row>
    <row r="140" spans="1:12" x14ac:dyDescent="0.25">
      <c r="A140" s="145">
        <v>129</v>
      </c>
      <c r="B140" s="41" t="str">
        <f>+IFERROR(VLOOKUP($A140,Hoja5!$A$2:$M$2116,3,FALSE),"")</f>
        <v/>
      </c>
      <c r="C140" s="41" t="str">
        <f>+IFERROR(VLOOKUP($A140,Hoja5!$A$2:$M$2116,4,FALSE),"")</f>
        <v/>
      </c>
      <c r="D140" s="166" t="str">
        <f>+IFERROR(VLOOKUP($A140,Hoja5!$A$2:$M$2116,5,FALSE),"")</f>
        <v/>
      </c>
      <c r="E140" s="166" t="str">
        <f>+IFERROR(VLOOKUP($A140,Hoja5!$A$2:$M$2116,6,FALSE),"")</f>
        <v/>
      </c>
      <c r="F140" s="166" t="str">
        <f>+IFERROR(VLOOKUP($A140,Hoja5!$A$2:$M$2116,7,FALSE),"")</f>
        <v/>
      </c>
      <c r="G140" s="166" t="str">
        <f>+IFERROR(VLOOKUP($A140,Hoja5!$A$2:$M$2116,8,FALSE),"")</f>
        <v/>
      </c>
      <c r="H140" s="166" t="str">
        <f>+IFERROR(VLOOKUP($A140,Hoja5!$A$2:$M$2116,9,FALSE),"")</f>
        <v/>
      </c>
      <c r="I140" s="166" t="str">
        <f>+IFERROR(VLOOKUP($A140,Hoja5!$A$2:$M$2116,10,FALSE),"")</f>
        <v/>
      </c>
      <c r="J140" s="166" t="str">
        <f>+IFERROR(VLOOKUP($A140,Hoja5!$A$2:$M$2116,11,FALSE),"")</f>
        <v/>
      </c>
      <c r="K140" s="164" t="str">
        <f>+IFERROR(VLOOKUP($A140,Hoja5!$A$2:$M$2116,12,FALSE),"")</f>
        <v/>
      </c>
      <c r="L140" s="165" t="str">
        <f>+IFERROR(VLOOKUP($A140,Hoja5!$A$2:$M$2116,13,FALSE),"")</f>
        <v/>
      </c>
    </row>
    <row r="141" spans="1:12" ht="15.75" thickBot="1" x14ac:dyDescent="0.3">
      <c r="A141" s="146">
        <v>130</v>
      </c>
      <c r="B141" s="147" t="str">
        <f>+IFERROR(VLOOKUP($A141,Hoja5!$A$2:$M$2116,3,FALSE),"")</f>
        <v/>
      </c>
      <c r="C141" s="147" t="str">
        <f>+IFERROR(VLOOKUP($A141,Hoja5!$A$2:$M$2116,4,FALSE),"")</f>
        <v/>
      </c>
      <c r="D141" s="167" t="str">
        <f>+IFERROR(VLOOKUP($A141,Hoja5!$A$2:$M$2116,5,FALSE),"")</f>
        <v/>
      </c>
      <c r="E141" s="167" t="str">
        <f>+IFERROR(VLOOKUP($A141,Hoja5!$A$2:$M$2116,6,FALSE),"")</f>
        <v/>
      </c>
      <c r="F141" s="167" t="str">
        <f>+IFERROR(VLOOKUP($A141,Hoja5!$A$2:$M$2116,7,FALSE),"")</f>
        <v/>
      </c>
      <c r="G141" s="167" t="str">
        <f>+IFERROR(VLOOKUP($A141,Hoja5!$A$2:$M$2116,8,FALSE),"")</f>
        <v/>
      </c>
      <c r="H141" s="167" t="str">
        <f>+IFERROR(VLOOKUP($A141,Hoja5!$A$2:$M$2116,9,FALSE),"")</f>
        <v/>
      </c>
      <c r="I141" s="167" t="str">
        <f>+IFERROR(VLOOKUP($A141,Hoja5!$A$2:$M$2116,10,FALSE),"")</f>
        <v/>
      </c>
      <c r="J141" s="167" t="str">
        <f>+IFERROR(VLOOKUP($A141,Hoja5!$A$2:$M$2116,11,FALSE),"")</f>
        <v/>
      </c>
      <c r="K141" s="167" t="str">
        <f>+IFERROR(VLOOKUP($A141,Hoja5!$A$2:$M$2116,12,FALSE),"")</f>
        <v/>
      </c>
      <c r="L141" s="171" t="str">
        <f>+IFERROR(VLOOKUP($A141,Hoja5!$A$2:$M$2116,13,FALSE),"")</f>
        <v/>
      </c>
    </row>
    <row r="142" spans="1:12" x14ac:dyDescent="0.25"/>
  </sheetData>
  <sheetProtection algorithmName="SHA-512" hashValue="0OuE3cro4zjgdmicbPqphhCGgRnhCtg3NV5i6otf8YdIPIoRLZNkouT+YcXTT7l1xKDx+EWrlCL0cDG7+ss5sw==" saltValue="8oZt5m2ymvjmJbYcBCPtTg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ignoredErrors>
    <ignoredError sqref="D11:K1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199D5-6847-45D8-B123-18C9EF47089D}">
  <sheetPr codeName="Hoja7"/>
  <dimension ref="A1:L142"/>
  <sheetViews>
    <sheetView showGridLines="0" zoomScale="70" zoomScaleNormal="70" workbookViewId="0">
      <selection activeCell="C11" sqref="C11"/>
    </sheetView>
  </sheetViews>
  <sheetFormatPr baseColWidth="10" defaultColWidth="0" defaultRowHeight="15" zeroHeight="1" x14ac:dyDescent="0.25"/>
  <cols>
    <col min="1" max="1" width="11.42578125" customWidth="1"/>
    <col min="2" max="2" width="14.140625" customWidth="1"/>
    <col min="3" max="3" width="48.85546875" customWidth="1"/>
    <col min="4" max="5" width="20.42578125" customWidth="1"/>
    <col min="6" max="6" width="20.42578125" style="160" customWidth="1"/>
    <col min="7" max="8" width="20.42578125" customWidth="1"/>
    <col min="9" max="9" width="20.42578125" style="160" customWidth="1"/>
    <col min="10" max="11" width="20.42578125" customWidth="1"/>
    <col min="12" max="12" width="20.42578125" style="160" customWidth="1"/>
    <col min="13" max="16384" width="11.42578125" hidden="1"/>
  </cols>
  <sheetData>
    <row r="1" spans="1:12" ht="15.75" x14ac:dyDescent="0.25">
      <c r="A1" s="1"/>
      <c r="B1" s="1"/>
      <c r="C1" s="2"/>
      <c r="D1" s="2"/>
      <c r="E1" s="2"/>
      <c r="F1" s="20"/>
      <c r="G1" s="2"/>
      <c r="H1" s="2"/>
      <c r="I1" s="20"/>
      <c r="J1" s="2"/>
      <c r="K1" s="2"/>
      <c r="L1" s="172"/>
    </row>
    <row r="2" spans="1:12" ht="15.75" x14ac:dyDescent="0.25">
      <c r="A2" s="1"/>
      <c r="B2" s="1"/>
      <c r="C2" s="2"/>
      <c r="D2" s="2"/>
      <c r="E2" s="2"/>
      <c r="F2" s="20"/>
      <c r="G2" s="2"/>
      <c r="H2" s="2"/>
      <c r="I2" s="20"/>
      <c r="J2" s="2"/>
      <c r="K2" s="2"/>
      <c r="L2" s="172"/>
    </row>
    <row r="3" spans="1:12" ht="15.75" x14ac:dyDescent="0.25">
      <c r="A3" s="1"/>
      <c r="B3" s="1"/>
      <c r="C3" s="2"/>
      <c r="D3" s="2"/>
      <c r="E3" s="2"/>
      <c r="F3" s="20"/>
      <c r="G3" s="2"/>
      <c r="H3" s="2"/>
      <c r="I3" s="20"/>
      <c r="J3" s="2"/>
      <c r="K3" s="2"/>
      <c r="L3" s="172"/>
    </row>
    <row r="4" spans="1:12" ht="15.75" x14ac:dyDescent="0.25">
      <c r="A4" s="1"/>
      <c r="B4" s="1"/>
      <c r="C4" s="2"/>
      <c r="D4" s="2"/>
      <c r="E4" s="2"/>
      <c r="F4" s="20"/>
      <c r="G4" s="2"/>
      <c r="H4" s="2"/>
      <c r="I4" s="20"/>
      <c r="J4" s="2"/>
      <c r="K4" s="2"/>
      <c r="L4" s="172"/>
    </row>
    <row r="5" spans="1:12" ht="15.75" x14ac:dyDescent="0.25">
      <c r="A5" s="1"/>
      <c r="B5" s="1"/>
      <c r="C5" s="2"/>
      <c r="D5" s="2"/>
      <c r="E5" s="2"/>
      <c r="F5" s="20"/>
      <c r="G5" s="2"/>
      <c r="H5" s="2"/>
      <c r="I5" s="20"/>
      <c r="J5" s="2"/>
      <c r="K5" s="2"/>
      <c r="L5" s="172"/>
    </row>
    <row r="6" spans="1:12" ht="21" x14ac:dyDescent="0.25">
      <c r="A6" s="1"/>
      <c r="B6" s="205" t="str">
        <f>+ESTADISTICAS!B6</f>
        <v>ESTADISTICAS GENERALES DE EDUCACIÓN SUPERIOR - 2018</v>
      </c>
      <c r="C6" s="205"/>
      <c r="D6" s="205"/>
      <c r="E6" s="205"/>
      <c r="F6" s="205"/>
      <c r="G6" s="205"/>
      <c r="H6" s="205"/>
      <c r="I6" s="205"/>
      <c r="J6" s="4"/>
      <c r="K6" s="4"/>
      <c r="L6" s="172"/>
    </row>
    <row r="7" spans="1:12" ht="28.5" x14ac:dyDescent="0.25">
      <c r="A7" s="1"/>
      <c r="B7" s="206" t="str">
        <f>+ESTADISTICAS!B7</f>
        <v>VALLE DEL CAUCA</v>
      </c>
      <c r="C7" s="206"/>
      <c r="D7" s="206"/>
      <c r="E7" s="206"/>
      <c r="F7" s="206"/>
      <c r="G7" s="206"/>
      <c r="H7" s="206"/>
      <c r="I7" s="206"/>
      <c r="J7" s="4"/>
      <c r="K7" s="4"/>
      <c r="L7" s="172"/>
    </row>
    <row r="8" spans="1:12" ht="15.75" x14ac:dyDescent="0.25">
      <c r="A8" s="1"/>
      <c r="B8" s="207" t="s">
        <v>0</v>
      </c>
      <c r="C8" s="207"/>
      <c r="D8" s="207"/>
      <c r="E8" s="207"/>
      <c r="F8" s="207"/>
      <c r="G8" s="207"/>
      <c r="H8" s="207"/>
      <c r="I8" s="207"/>
      <c r="J8" s="4"/>
      <c r="K8" s="4"/>
      <c r="L8" s="172"/>
    </row>
    <row r="9" spans="1:12" ht="15.75" x14ac:dyDescent="0.25">
      <c r="A9" s="5"/>
      <c r="B9" s="5"/>
      <c r="C9" s="3"/>
      <c r="D9" s="3"/>
      <c r="E9" s="3"/>
      <c r="F9" s="172"/>
      <c r="G9" s="2"/>
      <c r="H9" s="2"/>
      <c r="I9" s="20"/>
      <c r="J9" s="2"/>
      <c r="K9" s="2"/>
      <c r="L9" s="172"/>
    </row>
    <row r="10" spans="1:12" ht="24" thickBot="1" x14ac:dyDescent="0.3">
      <c r="A10" s="38" t="s">
        <v>1372</v>
      </c>
      <c r="B10" s="1"/>
      <c r="C10" s="2"/>
      <c r="D10" s="2"/>
      <c r="E10" s="2"/>
      <c r="F10" s="20"/>
      <c r="G10" s="2"/>
      <c r="H10" s="2"/>
      <c r="I10" s="20"/>
      <c r="J10" s="3"/>
      <c r="K10" s="3"/>
      <c r="L10" s="172"/>
    </row>
    <row r="11" spans="1:12" ht="93.75" x14ac:dyDescent="0.25">
      <c r="A11" s="131" t="s">
        <v>75</v>
      </c>
      <c r="B11" s="132" t="s">
        <v>84</v>
      </c>
      <c r="C11" s="132" t="s">
        <v>85</v>
      </c>
      <c r="D11" s="151" t="s">
        <v>2533</v>
      </c>
      <c r="E11" s="152" t="s">
        <v>1403</v>
      </c>
      <c r="F11" s="173" t="s">
        <v>2534</v>
      </c>
      <c r="G11" s="153" t="s">
        <v>2535</v>
      </c>
      <c r="H11" s="132" t="s">
        <v>1406</v>
      </c>
      <c r="I11" s="174" t="s">
        <v>2346</v>
      </c>
      <c r="J11" s="132" t="s">
        <v>2536</v>
      </c>
      <c r="K11" s="151" t="s">
        <v>2531</v>
      </c>
      <c r="L11" s="175" t="s">
        <v>2537</v>
      </c>
    </row>
    <row r="12" spans="1:12" x14ac:dyDescent="0.25">
      <c r="A12" s="143">
        <v>1</v>
      </c>
      <c r="B12" s="39">
        <f>+IFERROR(VLOOKUP($A12,Hoja6!$A$3:$P$1124,3,FALSE),"")</f>
        <v>76001</v>
      </c>
      <c r="C12" s="39" t="str">
        <f>+UPPER(IFERROR(VLOOKUP($A12,Hoja6!$A$3:$P$1124,4,FALSE),""))</f>
        <v>CALI</v>
      </c>
      <c r="D12" s="40">
        <f>+IFERROR(VLOOKUP($A12,Hoja6!$A$3:$P$1124,8,FALSE),"")</f>
        <v>22010</v>
      </c>
      <c r="E12" s="40">
        <f>+IFERROR(VLOOKUP($A12,Hoja6!$A$3:$P$1124,9,FALSE),"")</f>
        <v>6218</v>
      </c>
      <c r="F12" s="163">
        <f>+IFERROR(VLOOKUP($A12,Hoja6!$A$3:$P$1124,10,FALSE),"")</f>
        <v>0.2825079509313948</v>
      </c>
      <c r="G12" s="40">
        <f>+IFERROR(VLOOKUP($A12,Hoja6!$A$3:$P$1124,11,FALSE),"")</f>
        <v>21680</v>
      </c>
      <c r="H12" s="40">
        <f>+IFERROR(VLOOKUP($A12,Hoja6!$A$3:$P$1124,12,FALSE),"")</f>
        <v>8786</v>
      </c>
      <c r="I12" s="163">
        <f>+IFERROR(VLOOKUP($A12,Hoja6!$A$3:$P$1124,13,FALSE),"")</f>
        <v>0.40525830258302581</v>
      </c>
      <c r="J12" s="40">
        <f>+IFERROR(VLOOKUP($A12,Hoja6!$A$3:$P$1124,14,FALSE),"")</f>
        <v>21546</v>
      </c>
      <c r="K12" s="149">
        <f>+IFERROR(VLOOKUP($A12,Hoja6!$A$3:$P$1124,15,FALSE),"")</f>
        <v>7290</v>
      </c>
      <c r="L12" s="165">
        <f>+IFERROR(VLOOKUP($A12,Hoja6!$A$3:$P$1124,16,FALSE),"")</f>
        <v>0.33834586466165412</v>
      </c>
    </row>
    <row r="13" spans="1:12" x14ac:dyDescent="0.25">
      <c r="A13" s="145">
        <v>2</v>
      </c>
      <c r="B13" s="39">
        <f>+IFERROR(VLOOKUP($A13,Hoja6!$A$3:$P$1124,3,FALSE),"")</f>
        <v>76020</v>
      </c>
      <c r="C13" s="39" t="str">
        <f>+UPPER(IFERROR(VLOOKUP($A13,Hoja6!$A$3:$P$1124,4,FALSE),""))</f>
        <v>ALCALÁ</v>
      </c>
      <c r="D13" s="40">
        <f>+IFERROR(VLOOKUP($A13,Hoja6!$A$3:$P$1124,8,FALSE),"")</f>
        <v>81</v>
      </c>
      <c r="E13" s="40">
        <f>+IFERROR(VLOOKUP($A13,Hoja6!$A$3:$P$1124,9,FALSE),"")</f>
        <v>19</v>
      </c>
      <c r="F13" s="163">
        <f>+IFERROR(VLOOKUP($A13,Hoja6!$A$3:$P$1124,10,FALSE),"")</f>
        <v>0.23456790123456789</v>
      </c>
      <c r="G13" s="40">
        <f>+IFERROR(VLOOKUP($A13,Hoja6!$A$3:$P$1124,11,FALSE),"")</f>
        <v>65</v>
      </c>
      <c r="H13" s="40">
        <f>+IFERROR(VLOOKUP($A13,Hoja6!$A$3:$P$1124,12,FALSE),"")</f>
        <v>10</v>
      </c>
      <c r="I13" s="163">
        <f>+IFERROR(VLOOKUP($A13,Hoja6!$A$3:$P$1124,13,FALSE),"")</f>
        <v>0.15384615384615385</v>
      </c>
      <c r="J13" s="40">
        <f>+IFERROR(VLOOKUP($A13,Hoja6!$A$3:$P$1124,14,FALSE),"")</f>
        <v>103</v>
      </c>
      <c r="K13" s="149">
        <f>+IFERROR(VLOOKUP($A13,Hoja6!$A$3:$P$1124,15,FALSE),"")</f>
        <v>21</v>
      </c>
      <c r="L13" s="165">
        <f>+IFERROR(VLOOKUP($A13,Hoja6!$A$3:$P$1124,16,FALSE),"")</f>
        <v>0.20388349514563106</v>
      </c>
    </row>
    <row r="14" spans="1:12" x14ac:dyDescent="0.25">
      <c r="A14" s="145">
        <v>3</v>
      </c>
      <c r="B14" s="39">
        <f>+IFERROR(VLOOKUP($A14,Hoja6!$A$3:$P$1124,3,FALSE),"")</f>
        <v>76036</v>
      </c>
      <c r="C14" s="39" t="str">
        <f>+UPPER(IFERROR(VLOOKUP($A14,Hoja6!$A$3:$P$1124,4,FALSE),""))</f>
        <v>ANDALUCÍA</v>
      </c>
      <c r="D14" s="40">
        <f>+IFERROR(VLOOKUP($A14,Hoja6!$A$3:$P$1124,8,FALSE),"")</f>
        <v>167</v>
      </c>
      <c r="E14" s="40">
        <f>+IFERROR(VLOOKUP($A14,Hoja6!$A$3:$P$1124,9,FALSE),"")</f>
        <v>53</v>
      </c>
      <c r="F14" s="163">
        <f>+IFERROR(VLOOKUP($A14,Hoja6!$A$3:$P$1124,10,FALSE),"")</f>
        <v>0.31736526946107785</v>
      </c>
      <c r="G14" s="40">
        <f>+IFERROR(VLOOKUP($A14,Hoja6!$A$3:$P$1124,11,FALSE),"")</f>
        <v>214</v>
      </c>
      <c r="H14" s="40">
        <f>+IFERROR(VLOOKUP($A14,Hoja6!$A$3:$P$1124,12,FALSE),"")</f>
        <v>81</v>
      </c>
      <c r="I14" s="163">
        <f>+IFERROR(VLOOKUP($A14,Hoja6!$A$3:$P$1124,13,FALSE),"")</f>
        <v>0.37850467289719625</v>
      </c>
      <c r="J14" s="40">
        <f>+IFERROR(VLOOKUP($A14,Hoja6!$A$3:$P$1124,14,FALSE),"")</f>
        <v>194</v>
      </c>
      <c r="K14" s="149">
        <f>+IFERROR(VLOOKUP($A14,Hoja6!$A$3:$P$1124,15,FALSE),"")</f>
        <v>53</v>
      </c>
      <c r="L14" s="165">
        <f>+IFERROR(VLOOKUP($A14,Hoja6!$A$3:$P$1124,16,FALSE),"")</f>
        <v>0.27319587628865977</v>
      </c>
    </row>
    <row r="15" spans="1:12" x14ac:dyDescent="0.25">
      <c r="A15" s="145">
        <v>4</v>
      </c>
      <c r="B15" s="39">
        <f>+IFERROR(VLOOKUP($A15,Hoja6!$A$3:$P$1124,3,FALSE),"")</f>
        <v>76041</v>
      </c>
      <c r="C15" s="39" t="str">
        <f>+UPPER(IFERROR(VLOOKUP($A15,Hoja6!$A$3:$P$1124,4,FALSE),""))</f>
        <v>ANSERMANUEVO</v>
      </c>
      <c r="D15" s="40">
        <f>+IFERROR(VLOOKUP($A15,Hoja6!$A$3:$P$1124,8,FALSE),"")</f>
        <v>90</v>
      </c>
      <c r="E15" s="40">
        <f>+IFERROR(VLOOKUP($A15,Hoja6!$A$3:$P$1124,9,FALSE),"")</f>
        <v>19</v>
      </c>
      <c r="F15" s="163">
        <f>+IFERROR(VLOOKUP($A15,Hoja6!$A$3:$P$1124,10,FALSE),"")</f>
        <v>0.21111111111111111</v>
      </c>
      <c r="G15" s="40">
        <f>+IFERROR(VLOOKUP($A15,Hoja6!$A$3:$P$1124,11,FALSE),"")</f>
        <v>126</v>
      </c>
      <c r="H15" s="40">
        <f>+IFERROR(VLOOKUP($A15,Hoja6!$A$3:$P$1124,12,FALSE),"")</f>
        <v>29</v>
      </c>
      <c r="I15" s="163">
        <f>+IFERROR(VLOOKUP($A15,Hoja6!$A$3:$P$1124,13,FALSE),"")</f>
        <v>0.23015873015873015</v>
      </c>
      <c r="J15" s="40">
        <f>+IFERROR(VLOOKUP($A15,Hoja6!$A$3:$P$1124,14,FALSE),"")</f>
        <v>128</v>
      </c>
      <c r="K15" s="149">
        <f>+IFERROR(VLOOKUP($A15,Hoja6!$A$3:$P$1124,15,FALSE),"")</f>
        <v>17</v>
      </c>
      <c r="L15" s="165">
        <f>+IFERROR(VLOOKUP($A15,Hoja6!$A$3:$P$1124,16,FALSE),"")</f>
        <v>0.1328125</v>
      </c>
    </row>
    <row r="16" spans="1:12" x14ac:dyDescent="0.25">
      <c r="A16" s="145">
        <v>5</v>
      </c>
      <c r="B16" s="39">
        <f>+IFERROR(VLOOKUP($A16,Hoja6!$A$3:$P$1124,3,FALSE),"")</f>
        <v>76054</v>
      </c>
      <c r="C16" s="39" t="str">
        <f>+UPPER(IFERROR(VLOOKUP($A16,Hoja6!$A$3:$P$1124,4,FALSE),""))</f>
        <v>ARGELIA</v>
      </c>
      <c r="D16" s="40">
        <f>+IFERROR(VLOOKUP($A16,Hoja6!$A$3:$P$1124,8,FALSE),"")</f>
        <v>31</v>
      </c>
      <c r="E16" s="40">
        <f>+IFERROR(VLOOKUP($A16,Hoja6!$A$3:$P$1124,9,FALSE),"")</f>
        <v>5</v>
      </c>
      <c r="F16" s="163">
        <f>+IFERROR(VLOOKUP($A16,Hoja6!$A$3:$P$1124,10,FALSE),"")</f>
        <v>0.16129032258064516</v>
      </c>
      <c r="G16" s="40">
        <f>+IFERROR(VLOOKUP($A16,Hoja6!$A$3:$P$1124,11,FALSE),"")</f>
        <v>56</v>
      </c>
      <c r="H16" s="40">
        <f>+IFERROR(VLOOKUP($A16,Hoja6!$A$3:$P$1124,12,FALSE),"")</f>
        <v>14</v>
      </c>
      <c r="I16" s="163">
        <f>+IFERROR(VLOOKUP($A16,Hoja6!$A$3:$P$1124,13,FALSE),"")</f>
        <v>0.25</v>
      </c>
      <c r="J16" s="40">
        <f>+IFERROR(VLOOKUP($A16,Hoja6!$A$3:$P$1124,14,FALSE),"")</f>
        <v>46</v>
      </c>
      <c r="K16" s="149">
        <f>+IFERROR(VLOOKUP($A16,Hoja6!$A$3:$P$1124,15,FALSE),"")</f>
        <v>9</v>
      </c>
      <c r="L16" s="165">
        <f>+IFERROR(VLOOKUP($A16,Hoja6!$A$3:$P$1124,16,FALSE),"")</f>
        <v>0.19565217391304349</v>
      </c>
    </row>
    <row r="17" spans="1:12" x14ac:dyDescent="0.25">
      <c r="A17" s="145">
        <v>6</v>
      </c>
      <c r="B17" s="39">
        <f>+IFERROR(VLOOKUP($A17,Hoja6!$A$3:$P$1124,3,FALSE),"")</f>
        <v>76100</v>
      </c>
      <c r="C17" s="39" t="str">
        <f>+UPPER(IFERROR(VLOOKUP($A17,Hoja6!$A$3:$P$1124,4,FALSE),""))</f>
        <v>BOLÍVAR</v>
      </c>
      <c r="D17" s="40">
        <f>+IFERROR(VLOOKUP($A17,Hoja6!$A$3:$P$1124,8,FALSE),"")</f>
        <v>128</v>
      </c>
      <c r="E17" s="40">
        <f>+IFERROR(VLOOKUP($A17,Hoja6!$A$3:$P$1124,9,FALSE),"")</f>
        <v>33</v>
      </c>
      <c r="F17" s="163">
        <f>+IFERROR(VLOOKUP($A17,Hoja6!$A$3:$P$1124,10,FALSE),"")</f>
        <v>0.2578125</v>
      </c>
      <c r="G17" s="40">
        <f>+IFERROR(VLOOKUP($A17,Hoja6!$A$3:$P$1124,11,FALSE),"")</f>
        <v>121</v>
      </c>
      <c r="H17" s="40">
        <f>+IFERROR(VLOOKUP($A17,Hoja6!$A$3:$P$1124,12,FALSE),"")</f>
        <v>32</v>
      </c>
      <c r="I17" s="163">
        <f>+IFERROR(VLOOKUP($A17,Hoja6!$A$3:$P$1124,13,FALSE),"")</f>
        <v>0.26446280991735538</v>
      </c>
      <c r="J17" s="40">
        <f>+IFERROR(VLOOKUP($A17,Hoja6!$A$3:$P$1124,14,FALSE),"")</f>
        <v>143</v>
      </c>
      <c r="K17" s="149">
        <f>+IFERROR(VLOOKUP($A17,Hoja6!$A$3:$P$1124,15,FALSE),"")</f>
        <v>33</v>
      </c>
      <c r="L17" s="165">
        <f>+IFERROR(VLOOKUP($A17,Hoja6!$A$3:$P$1124,16,FALSE),"")</f>
        <v>0.23076923076923078</v>
      </c>
    </row>
    <row r="18" spans="1:12" x14ac:dyDescent="0.25">
      <c r="A18" s="145">
        <v>7</v>
      </c>
      <c r="B18" s="39">
        <f>+IFERROR(VLOOKUP($A18,Hoja6!$A$3:$P$1124,3,FALSE),"")</f>
        <v>76109</v>
      </c>
      <c r="C18" s="39" t="str">
        <f>+UPPER(IFERROR(VLOOKUP($A18,Hoja6!$A$3:$P$1124,4,FALSE),""))</f>
        <v>BUENAVENTURA</v>
      </c>
      <c r="D18" s="40">
        <f>+IFERROR(VLOOKUP($A18,Hoja6!$A$3:$P$1124,8,FALSE),"")</f>
        <v>2984</v>
      </c>
      <c r="E18" s="40">
        <f>+IFERROR(VLOOKUP($A18,Hoja6!$A$3:$P$1124,9,FALSE),"")</f>
        <v>630</v>
      </c>
      <c r="F18" s="163">
        <f>+IFERROR(VLOOKUP($A18,Hoja6!$A$3:$P$1124,10,FALSE),"")</f>
        <v>0.2111260053619303</v>
      </c>
      <c r="G18" s="40">
        <f>+IFERROR(VLOOKUP($A18,Hoja6!$A$3:$P$1124,11,FALSE),"")</f>
        <v>3289</v>
      </c>
      <c r="H18" s="40">
        <f>+IFERROR(VLOOKUP($A18,Hoja6!$A$3:$P$1124,12,FALSE),"")</f>
        <v>981</v>
      </c>
      <c r="I18" s="163">
        <f>+IFERROR(VLOOKUP($A18,Hoja6!$A$3:$P$1124,13,FALSE),"")</f>
        <v>0.29826695044086349</v>
      </c>
      <c r="J18" s="40">
        <f>+IFERROR(VLOOKUP($A18,Hoja6!$A$3:$P$1124,14,FALSE),"")</f>
        <v>3294</v>
      </c>
      <c r="K18" s="149">
        <f>+IFERROR(VLOOKUP($A18,Hoja6!$A$3:$P$1124,15,FALSE),"")</f>
        <v>952</v>
      </c>
      <c r="L18" s="165">
        <f>+IFERROR(VLOOKUP($A18,Hoja6!$A$3:$P$1124,16,FALSE),"")</f>
        <v>0.28901032179720704</v>
      </c>
    </row>
    <row r="19" spans="1:12" x14ac:dyDescent="0.25">
      <c r="A19" s="145">
        <v>8</v>
      </c>
      <c r="B19" s="39">
        <f>+IFERROR(VLOOKUP($A19,Hoja6!$A$3:$P$1124,3,FALSE),"")</f>
        <v>76111</v>
      </c>
      <c r="C19" s="39" t="str">
        <f>+UPPER(IFERROR(VLOOKUP($A19,Hoja6!$A$3:$P$1124,4,FALSE),""))</f>
        <v>GUADALAJARA DE BUGA</v>
      </c>
      <c r="D19" s="40">
        <f>+IFERROR(VLOOKUP($A19,Hoja6!$A$3:$P$1124,8,FALSE),"")</f>
        <v>1165</v>
      </c>
      <c r="E19" s="40">
        <f>+IFERROR(VLOOKUP($A19,Hoja6!$A$3:$P$1124,9,FALSE),"")</f>
        <v>486</v>
      </c>
      <c r="F19" s="163">
        <f>+IFERROR(VLOOKUP($A19,Hoja6!$A$3:$P$1124,10,FALSE),"")</f>
        <v>0.41716738197424891</v>
      </c>
      <c r="G19" s="40">
        <f>+IFERROR(VLOOKUP($A19,Hoja6!$A$3:$P$1124,11,FALSE),"")</f>
        <v>1162</v>
      </c>
      <c r="H19" s="40">
        <f>+IFERROR(VLOOKUP($A19,Hoja6!$A$3:$P$1124,12,FALSE),"")</f>
        <v>634</v>
      </c>
      <c r="I19" s="163">
        <f>+IFERROR(VLOOKUP($A19,Hoja6!$A$3:$P$1124,13,FALSE),"")</f>
        <v>0.54561101549053359</v>
      </c>
      <c r="J19" s="40">
        <f>+IFERROR(VLOOKUP($A19,Hoja6!$A$3:$P$1124,14,FALSE),"")</f>
        <v>1238</v>
      </c>
      <c r="K19" s="149">
        <f>+IFERROR(VLOOKUP($A19,Hoja6!$A$3:$P$1124,15,FALSE),"")</f>
        <v>555</v>
      </c>
      <c r="L19" s="165">
        <f>+IFERROR(VLOOKUP($A19,Hoja6!$A$3:$P$1124,16,FALSE),"")</f>
        <v>0.4483037156704362</v>
      </c>
    </row>
    <row r="20" spans="1:12" x14ac:dyDescent="0.25">
      <c r="A20" s="145">
        <v>9</v>
      </c>
      <c r="B20" s="39">
        <f>+IFERROR(VLOOKUP($A20,Hoja6!$A$3:$P$1124,3,FALSE),"")</f>
        <v>76113</v>
      </c>
      <c r="C20" s="39" t="str">
        <f>+UPPER(IFERROR(VLOOKUP($A20,Hoja6!$A$3:$P$1124,4,FALSE),""))</f>
        <v>BUGALAGRANDE</v>
      </c>
      <c r="D20" s="40">
        <f>+IFERROR(VLOOKUP($A20,Hoja6!$A$3:$P$1124,8,FALSE),"")</f>
        <v>251</v>
      </c>
      <c r="E20" s="40">
        <f>+IFERROR(VLOOKUP($A20,Hoja6!$A$3:$P$1124,9,FALSE),"")</f>
        <v>90</v>
      </c>
      <c r="F20" s="163">
        <f>+IFERROR(VLOOKUP($A20,Hoja6!$A$3:$P$1124,10,FALSE),"")</f>
        <v>0.35856573705179284</v>
      </c>
      <c r="G20" s="40">
        <f>+IFERROR(VLOOKUP($A20,Hoja6!$A$3:$P$1124,11,FALSE),"")</f>
        <v>257</v>
      </c>
      <c r="H20" s="40">
        <f>+IFERROR(VLOOKUP($A20,Hoja6!$A$3:$P$1124,12,FALSE),"")</f>
        <v>132</v>
      </c>
      <c r="I20" s="163">
        <f>+IFERROR(VLOOKUP($A20,Hoja6!$A$3:$P$1124,13,FALSE),"")</f>
        <v>0.51361867704280151</v>
      </c>
      <c r="J20" s="40">
        <f>+IFERROR(VLOOKUP($A20,Hoja6!$A$3:$P$1124,14,FALSE),"")</f>
        <v>223</v>
      </c>
      <c r="K20" s="149">
        <f>+IFERROR(VLOOKUP($A20,Hoja6!$A$3:$P$1124,15,FALSE),"")</f>
        <v>85</v>
      </c>
      <c r="L20" s="165">
        <f>+IFERROR(VLOOKUP($A20,Hoja6!$A$3:$P$1124,16,FALSE),"")</f>
        <v>0.3811659192825112</v>
      </c>
    </row>
    <row r="21" spans="1:12" x14ac:dyDescent="0.25">
      <c r="A21" s="145">
        <v>10</v>
      </c>
      <c r="B21" s="39">
        <f>+IFERROR(VLOOKUP($A21,Hoja6!$A$3:$P$1124,3,FALSE),"")</f>
        <v>76122</v>
      </c>
      <c r="C21" s="39" t="str">
        <f>+UPPER(IFERROR(VLOOKUP($A21,Hoja6!$A$3:$P$1124,4,FALSE),""))</f>
        <v>CAICEDONIA</v>
      </c>
      <c r="D21" s="40">
        <f>+IFERROR(VLOOKUP($A21,Hoja6!$A$3:$P$1124,8,FALSE),"")</f>
        <v>240</v>
      </c>
      <c r="E21" s="40">
        <f>+IFERROR(VLOOKUP($A21,Hoja6!$A$3:$P$1124,9,FALSE),"")</f>
        <v>79</v>
      </c>
      <c r="F21" s="163">
        <f>+IFERROR(VLOOKUP($A21,Hoja6!$A$3:$P$1124,10,FALSE),"")</f>
        <v>0.32916666666666666</v>
      </c>
      <c r="G21" s="40">
        <f>+IFERROR(VLOOKUP($A21,Hoja6!$A$3:$P$1124,11,FALSE),"")</f>
        <v>226</v>
      </c>
      <c r="H21" s="40">
        <f>+IFERROR(VLOOKUP($A21,Hoja6!$A$3:$P$1124,12,FALSE),"")</f>
        <v>80</v>
      </c>
      <c r="I21" s="163">
        <f>+IFERROR(VLOOKUP($A21,Hoja6!$A$3:$P$1124,13,FALSE),"")</f>
        <v>0.35398230088495575</v>
      </c>
      <c r="J21" s="40">
        <f>+IFERROR(VLOOKUP($A21,Hoja6!$A$3:$P$1124,14,FALSE),"")</f>
        <v>218</v>
      </c>
      <c r="K21" s="149">
        <f>+IFERROR(VLOOKUP($A21,Hoja6!$A$3:$P$1124,15,FALSE),"")</f>
        <v>63</v>
      </c>
      <c r="L21" s="165">
        <f>+IFERROR(VLOOKUP($A21,Hoja6!$A$3:$P$1124,16,FALSE),"")</f>
        <v>0.28899082568807338</v>
      </c>
    </row>
    <row r="22" spans="1:12" x14ac:dyDescent="0.25">
      <c r="A22" s="145">
        <v>11</v>
      </c>
      <c r="B22" s="39">
        <f>+IFERROR(VLOOKUP($A22,Hoja6!$A$3:$P$1124,3,FALSE),"")</f>
        <v>76126</v>
      </c>
      <c r="C22" s="39" t="str">
        <f>+UPPER(IFERROR(VLOOKUP($A22,Hoja6!$A$3:$P$1124,4,FALSE),""))</f>
        <v>CALIMA</v>
      </c>
      <c r="D22" s="40">
        <f>+IFERROR(VLOOKUP($A22,Hoja6!$A$3:$P$1124,8,FALSE),"")</f>
        <v>169</v>
      </c>
      <c r="E22" s="40">
        <f>+IFERROR(VLOOKUP($A22,Hoja6!$A$3:$P$1124,9,FALSE),"")</f>
        <v>41</v>
      </c>
      <c r="F22" s="163">
        <f>+IFERROR(VLOOKUP($A22,Hoja6!$A$3:$P$1124,10,FALSE),"")</f>
        <v>0.24260355029585798</v>
      </c>
      <c r="G22" s="40">
        <f>+IFERROR(VLOOKUP($A22,Hoja6!$A$3:$P$1124,11,FALSE),"")</f>
        <v>161</v>
      </c>
      <c r="H22" s="40">
        <f>+IFERROR(VLOOKUP($A22,Hoja6!$A$3:$P$1124,12,FALSE),"")</f>
        <v>61</v>
      </c>
      <c r="I22" s="163">
        <f>+IFERROR(VLOOKUP($A22,Hoja6!$A$3:$P$1124,13,FALSE),"")</f>
        <v>0.37888198757763975</v>
      </c>
      <c r="J22" s="40">
        <f>+IFERROR(VLOOKUP($A22,Hoja6!$A$3:$P$1124,14,FALSE),"")</f>
        <v>205</v>
      </c>
      <c r="K22" s="149">
        <f>+IFERROR(VLOOKUP($A22,Hoja6!$A$3:$P$1124,15,FALSE),"")</f>
        <v>44</v>
      </c>
      <c r="L22" s="165">
        <f>+IFERROR(VLOOKUP($A22,Hoja6!$A$3:$P$1124,16,FALSE),"")</f>
        <v>0.21463414634146341</v>
      </c>
    </row>
    <row r="23" spans="1:12" x14ac:dyDescent="0.25">
      <c r="A23" s="145">
        <v>12</v>
      </c>
      <c r="B23" s="39">
        <f>+IFERROR(VLOOKUP($A23,Hoja6!$A$3:$P$1124,3,FALSE),"")</f>
        <v>76130</v>
      </c>
      <c r="C23" s="39" t="str">
        <f>+UPPER(IFERROR(VLOOKUP($A23,Hoja6!$A$3:$P$1124,4,FALSE),""))</f>
        <v>CANDELARIA</v>
      </c>
      <c r="D23" s="40">
        <f>+IFERROR(VLOOKUP($A23,Hoja6!$A$3:$P$1124,8,FALSE),"")</f>
        <v>733</v>
      </c>
      <c r="E23" s="40">
        <f>+IFERROR(VLOOKUP($A23,Hoja6!$A$3:$P$1124,9,FALSE),"")</f>
        <v>207</v>
      </c>
      <c r="F23" s="163">
        <f>+IFERROR(VLOOKUP($A23,Hoja6!$A$3:$P$1124,10,FALSE),"")</f>
        <v>0.28240109140518416</v>
      </c>
      <c r="G23" s="40">
        <f>+IFERROR(VLOOKUP($A23,Hoja6!$A$3:$P$1124,11,FALSE),"")</f>
        <v>779</v>
      </c>
      <c r="H23" s="40">
        <f>+IFERROR(VLOOKUP($A23,Hoja6!$A$3:$P$1124,12,FALSE),"")</f>
        <v>271</v>
      </c>
      <c r="I23" s="163">
        <f>+IFERROR(VLOOKUP($A23,Hoja6!$A$3:$P$1124,13,FALSE),"")</f>
        <v>0.34788189987163032</v>
      </c>
      <c r="J23" s="40">
        <f>+IFERROR(VLOOKUP($A23,Hoja6!$A$3:$P$1124,14,FALSE),"")</f>
        <v>779</v>
      </c>
      <c r="K23" s="149">
        <f>+IFERROR(VLOOKUP($A23,Hoja6!$A$3:$P$1124,15,FALSE),"")</f>
        <v>227</v>
      </c>
      <c r="L23" s="165">
        <f>+IFERROR(VLOOKUP($A23,Hoja6!$A$3:$P$1124,16,FALSE),"")</f>
        <v>0.29139922978177152</v>
      </c>
    </row>
    <row r="24" spans="1:12" x14ac:dyDescent="0.25">
      <c r="A24" s="145">
        <v>13</v>
      </c>
      <c r="B24" s="39">
        <f>+IFERROR(VLOOKUP($A24,Hoja6!$A$3:$P$1124,3,FALSE),"")</f>
        <v>76147</v>
      </c>
      <c r="C24" s="39" t="str">
        <f>+UPPER(IFERROR(VLOOKUP($A24,Hoja6!$A$3:$P$1124,4,FALSE),""))</f>
        <v>CARTAGO</v>
      </c>
      <c r="D24" s="40">
        <f>+IFERROR(VLOOKUP($A24,Hoja6!$A$3:$P$1124,8,FALSE),"")</f>
        <v>1164</v>
      </c>
      <c r="E24" s="40">
        <f>+IFERROR(VLOOKUP($A24,Hoja6!$A$3:$P$1124,9,FALSE),"")</f>
        <v>410</v>
      </c>
      <c r="F24" s="163">
        <f>+IFERROR(VLOOKUP($A24,Hoja6!$A$3:$P$1124,10,FALSE),"")</f>
        <v>0.35223367697594504</v>
      </c>
      <c r="G24" s="40">
        <f>+IFERROR(VLOOKUP($A24,Hoja6!$A$3:$P$1124,11,FALSE),"")</f>
        <v>1258</v>
      </c>
      <c r="H24" s="40">
        <f>+IFERROR(VLOOKUP($A24,Hoja6!$A$3:$P$1124,12,FALSE),"")</f>
        <v>616</v>
      </c>
      <c r="I24" s="163">
        <f>+IFERROR(VLOOKUP($A24,Hoja6!$A$3:$P$1124,13,FALSE),"")</f>
        <v>0.48966613672496023</v>
      </c>
      <c r="J24" s="40">
        <f>+IFERROR(VLOOKUP($A24,Hoja6!$A$3:$P$1124,14,FALSE),"")</f>
        <v>1317</v>
      </c>
      <c r="K24" s="149">
        <f>+IFERROR(VLOOKUP($A24,Hoja6!$A$3:$P$1124,15,FALSE),"")</f>
        <v>510</v>
      </c>
      <c r="L24" s="165">
        <f>+IFERROR(VLOOKUP($A24,Hoja6!$A$3:$P$1124,16,FALSE),"")</f>
        <v>0.38724373576309795</v>
      </c>
    </row>
    <row r="25" spans="1:12" x14ac:dyDescent="0.25">
      <c r="A25" s="145">
        <v>14</v>
      </c>
      <c r="B25" s="39">
        <f>+IFERROR(VLOOKUP($A25,Hoja6!$A$3:$P$1124,3,FALSE),"")</f>
        <v>76233</v>
      </c>
      <c r="C25" s="39" t="str">
        <f>+UPPER(IFERROR(VLOOKUP($A25,Hoja6!$A$3:$P$1124,4,FALSE),""))</f>
        <v>DAGUA</v>
      </c>
      <c r="D25" s="40">
        <f>+IFERROR(VLOOKUP($A25,Hoja6!$A$3:$P$1124,8,FALSE),"")</f>
        <v>357</v>
      </c>
      <c r="E25" s="40">
        <f>+IFERROR(VLOOKUP($A25,Hoja6!$A$3:$P$1124,9,FALSE),"")</f>
        <v>75</v>
      </c>
      <c r="F25" s="163">
        <f>+IFERROR(VLOOKUP($A25,Hoja6!$A$3:$P$1124,10,FALSE),"")</f>
        <v>0.21008403361344538</v>
      </c>
      <c r="G25" s="40">
        <f>+IFERROR(VLOOKUP($A25,Hoja6!$A$3:$P$1124,11,FALSE),"")</f>
        <v>323</v>
      </c>
      <c r="H25" s="40">
        <f>+IFERROR(VLOOKUP($A25,Hoja6!$A$3:$P$1124,12,FALSE),"")</f>
        <v>72</v>
      </c>
      <c r="I25" s="163">
        <f>+IFERROR(VLOOKUP($A25,Hoja6!$A$3:$P$1124,13,FALSE),"")</f>
        <v>0.22291021671826625</v>
      </c>
      <c r="J25" s="40">
        <f>+IFERROR(VLOOKUP($A25,Hoja6!$A$3:$P$1124,14,FALSE),"")</f>
        <v>397</v>
      </c>
      <c r="K25" s="149">
        <f>+IFERROR(VLOOKUP($A25,Hoja6!$A$3:$P$1124,15,FALSE),"")</f>
        <v>84</v>
      </c>
      <c r="L25" s="165">
        <f>+IFERROR(VLOOKUP($A25,Hoja6!$A$3:$P$1124,16,FALSE),"")</f>
        <v>0.21158690176322417</v>
      </c>
    </row>
    <row r="26" spans="1:12" x14ac:dyDescent="0.25">
      <c r="A26" s="145">
        <v>15</v>
      </c>
      <c r="B26" s="39">
        <f>+IFERROR(VLOOKUP($A26,Hoja6!$A$3:$P$1124,3,FALSE),"")</f>
        <v>76243</v>
      </c>
      <c r="C26" s="39" t="str">
        <f>+UPPER(IFERROR(VLOOKUP($A26,Hoja6!$A$3:$P$1124,4,FALSE),""))</f>
        <v>EL ÁGUILA</v>
      </c>
      <c r="D26" s="40">
        <f>+IFERROR(VLOOKUP($A26,Hoja6!$A$3:$P$1124,8,FALSE),"")</f>
        <v>75</v>
      </c>
      <c r="E26" s="40">
        <f>+IFERROR(VLOOKUP($A26,Hoja6!$A$3:$P$1124,9,FALSE),"")</f>
        <v>16</v>
      </c>
      <c r="F26" s="163">
        <f>+IFERROR(VLOOKUP($A26,Hoja6!$A$3:$P$1124,10,FALSE),"")</f>
        <v>0.21333333333333335</v>
      </c>
      <c r="G26" s="40">
        <f>+IFERROR(VLOOKUP($A26,Hoja6!$A$3:$P$1124,11,FALSE),"")</f>
        <v>87</v>
      </c>
      <c r="H26" s="40">
        <f>+IFERROR(VLOOKUP($A26,Hoja6!$A$3:$P$1124,12,FALSE),"")</f>
        <v>20</v>
      </c>
      <c r="I26" s="163">
        <f>+IFERROR(VLOOKUP($A26,Hoja6!$A$3:$P$1124,13,FALSE),"")</f>
        <v>0.22988505747126436</v>
      </c>
      <c r="J26" s="40">
        <f>+IFERROR(VLOOKUP($A26,Hoja6!$A$3:$P$1124,14,FALSE),"")</f>
        <v>92</v>
      </c>
      <c r="K26" s="149">
        <f>+IFERROR(VLOOKUP($A26,Hoja6!$A$3:$P$1124,15,FALSE),"")</f>
        <v>8</v>
      </c>
      <c r="L26" s="165">
        <f>+IFERROR(VLOOKUP($A26,Hoja6!$A$3:$P$1124,16,FALSE),"")</f>
        <v>8.6956521739130432E-2</v>
      </c>
    </row>
    <row r="27" spans="1:12" x14ac:dyDescent="0.25">
      <c r="A27" s="145">
        <v>16</v>
      </c>
      <c r="B27" s="39">
        <f>+IFERROR(VLOOKUP($A27,Hoja6!$A$3:$P$1124,3,FALSE),"")</f>
        <v>76246</v>
      </c>
      <c r="C27" s="39" t="str">
        <f>+UPPER(IFERROR(VLOOKUP($A27,Hoja6!$A$3:$P$1124,4,FALSE),""))</f>
        <v>EL CAIRO</v>
      </c>
      <c r="D27" s="40">
        <f>+IFERROR(VLOOKUP($A27,Hoja6!$A$3:$P$1124,8,FALSE),"")</f>
        <v>64</v>
      </c>
      <c r="E27" s="40">
        <f>+IFERROR(VLOOKUP($A27,Hoja6!$A$3:$P$1124,9,FALSE),"")</f>
        <v>10</v>
      </c>
      <c r="F27" s="163">
        <f>+IFERROR(VLOOKUP($A27,Hoja6!$A$3:$P$1124,10,FALSE),"")</f>
        <v>0.15625</v>
      </c>
      <c r="G27" s="40">
        <f>+IFERROR(VLOOKUP($A27,Hoja6!$A$3:$P$1124,11,FALSE),"")</f>
        <v>64</v>
      </c>
      <c r="H27" s="40">
        <f>+IFERROR(VLOOKUP($A27,Hoja6!$A$3:$P$1124,12,FALSE),"")</f>
        <v>7</v>
      </c>
      <c r="I27" s="163">
        <f>+IFERROR(VLOOKUP($A27,Hoja6!$A$3:$P$1124,13,FALSE),"")</f>
        <v>0.109375</v>
      </c>
      <c r="J27" s="40">
        <f>+IFERROR(VLOOKUP($A27,Hoja6!$A$3:$P$1124,14,FALSE),"")</f>
        <v>65</v>
      </c>
      <c r="K27" s="149">
        <f>+IFERROR(VLOOKUP($A27,Hoja6!$A$3:$P$1124,15,FALSE),"")</f>
        <v>11</v>
      </c>
      <c r="L27" s="165">
        <f>+IFERROR(VLOOKUP($A27,Hoja6!$A$3:$P$1124,16,FALSE),"")</f>
        <v>0.16923076923076924</v>
      </c>
    </row>
    <row r="28" spans="1:12" x14ac:dyDescent="0.25">
      <c r="A28" s="145">
        <v>17</v>
      </c>
      <c r="B28" s="39">
        <f>+IFERROR(VLOOKUP($A28,Hoja6!$A$3:$P$1124,3,FALSE),"")</f>
        <v>76248</v>
      </c>
      <c r="C28" s="39" t="str">
        <f>+UPPER(IFERROR(VLOOKUP($A28,Hoja6!$A$3:$P$1124,4,FALSE),""))</f>
        <v>EL CERRITO</v>
      </c>
      <c r="D28" s="40">
        <f>+IFERROR(VLOOKUP($A28,Hoja6!$A$3:$P$1124,8,FALSE),"")</f>
        <v>589</v>
      </c>
      <c r="E28" s="40">
        <f>+IFERROR(VLOOKUP($A28,Hoja6!$A$3:$P$1124,9,FALSE),"")</f>
        <v>164</v>
      </c>
      <c r="F28" s="163">
        <f>+IFERROR(VLOOKUP($A28,Hoja6!$A$3:$P$1124,10,FALSE),"")</f>
        <v>0.27843803056027167</v>
      </c>
      <c r="G28" s="40">
        <f>+IFERROR(VLOOKUP($A28,Hoja6!$A$3:$P$1124,11,FALSE),"")</f>
        <v>641</v>
      </c>
      <c r="H28" s="40">
        <f>+IFERROR(VLOOKUP($A28,Hoja6!$A$3:$P$1124,12,FALSE),"")</f>
        <v>245</v>
      </c>
      <c r="I28" s="163">
        <f>+IFERROR(VLOOKUP($A28,Hoja6!$A$3:$P$1124,13,FALSE),"")</f>
        <v>0.38221528861154447</v>
      </c>
      <c r="J28" s="40">
        <f>+IFERROR(VLOOKUP($A28,Hoja6!$A$3:$P$1124,14,FALSE),"")</f>
        <v>587</v>
      </c>
      <c r="K28" s="149">
        <f>+IFERROR(VLOOKUP($A28,Hoja6!$A$3:$P$1124,15,FALSE),"")</f>
        <v>168</v>
      </c>
      <c r="L28" s="165">
        <f>+IFERROR(VLOOKUP($A28,Hoja6!$A$3:$P$1124,16,FALSE),"")</f>
        <v>0.28620102214650767</v>
      </c>
    </row>
    <row r="29" spans="1:12" x14ac:dyDescent="0.25">
      <c r="A29" s="145">
        <v>18</v>
      </c>
      <c r="B29" s="39">
        <f>+IFERROR(VLOOKUP($A29,Hoja6!$A$3:$P$1124,3,FALSE),"")</f>
        <v>76250</v>
      </c>
      <c r="C29" s="39" t="str">
        <f>+UPPER(IFERROR(VLOOKUP($A29,Hoja6!$A$3:$P$1124,4,FALSE),""))</f>
        <v>EL DOVIO</v>
      </c>
      <c r="D29" s="40">
        <f>+IFERROR(VLOOKUP($A29,Hoja6!$A$3:$P$1124,8,FALSE),"")</f>
        <v>41</v>
      </c>
      <c r="E29" s="40">
        <f>+IFERROR(VLOOKUP($A29,Hoja6!$A$3:$P$1124,9,FALSE),"")</f>
        <v>8</v>
      </c>
      <c r="F29" s="163">
        <f>+IFERROR(VLOOKUP($A29,Hoja6!$A$3:$P$1124,10,FALSE),"")</f>
        <v>0.1951219512195122</v>
      </c>
      <c r="G29" s="40">
        <f>+IFERROR(VLOOKUP($A29,Hoja6!$A$3:$P$1124,11,FALSE),"")</f>
        <v>53</v>
      </c>
      <c r="H29" s="40">
        <f>+IFERROR(VLOOKUP($A29,Hoja6!$A$3:$P$1124,12,FALSE),"")</f>
        <v>22</v>
      </c>
      <c r="I29" s="163">
        <f>+IFERROR(VLOOKUP($A29,Hoja6!$A$3:$P$1124,13,FALSE),"")</f>
        <v>0.41509433962264153</v>
      </c>
      <c r="J29" s="40">
        <f>+IFERROR(VLOOKUP($A29,Hoja6!$A$3:$P$1124,14,FALSE),"")</f>
        <v>69</v>
      </c>
      <c r="K29" s="149">
        <f>+IFERROR(VLOOKUP($A29,Hoja6!$A$3:$P$1124,15,FALSE),"")</f>
        <v>26</v>
      </c>
      <c r="L29" s="165">
        <f>+IFERROR(VLOOKUP($A29,Hoja6!$A$3:$P$1124,16,FALSE),"")</f>
        <v>0.37681159420289856</v>
      </c>
    </row>
    <row r="30" spans="1:12" x14ac:dyDescent="0.25">
      <c r="A30" s="145">
        <v>19</v>
      </c>
      <c r="B30" s="39">
        <f>+IFERROR(VLOOKUP($A30,Hoja6!$A$3:$P$1124,3,FALSE),"")</f>
        <v>76275</v>
      </c>
      <c r="C30" s="39" t="str">
        <f>+UPPER(IFERROR(VLOOKUP($A30,Hoja6!$A$3:$P$1124,4,FALSE),""))</f>
        <v>FLORIDA</v>
      </c>
      <c r="D30" s="40">
        <f>+IFERROR(VLOOKUP($A30,Hoja6!$A$3:$P$1124,8,FALSE),"")</f>
        <v>620</v>
      </c>
      <c r="E30" s="40">
        <f>+IFERROR(VLOOKUP($A30,Hoja6!$A$3:$P$1124,9,FALSE),"")</f>
        <v>163</v>
      </c>
      <c r="F30" s="163">
        <f>+IFERROR(VLOOKUP($A30,Hoja6!$A$3:$P$1124,10,FALSE),"")</f>
        <v>0.26290322580645159</v>
      </c>
      <c r="G30" s="40">
        <f>+IFERROR(VLOOKUP($A30,Hoja6!$A$3:$P$1124,11,FALSE),"")</f>
        <v>644</v>
      </c>
      <c r="H30" s="40">
        <f>+IFERROR(VLOOKUP($A30,Hoja6!$A$3:$P$1124,12,FALSE),"")</f>
        <v>227</v>
      </c>
      <c r="I30" s="163">
        <f>+IFERROR(VLOOKUP($A30,Hoja6!$A$3:$P$1124,13,FALSE),"")</f>
        <v>0.35248447204968947</v>
      </c>
      <c r="J30" s="40">
        <f>+IFERROR(VLOOKUP($A30,Hoja6!$A$3:$P$1124,14,FALSE),"")</f>
        <v>618</v>
      </c>
      <c r="K30" s="149">
        <f>+IFERROR(VLOOKUP($A30,Hoja6!$A$3:$P$1124,15,FALSE),"")</f>
        <v>179</v>
      </c>
      <c r="L30" s="165">
        <f>+IFERROR(VLOOKUP($A30,Hoja6!$A$3:$P$1124,16,FALSE),"")</f>
        <v>0.28964401294498382</v>
      </c>
    </row>
    <row r="31" spans="1:12" x14ac:dyDescent="0.25">
      <c r="A31" s="145">
        <v>20</v>
      </c>
      <c r="B31" s="39">
        <f>+IFERROR(VLOOKUP($A31,Hoja6!$A$3:$P$1124,3,FALSE),"")</f>
        <v>76306</v>
      </c>
      <c r="C31" s="39" t="str">
        <f>+UPPER(IFERROR(VLOOKUP($A31,Hoja6!$A$3:$P$1124,4,FALSE),""))</f>
        <v>GINEBRA</v>
      </c>
      <c r="D31" s="40">
        <f>+IFERROR(VLOOKUP($A31,Hoja6!$A$3:$P$1124,8,FALSE),"")</f>
        <v>249</v>
      </c>
      <c r="E31" s="40">
        <f>+IFERROR(VLOOKUP($A31,Hoja6!$A$3:$P$1124,9,FALSE),"")</f>
        <v>57</v>
      </c>
      <c r="F31" s="163">
        <f>+IFERROR(VLOOKUP($A31,Hoja6!$A$3:$P$1124,10,FALSE),"")</f>
        <v>0.2289156626506024</v>
      </c>
      <c r="G31" s="40">
        <f>+IFERROR(VLOOKUP($A31,Hoja6!$A$3:$P$1124,11,FALSE),"")</f>
        <v>245</v>
      </c>
      <c r="H31" s="40">
        <f>+IFERROR(VLOOKUP($A31,Hoja6!$A$3:$P$1124,12,FALSE),"")</f>
        <v>99</v>
      </c>
      <c r="I31" s="163">
        <f>+IFERROR(VLOOKUP($A31,Hoja6!$A$3:$P$1124,13,FALSE),"")</f>
        <v>0.40408163265306124</v>
      </c>
      <c r="J31" s="40">
        <f>+IFERROR(VLOOKUP($A31,Hoja6!$A$3:$P$1124,14,FALSE),"")</f>
        <v>213</v>
      </c>
      <c r="K31" s="149">
        <f>+IFERROR(VLOOKUP($A31,Hoja6!$A$3:$P$1124,15,FALSE),"")</f>
        <v>78</v>
      </c>
      <c r="L31" s="165">
        <f>+IFERROR(VLOOKUP($A31,Hoja6!$A$3:$P$1124,16,FALSE),"")</f>
        <v>0.36619718309859156</v>
      </c>
    </row>
    <row r="32" spans="1:12" x14ac:dyDescent="0.25">
      <c r="A32" s="145">
        <v>21</v>
      </c>
      <c r="B32" s="39">
        <f>+IFERROR(VLOOKUP($A32,Hoja6!$A$3:$P$1124,3,FALSE),"")</f>
        <v>76318</v>
      </c>
      <c r="C32" s="39" t="str">
        <f>+UPPER(IFERROR(VLOOKUP($A32,Hoja6!$A$3:$P$1124,4,FALSE),""))</f>
        <v>GUACARÍ</v>
      </c>
      <c r="D32" s="40">
        <f>+IFERROR(VLOOKUP($A32,Hoja6!$A$3:$P$1124,8,FALSE),"")</f>
        <v>271</v>
      </c>
      <c r="E32" s="40">
        <f>+IFERROR(VLOOKUP($A32,Hoja6!$A$3:$P$1124,9,FALSE),"")</f>
        <v>53</v>
      </c>
      <c r="F32" s="163">
        <f>+IFERROR(VLOOKUP($A32,Hoja6!$A$3:$P$1124,10,FALSE),"")</f>
        <v>0.19557195571955718</v>
      </c>
      <c r="G32" s="40">
        <f>+IFERROR(VLOOKUP($A32,Hoja6!$A$3:$P$1124,11,FALSE),"")</f>
        <v>339</v>
      </c>
      <c r="H32" s="40">
        <f>+IFERROR(VLOOKUP($A32,Hoja6!$A$3:$P$1124,12,FALSE),"")</f>
        <v>126</v>
      </c>
      <c r="I32" s="163">
        <f>+IFERROR(VLOOKUP($A32,Hoja6!$A$3:$P$1124,13,FALSE),"")</f>
        <v>0.37168141592920356</v>
      </c>
      <c r="J32" s="40">
        <f>+IFERROR(VLOOKUP($A32,Hoja6!$A$3:$P$1124,14,FALSE),"")</f>
        <v>275</v>
      </c>
      <c r="K32" s="149">
        <f>+IFERROR(VLOOKUP($A32,Hoja6!$A$3:$P$1124,15,FALSE),"")</f>
        <v>83</v>
      </c>
      <c r="L32" s="165">
        <f>+IFERROR(VLOOKUP($A32,Hoja6!$A$3:$P$1124,16,FALSE),"")</f>
        <v>0.30181818181818182</v>
      </c>
    </row>
    <row r="33" spans="1:12" x14ac:dyDescent="0.25">
      <c r="A33" s="145">
        <v>22</v>
      </c>
      <c r="B33" s="39">
        <f>+IFERROR(VLOOKUP($A33,Hoja6!$A$3:$P$1124,3,FALSE),"")</f>
        <v>76364</v>
      </c>
      <c r="C33" s="39" t="str">
        <f>+UPPER(IFERROR(VLOOKUP($A33,Hoja6!$A$3:$P$1124,4,FALSE),""))</f>
        <v>JAMUNDÍ</v>
      </c>
      <c r="D33" s="40">
        <f>+IFERROR(VLOOKUP($A33,Hoja6!$A$3:$P$1124,8,FALSE),"")</f>
        <v>1101</v>
      </c>
      <c r="E33" s="40">
        <f>+IFERROR(VLOOKUP($A33,Hoja6!$A$3:$P$1124,9,FALSE),"")</f>
        <v>307</v>
      </c>
      <c r="F33" s="163">
        <f>+IFERROR(VLOOKUP($A33,Hoja6!$A$3:$P$1124,10,FALSE),"")</f>
        <v>0.27883742052679383</v>
      </c>
      <c r="G33" s="40">
        <f>+IFERROR(VLOOKUP($A33,Hoja6!$A$3:$P$1124,11,FALSE),"")</f>
        <v>1147</v>
      </c>
      <c r="H33" s="40">
        <f>+IFERROR(VLOOKUP($A33,Hoja6!$A$3:$P$1124,12,FALSE),"")</f>
        <v>380</v>
      </c>
      <c r="I33" s="163">
        <f>+IFERROR(VLOOKUP($A33,Hoja6!$A$3:$P$1124,13,FALSE),"")</f>
        <v>0.33129904097646035</v>
      </c>
      <c r="J33" s="40">
        <f>+IFERROR(VLOOKUP($A33,Hoja6!$A$3:$P$1124,14,FALSE),"")</f>
        <v>1205</v>
      </c>
      <c r="K33" s="149">
        <f>+IFERROR(VLOOKUP($A33,Hoja6!$A$3:$P$1124,15,FALSE),"")</f>
        <v>311</v>
      </c>
      <c r="L33" s="165">
        <f>+IFERROR(VLOOKUP($A33,Hoja6!$A$3:$P$1124,16,FALSE),"")</f>
        <v>0.25809128630705397</v>
      </c>
    </row>
    <row r="34" spans="1:12" x14ac:dyDescent="0.25">
      <c r="A34" s="145">
        <v>23</v>
      </c>
      <c r="B34" s="39">
        <f>+IFERROR(VLOOKUP($A34,Hoja6!$A$3:$P$1124,3,FALSE),"")</f>
        <v>76377</v>
      </c>
      <c r="C34" s="39" t="str">
        <f>+UPPER(IFERROR(VLOOKUP($A34,Hoja6!$A$3:$P$1124,4,FALSE),""))</f>
        <v>LA CUMBRE</v>
      </c>
      <c r="D34" s="40">
        <f>+IFERROR(VLOOKUP($A34,Hoja6!$A$3:$P$1124,8,FALSE),"")</f>
        <v>139</v>
      </c>
      <c r="E34" s="40">
        <f>+IFERROR(VLOOKUP($A34,Hoja6!$A$3:$P$1124,9,FALSE),"")</f>
        <v>17</v>
      </c>
      <c r="F34" s="163">
        <f>+IFERROR(VLOOKUP($A34,Hoja6!$A$3:$P$1124,10,FALSE),"")</f>
        <v>0.1223021582733813</v>
      </c>
      <c r="G34" s="40">
        <f>+IFERROR(VLOOKUP($A34,Hoja6!$A$3:$P$1124,11,FALSE),"")</f>
        <v>132</v>
      </c>
      <c r="H34" s="40">
        <f>+IFERROR(VLOOKUP($A34,Hoja6!$A$3:$P$1124,12,FALSE),"")</f>
        <v>44</v>
      </c>
      <c r="I34" s="163">
        <f>+IFERROR(VLOOKUP($A34,Hoja6!$A$3:$P$1124,13,FALSE),"")</f>
        <v>0.33333333333333331</v>
      </c>
      <c r="J34" s="40">
        <f>+IFERROR(VLOOKUP($A34,Hoja6!$A$3:$P$1124,14,FALSE),"")</f>
        <v>123</v>
      </c>
      <c r="K34" s="149">
        <f>+IFERROR(VLOOKUP($A34,Hoja6!$A$3:$P$1124,15,FALSE),"")</f>
        <v>14</v>
      </c>
      <c r="L34" s="165">
        <f>+IFERROR(VLOOKUP($A34,Hoja6!$A$3:$P$1124,16,FALSE),"")</f>
        <v>0.11382113821138211</v>
      </c>
    </row>
    <row r="35" spans="1:12" x14ac:dyDescent="0.25">
      <c r="A35" s="145">
        <v>24</v>
      </c>
      <c r="B35" s="39">
        <f>+IFERROR(VLOOKUP($A35,Hoja6!$A$3:$P$1124,3,FALSE),"")</f>
        <v>76400</v>
      </c>
      <c r="C35" s="39" t="str">
        <f>+UPPER(IFERROR(VLOOKUP($A35,Hoja6!$A$3:$P$1124,4,FALSE),""))</f>
        <v>LA UNIÓN</v>
      </c>
      <c r="D35" s="40">
        <f>+IFERROR(VLOOKUP($A35,Hoja6!$A$3:$P$1124,8,FALSE),"")</f>
        <v>321</v>
      </c>
      <c r="E35" s="40">
        <f>+IFERROR(VLOOKUP($A35,Hoja6!$A$3:$P$1124,9,FALSE),"")</f>
        <v>82</v>
      </c>
      <c r="F35" s="163">
        <f>+IFERROR(VLOOKUP($A35,Hoja6!$A$3:$P$1124,10,FALSE),"")</f>
        <v>0.2554517133956386</v>
      </c>
      <c r="G35" s="40">
        <f>+IFERROR(VLOOKUP($A35,Hoja6!$A$3:$P$1124,11,FALSE),"")</f>
        <v>296</v>
      </c>
      <c r="H35" s="40">
        <f>+IFERROR(VLOOKUP($A35,Hoja6!$A$3:$P$1124,12,FALSE),"")</f>
        <v>109</v>
      </c>
      <c r="I35" s="163">
        <f>+IFERROR(VLOOKUP($A35,Hoja6!$A$3:$P$1124,13,FALSE),"")</f>
        <v>0.36824324324324326</v>
      </c>
      <c r="J35" s="40">
        <f>+IFERROR(VLOOKUP($A35,Hoja6!$A$3:$P$1124,14,FALSE),"")</f>
        <v>342</v>
      </c>
      <c r="K35" s="149">
        <f>+IFERROR(VLOOKUP($A35,Hoja6!$A$3:$P$1124,15,FALSE),"")</f>
        <v>96</v>
      </c>
      <c r="L35" s="165">
        <f>+IFERROR(VLOOKUP($A35,Hoja6!$A$3:$P$1124,16,FALSE),"")</f>
        <v>0.2807017543859649</v>
      </c>
    </row>
    <row r="36" spans="1:12" x14ac:dyDescent="0.25">
      <c r="A36" s="145">
        <v>25</v>
      </c>
      <c r="B36" s="39">
        <f>+IFERROR(VLOOKUP($A36,Hoja6!$A$3:$P$1124,3,FALSE),"")</f>
        <v>76403</v>
      </c>
      <c r="C36" s="39" t="str">
        <f>+UPPER(IFERROR(VLOOKUP($A36,Hoja6!$A$3:$P$1124,4,FALSE),""))</f>
        <v>LA VICTORIA</v>
      </c>
      <c r="D36" s="40">
        <f>+IFERROR(VLOOKUP($A36,Hoja6!$A$3:$P$1124,8,FALSE),"")</f>
        <v>137</v>
      </c>
      <c r="E36" s="40">
        <f>+IFERROR(VLOOKUP($A36,Hoja6!$A$3:$P$1124,9,FALSE),"")</f>
        <v>32</v>
      </c>
      <c r="F36" s="163">
        <f>+IFERROR(VLOOKUP($A36,Hoja6!$A$3:$P$1124,10,FALSE),"")</f>
        <v>0.23357664233576642</v>
      </c>
      <c r="G36" s="40">
        <f>+IFERROR(VLOOKUP($A36,Hoja6!$A$3:$P$1124,11,FALSE),"")</f>
        <v>144</v>
      </c>
      <c r="H36" s="40">
        <f>+IFERROR(VLOOKUP($A36,Hoja6!$A$3:$P$1124,12,FALSE),"")</f>
        <v>47</v>
      </c>
      <c r="I36" s="163">
        <f>+IFERROR(VLOOKUP($A36,Hoja6!$A$3:$P$1124,13,FALSE),"")</f>
        <v>0.3263888888888889</v>
      </c>
      <c r="J36" s="40">
        <f>+IFERROR(VLOOKUP($A36,Hoja6!$A$3:$P$1124,14,FALSE),"")</f>
        <v>152</v>
      </c>
      <c r="K36" s="149">
        <f>+IFERROR(VLOOKUP($A36,Hoja6!$A$3:$P$1124,15,FALSE),"")</f>
        <v>42</v>
      </c>
      <c r="L36" s="165">
        <f>+IFERROR(VLOOKUP($A36,Hoja6!$A$3:$P$1124,16,FALSE),"")</f>
        <v>0.27631578947368424</v>
      </c>
    </row>
    <row r="37" spans="1:12" x14ac:dyDescent="0.25">
      <c r="A37" s="145">
        <v>26</v>
      </c>
      <c r="B37" s="39">
        <f>+IFERROR(VLOOKUP($A37,Hoja6!$A$3:$P$1124,3,FALSE),"")</f>
        <v>76497</v>
      </c>
      <c r="C37" s="39" t="str">
        <f>+UPPER(IFERROR(VLOOKUP($A37,Hoja6!$A$3:$P$1124,4,FALSE),""))</f>
        <v>OBANDO</v>
      </c>
      <c r="D37" s="40">
        <f>+IFERROR(VLOOKUP($A37,Hoja6!$A$3:$P$1124,8,FALSE),"")</f>
        <v>97</v>
      </c>
      <c r="E37" s="40">
        <f>+IFERROR(VLOOKUP($A37,Hoja6!$A$3:$P$1124,9,FALSE),"")</f>
        <v>17</v>
      </c>
      <c r="F37" s="163">
        <f>+IFERROR(VLOOKUP($A37,Hoja6!$A$3:$P$1124,10,FALSE),"")</f>
        <v>0.17525773195876287</v>
      </c>
      <c r="G37" s="40">
        <f>+IFERROR(VLOOKUP($A37,Hoja6!$A$3:$P$1124,11,FALSE),"")</f>
        <v>105</v>
      </c>
      <c r="H37" s="40">
        <f>+IFERROR(VLOOKUP($A37,Hoja6!$A$3:$P$1124,12,FALSE),"")</f>
        <v>25</v>
      </c>
      <c r="I37" s="163">
        <f>+IFERROR(VLOOKUP($A37,Hoja6!$A$3:$P$1124,13,FALSE),"")</f>
        <v>0.23809523809523808</v>
      </c>
      <c r="J37" s="40">
        <f>+IFERROR(VLOOKUP($A37,Hoja6!$A$3:$P$1124,14,FALSE),"")</f>
        <v>104</v>
      </c>
      <c r="K37" s="149">
        <f>+IFERROR(VLOOKUP($A37,Hoja6!$A$3:$P$1124,15,FALSE),"")</f>
        <v>22</v>
      </c>
      <c r="L37" s="165">
        <f>+IFERROR(VLOOKUP($A37,Hoja6!$A$3:$P$1124,16,FALSE),"")</f>
        <v>0.21153846153846154</v>
      </c>
    </row>
    <row r="38" spans="1:12" x14ac:dyDescent="0.25">
      <c r="A38" s="145">
        <v>27</v>
      </c>
      <c r="B38" s="39">
        <f>+IFERROR(VLOOKUP($A38,Hoja6!$A$3:$P$1124,3,FALSE),"")</f>
        <v>76520</v>
      </c>
      <c r="C38" s="39" t="str">
        <f>+UPPER(IFERROR(VLOOKUP($A38,Hoja6!$A$3:$P$1124,4,FALSE),""))</f>
        <v>PALMIRA</v>
      </c>
      <c r="D38" s="40">
        <f>+IFERROR(VLOOKUP($A38,Hoja6!$A$3:$P$1124,8,FALSE),"")</f>
        <v>2782</v>
      </c>
      <c r="E38" s="40">
        <f>+IFERROR(VLOOKUP($A38,Hoja6!$A$3:$P$1124,9,FALSE),"")</f>
        <v>955</v>
      </c>
      <c r="F38" s="163">
        <f>+IFERROR(VLOOKUP($A38,Hoja6!$A$3:$P$1124,10,FALSE),"")</f>
        <v>0.34327821710999279</v>
      </c>
      <c r="G38" s="40">
        <f>+IFERROR(VLOOKUP($A38,Hoja6!$A$3:$P$1124,11,FALSE),"")</f>
        <v>3000</v>
      </c>
      <c r="H38" s="40">
        <f>+IFERROR(VLOOKUP($A38,Hoja6!$A$3:$P$1124,12,FALSE),"")</f>
        <v>1290</v>
      </c>
      <c r="I38" s="163">
        <f>+IFERROR(VLOOKUP($A38,Hoja6!$A$3:$P$1124,13,FALSE),"")</f>
        <v>0.43</v>
      </c>
      <c r="J38" s="40">
        <f>+IFERROR(VLOOKUP($A38,Hoja6!$A$3:$P$1124,14,FALSE),"")</f>
        <v>2728</v>
      </c>
      <c r="K38" s="149">
        <f>+IFERROR(VLOOKUP($A38,Hoja6!$A$3:$P$1124,15,FALSE),"")</f>
        <v>1150</v>
      </c>
      <c r="L38" s="165">
        <f>+IFERROR(VLOOKUP($A38,Hoja6!$A$3:$P$1124,16,FALSE),"")</f>
        <v>0.4215542521994135</v>
      </c>
    </row>
    <row r="39" spans="1:12" x14ac:dyDescent="0.25">
      <c r="A39" s="145">
        <v>28</v>
      </c>
      <c r="B39" s="39">
        <f>+IFERROR(VLOOKUP($A39,Hoja6!$A$3:$P$1124,3,FALSE),"")</f>
        <v>76563</v>
      </c>
      <c r="C39" s="39" t="str">
        <f>+UPPER(IFERROR(VLOOKUP($A39,Hoja6!$A$3:$P$1124,4,FALSE),""))</f>
        <v>PRADERA</v>
      </c>
      <c r="D39" s="40">
        <f>+IFERROR(VLOOKUP($A39,Hoja6!$A$3:$P$1124,8,FALSE),"")</f>
        <v>503</v>
      </c>
      <c r="E39" s="40">
        <f>+IFERROR(VLOOKUP($A39,Hoja6!$A$3:$P$1124,9,FALSE),"")</f>
        <v>99</v>
      </c>
      <c r="F39" s="163">
        <f>+IFERROR(VLOOKUP($A39,Hoja6!$A$3:$P$1124,10,FALSE),"")</f>
        <v>0.19681908548707752</v>
      </c>
      <c r="G39" s="40">
        <f>+IFERROR(VLOOKUP($A39,Hoja6!$A$3:$P$1124,11,FALSE),"")</f>
        <v>537</v>
      </c>
      <c r="H39" s="40">
        <f>+IFERROR(VLOOKUP($A39,Hoja6!$A$3:$P$1124,12,FALSE),"")</f>
        <v>145</v>
      </c>
      <c r="I39" s="163">
        <f>+IFERROR(VLOOKUP($A39,Hoja6!$A$3:$P$1124,13,FALSE),"")</f>
        <v>0.27001862197392923</v>
      </c>
      <c r="J39" s="40">
        <f>+IFERROR(VLOOKUP($A39,Hoja6!$A$3:$P$1124,14,FALSE),"")</f>
        <v>445</v>
      </c>
      <c r="K39" s="149">
        <f>+IFERROR(VLOOKUP($A39,Hoja6!$A$3:$P$1124,15,FALSE),"")</f>
        <v>112</v>
      </c>
      <c r="L39" s="165">
        <f>+IFERROR(VLOOKUP($A39,Hoja6!$A$3:$P$1124,16,FALSE),"")</f>
        <v>0.25168539325842698</v>
      </c>
    </row>
    <row r="40" spans="1:12" x14ac:dyDescent="0.25">
      <c r="A40" s="145">
        <v>29</v>
      </c>
      <c r="B40" s="39">
        <f>+IFERROR(VLOOKUP($A40,Hoja6!$A$3:$P$1124,3,FALSE),"")</f>
        <v>76606</v>
      </c>
      <c r="C40" s="39" t="str">
        <f>+UPPER(IFERROR(VLOOKUP($A40,Hoja6!$A$3:$P$1124,4,FALSE),""))</f>
        <v>RESTREPO</v>
      </c>
      <c r="D40" s="40">
        <f>+IFERROR(VLOOKUP($A40,Hoja6!$A$3:$P$1124,8,FALSE),"")</f>
        <v>209</v>
      </c>
      <c r="E40" s="40">
        <f>+IFERROR(VLOOKUP($A40,Hoja6!$A$3:$P$1124,9,FALSE),"")</f>
        <v>40</v>
      </c>
      <c r="F40" s="163">
        <f>+IFERROR(VLOOKUP($A40,Hoja6!$A$3:$P$1124,10,FALSE),"")</f>
        <v>0.19138755980861244</v>
      </c>
      <c r="G40" s="40">
        <f>+IFERROR(VLOOKUP($A40,Hoja6!$A$3:$P$1124,11,FALSE),"")</f>
        <v>179</v>
      </c>
      <c r="H40" s="40">
        <f>+IFERROR(VLOOKUP($A40,Hoja6!$A$3:$P$1124,12,FALSE),"")</f>
        <v>32</v>
      </c>
      <c r="I40" s="163">
        <f>+IFERROR(VLOOKUP($A40,Hoja6!$A$3:$P$1124,13,FALSE),"")</f>
        <v>0.1787709497206704</v>
      </c>
      <c r="J40" s="40">
        <f>+IFERROR(VLOOKUP($A40,Hoja6!$A$3:$P$1124,14,FALSE),"")</f>
        <v>185</v>
      </c>
      <c r="K40" s="149">
        <f>+IFERROR(VLOOKUP($A40,Hoja6!$A$3:$P$1124,15,FALSE),"")</f>
        <v>44</v>
      </c>
      <c r="L40" s="165">
        <f>+IFERROR(VLOOKUP($A40,Hoja6!$A$3:$P$1124,16,FALSE),"")</f>
        <v>0.23783783783783785</v>
      </c>
    </row>
    <row r="41" spans="1:12" x14ac:dyDescent="0.25">
      <c r="A41" s="145">
        <v>30</v>
      </c>
      <c r="B41" s="39">
        <f>+IFERROR(VLOOKUP($A41,Hoja6!$A$3:$P$1124,3,FALSE),"")</f>
        <v>76616</v>
      </c>
      <c r="C41" s="39" t="str">
        <f>+UPPER(IFERROR(VLOOKUP($A41,Hoja6!$A$3:$P$1124,4,FALSE),""))</f>
        <v>RIOFRÍO</v>
      </c>
      <c r="D41" s="40">
        <f>+IFERROR(VLOOKUP($A41,Hoja6!$A$3:$P$1124,8,FALSE),"")</f>
        <v>130</v>
      </c>
      <c r="E41" s="40">
        <f>+IFERROR(VLOOKUP($A41,Hoja6!$A$3:$P$1124,9,FALSE),"")</f>
        <v>39</v>
      </c>
      <c r="F41" s="163">
        <f>+IFERROR(VLOOKUP($A41,Hoja6!$A$3:$P$1124,10,FALSE),"")</f>
        <v>0.3</v>
      </c>
      <c r="G41" s="40">
        <f>+IFERROR(VLOOKUP($A41,Hoja6!$A$3:$P$1124,11,FALSE),"")</f>
        <v>112</v>
      </c>
      <c r="H41" s="40">
        <f>+IFERROR(VLOOKUP($A41,Hoja6!$A$3:$P$1124,12,FALSE),"")</f>
        <v>41</v>
      </c>
      <c r="I41" s="163">
        <f>+IFERROR(VLOOKUP($A41,Hoja6!$A$3:$P$1124,13,FALSE),"")</f>
        <v>0.36607142857142855</v>
      </c>
      <c r="J41" s="40">
        <f>+IFERROR(VLOOKUP($A41,Hoja6!$A$3:$P$1124,14,FALSE),"")</f>
        <v>129</v>
      </c>
      <c r="K41" s="149">
        <f>+IFERROR(VLOOKUP($A41,Hoja6!$A$3:$P$1124,15,FALSE),"")</f>
        <v>41</v>
      </c>
      <c r="L41" s="165">
        <f>+IFERROR(VLOOKUP($A41,Hoja6!$A$3:$P$1124,16,FALSE),"")</f>
        <v>0.31782945736434109</v>
      </c>
    </row>
    <row r="42" spans="1:12" x14ac:dyDescent="0.25">
      <c r="A42" s="145">
        <v>31</v>
      </c>
      <c r="B42" s="39">
        <f>+IFERROR(VLOOKUP($A42,Hoja6!$A$3:$P$1124,3,FALSE),"")</f>
        <v>76622</v>
      </c>
      <c r="C42" s="39" t="str">
        <f>+UPPER(IFERROR(VLOOKUP($A42,Hoja6!$A$3:$P$1124,4,FALSE),""))</f>
        <v>ROLDANILLO</v>
      </c>
      <c r="D42" s="40">
        <f>+IFERROR(VLOOKUP($A42,Hoja6!$A$3:$P$1124,8,FALSE),"")</f>
        <v>415</v>
      </c>
      <c r="E42" s="40">
        <f>+IFERROR(VLOOKUP($A42,Hoja6!$A$3:$P$1124,9,FALSE),"")</f>
        <v>166</v>
      </c>
      <c r="F42" s="163">
        <f>+IFERROR(VLOOKUP($A42,Hoja6!$A$3:$P$1124,10,FALSE),"")</f>
        <v>0.4</v>
      </c>
      <c r="G42" s="40">
        <f>+IFERROR(VLOOKUP($A42,Hoja6!$A$3:$P$1124,11,FALSE),"")</f>
        <v>442</v>
      </c>
      <c r="H42" s="40">
        <f>+IFERROR(VLOOKUP($A42,Hoja6!$A$3:$P$1124,12,FALSE),"")</f>
        <v>211</v>
      </c>
      <c r="I42" s="163">
        <f>+IFERROR(VLOOKUP($A42,Hoja6!$A$3:$P$1124,13,FALSE),"")</f>
        <v>0.47737556561085975</v>
      </c>
      <c r="J42" s="40">
        <f>+IFERROR(VLOOKUP($A42,Hoja6!$A$3:$P$1124,14,FALSE),"")</f>
        <v>437</v>
      </c>
      <c r="K42" s="149">
        <f>+IFERROR(VLOOKUP($A42,Hoja6!$A$3:$P$1124,15,FALSE),"")</f>
        <v>188</v>
      </c>
      <c r="L42" s="165">
        <f>+IFERROR(VLOOKUP($A42,Hoja6!$A$3:$P$1124,16,FALSE),"")</f>
        <v>0.43020594965675057</v>
      </c>
    </row>
    <row r="43" spans="1:12" x14ac:dyDescent="0.25">
      <c r="A43" s="145">
        <v>32</v>
      </c>
      <c r="B43" s="39">
        <f>+IFERROR(VLOOKUP($A43,Hoja6!$A$3:$P$1124,3,FALSE),"")</f>
        <v>76670</v>
      </c>
      <c r="C43" s="39" t="str">
        <f>+UPPER(IFERROR(VLOOKUP($A43,Hoja6!$A$3:$P$1124,4,FALSE),""))</f>
        <v>SAN PEDRO</v>
      </c>
      <c r="D43" s="40">
        <f>+IFERROR(VLOOKUP($A43,Hoja6!$A$3:$P$1124,8,FALSE),"")</f>
        <v>107</v>
      </c>
      <c r="E43" s="40">
        <f>+IFERROR(VLOOKUP($A43,Hoja6!$A$3:$P$1124,9,FALSE),"")</f>
        <v>18</v>
      </c>
      <c r="F43" s="163">
        <f>+IFERROR(VLOOKUP($A43,Hoja6!$A$3:$P$1124,10,FALSE),"")</f>
        <v>0.16822429906542055</v>
      </c>
      <c r="G43" s="40">
        <f>+IFERROR(VLOOKUP($A43,Hoja6!$A$3:$P$1124,11,FALSE),"")</f>
        <v>109</v>
      </c>
      <c r="H43" s="40">
        <f>+IFERROR(VLOOKUP($A43,Hoja6!$A$3:$P$1124,12,FALSE),"")</f>
        <v>46</v>
      </c>
      <c r="I43" s="163">
        <f>+IFERROR(VLOOKUP($A43,Hoja6!$A$3:$P$1124,13,FALSE),"")</f>
        <v>0.42201834862385323</v>
      </c>
      <c r="J43" s="40">
        <f>+IFERROR(VLOOKUP($A43,Hoja6!$A$3:$P$1124,14,FALSE),"")</f>
        <v>121</v>
      </c>
      <c r="K43" s="149">
        <f>+IFERROR(VLOOKUP($A43,Hoja6!$A$3:$P$1124,15,FALSE),"")</f>
        <v>48</v>
      </c>
      <c r="L43" s="165">
        <f>+IFERROR(VLOOKUP($A43,Hoja6!$A$3:$P$1124,16,FALSE),"")</f>
        <v>0.39669421487603307</v>
      </c>
    </row>
    <row r="44" spans="1:12" x14ac:dyDescent="0.25">
      <c r="A44" s="145">
        <v>33</v>
      </c>
      <c r="B44" s="39">
        <f>+IFERROR(VLOOKUP($A44,Hoja6!$A$3:$P$1124,3,FALSE),"")</f>
        <v>76736</v>
      </c>
      <c r="C44" s="39" t="str">
        <f>+UPPER(IFERROR(VLOOKUP($A44,Hoja6!$A$3:$P$1124,4,FALSE),""))</f>
        <v>SEVILLA</v>
      </c>
      <c r="D44" s="40">
        <f>+IFERROR(VLOOKUP($A44,Hoja6!$A$3:$P$1124,8,FALSE),"")</f>
        <v>355</v>
      </c>
      <c r="E44" s="40">
        <f>+IFERROR(VLOOKUP($A44,Hoja6!$A$3:$P$1124,9,FALSE),"")</f>
        <v>80</v>
      </c>
      <c r="F44" s="163">
        <f>+IFERROR(VLOOKUP($A44,Hoja6!$A$3:$P$1124,10,FALSE),"")</f>
        <v>0.22535211267605634</v>
      </c>
      <c r="G44" s="40">
        <f>+IFERROR(VLOOKUP($A44,Hoja6!$A$3:$P$1124,11,FALSE),"")</f>
        <v>366</v>
      </c>
      <c r="H44" s="40">
        <f>+IFERROR(VLOOKUP($A44,Hoja6!$A$3:$P$1124,12,FALSE),"")</f>
        <v>116</v>
      </c>
      <c r="I44" s="163">
        <f>+IFERROR(VLOOKUP($A44,Hoja6!$A$3:$P$1124,13,FALSE),"")</f>
        <v>0.31693989071038253</v>
      </c>
      <c r="J44" s="40">
        <f>+IFERROR(VLOOKUP($A44,Hoja6!$A$3:$P$1124,14,FALSE),"")</f>
        <v>291</v>
      </c>
      <c r="K44" s="149">
        <f>+IFERROR(VLOOKUP($A44,Hoja6!$A$3:$P$1124,15,FALSE),"")</f>
        <v>69</v>
      </c>
      <c r="L44" s="165">
        <f>+IFERROR(VLOOKUP($A44,Hoja6!$A$3:$P$1124,16,FALSE),"")</f>
        <v>0.23711340206185566</v>
      </c>
    </row>
    <row r="45" spans="1:12" x14ac:dyDescent="0.25">
      <c r="A45" s="145">
        <v>34</v>
      </c>
      <c r="B45" s="39">
        <f>+IFERROR(VLOOKUP($A45,Hoja6!$A$3:$P$1124,3,FALSE),"")</f>
        <v>76823</v>
      </c>
      <c r="C45" s="39" t="str">
        <f>+UPPER(IFERROR(VLOOKUP($A45,Hoja6!$A$3:$P$1124,4,FALSE),""))</f>
        <v>TORO</v>
      </c>
      <c r="D45" s="40">
        <f>+IFERROR(VLOOKUP($A45,Hoja6!$A$3:$P$1124,8,FALSE),"")</f>
        <v>142</v>
      </c>
      <c r="E45" s="40">
        <f>+IFERROR(VLOOKUP($A45,Hoja6!$A$3:$P$1124,9,FALSE),"")</f>
        <v>31</v>
      </c>
      <c r="F45" s="163">
        <f>+IFERROR(VLOOKUP($A45,Hoja6!$A$3:$P$1124,10,FALSE),"")</f>
        <v>0.21830985915492956</v>
      </c>
      <c r="G45" s="40">
        <f>+IFERROR(VLOOKUP($A45,Hoja6!$A$3:$P$1124,11,FALSE),"")</f>
        <v>138</v>
      </c>
      <c r="H45" s="40">
        <f>+IFERROR(VLOOKUP($A45,Hoja6!$A$3:$P$1124,12,FALSE),"")</f>
        <v>41</v>
      </c>
      <c r="I45" s="163">
        <f>+IFERROR(VLOOKUP($A45,Hoja6!$A$3:$P$1124,13,FALSE),"")</f>
        <v>0.29710144927536231</v>
      </c>
      <c r="J45" s="40">
        <f>+IFERROR(VLOOKUP($A45,Hoja6!$A$3:$P$1124,14,FALSE),"")</f>
        <v>143</v>
      </c>
      <c r="K45" s="149">
        <f>+IFERROR(VLOOKUP($A45,Hoja6!$A$3:$P$1124,15,FALSE),"")</f>
        <v>26</v>
      </c>
      <c r="L45" s="165">
        <f>+IFERROR(VLOOKUP($A45,Hoja6!$A$3:$P$1124,16,FALSE),"")</f>
        <v>0.18181818181818182</v>
      </c>
    </row>
    <row r="46" spans="1:12" x14ac:dyDescent="0.25">
      <c r="A46" s="145">
        <v>35</v>
      </c>
      <c r="B46" s="39">
        <f>+IFERROR(VLOOKUP($A46,Hoja6!$A$3:$P$1124,3,FALSE),"")</f>
        <v>76828</v>
      </c>
      <c r="C46" s="39" t="str">
        <f>+UPPER(IFERROR(VLOOKUP($A46,Hoja6!$A$3:$P$1124,4,FALSE),""))</f>
        <v>TRUJILLO</v>
      </c>
      <c r="D46" s="40">
        <f>+IFERROR(VLOOKUP($A46,Hoja6!$A$3:$P$1124,8,FALSE),"")</f>
        <v>164</v>
      </c>
      <c r="E46" s="40">
        <f>+IFERROR(VLOOKUP($A46,Hoja6!$A$3:$P$1124,9,FALSE),"")</f>
        <v>30</v>
      </c>
      <c r="F46" s="163">
        <f>+IFERROR(VLOOKUP($A46,Hoja6!$A$3:$P$1124,10,FALSE),"")</f>
        <v>0.18292682926829268</v>
      </c>
      <c r="G46" s="40">
        <f>+IFERROR(VLOOKUP($A46,Hoja6!$A$3:$P$1124,11,FALSE),"")</f>
        <v>152</v>
      </c>
      <c r="H46" s="40">
        <f>+IFERROR(VLOOKUP($A46,Hoja6!$A$3:$P$1124,12,FALSE),"")</f>
        <v>32</v>
      </c>
      <c r="I46" s="163">
        <f>+IFERROR(VLOOKUP($A46,Hoja6!$A$3:$P$1124,13,FALSE),"")</f>
        <v>0.21052631578947367</v>
      </c>
      <c r="J46" s="40">
        <f>+IFERROR(VLOOKUP($A46,Hoja6!$A$3:$P$1124,14,FALSE),"")</f>
        <v>174</v>
      </c>
      <c r="K46" s="149">
        <f>+IFERROR(VLOOKUP($A46,Hoja6!$A$3:$P$1124,15,FALSE),"")</f>
        <v>34</v>
      </c>
      <c r="L46" s="165">
        <f>+IFERROR(VLOOKUP($A46,Hoja6!$A$3:$P$1124,16,FALSE),"")</f>
        <v>0.19540229885057472</v>
      </c>
    </row>
    <row r="47" spans="1:12" x14ac:dyDescent="0.25">
      <c r="A47" s="145">
        <v>36</v>
      </c>
      <c r="B47" s="39">
        <f>+IFERROR(VLOOKUP($A47,Hoja6!$A$3:$P$1124,3,FALSE),"")</f>
        <v>76834</v>
      </c>
      <c r="C47" s="39" t="str">
        <f>+UPPER(IFERROR(VLOOKUP($A47,Hoja6!$A$3:$P$1124,4,FALSE),""))</f>
        <v>TULUÁ</v>
      </c>
      <c r="D47" s="40">
        <f>+IFERROR(VLOOKUP($A47,Hoja6!$A$3:$P$1124,8,FALSE),"")</f>
        <v>2362</v>
      </c>
      <c r="E47" s="40">
        <f>+IFERROR(VLOOKUP($A47,Hoja6!$A$3:$P$1124,9,FALSE),"")</f>
        <v>873</v>
      </c>
      <c r="F47" s="163">
        <f>+IFERROR(VLOOKUP($A47,Hoja6!$A$3:$P$1124,10,FALSE),"")</f>
        <v>0.36960203217612192</v>
      </c>
      <c r="G47" s="40">
        <f>+IFERROR(VLOOKUP($A47,Hoja6!$A$3:$P$1124,11,FALSE),"")</f>
        <v>2340</v>
      </c>
      <c r="H47" s="40">
        <f>+IFERROR(VLOOKUP($A47,Hoja6!$A$3:$P$1124,12,FALSE),"")</f>
        <v>1086</v>
      </c>
      <c r="I47" s="163">
        <f>+IFERROR(VLOOKUP($A47,Hoja6!$A$3:$P$1124,13,FALSE),"")</f>
        <v>0.46410256410256412</v>
      </c>
      <c r="J47" s="40">
        <f>+IFERROR(VLOOKUP($A47,Hoja6!$A$3:$P$1124,14,FALSE),"")</f>
        <v>2370</v>
      </c>
      <c r="K47" s="149">
        <f>+IFERROR(VLOOKUP($A47,Hoja6!$A$3:$P$1124,15,FALSE),"")</f>
        <v>1024</v>
      </c>
      <c r="L47" s="165">
        <f>+IFERROR(VLOOKUP($A47,Hoja6!$A$3:$P$1124,16,FALSE),"")</f>
        <v>0.43206751054852321</v>
      </c>
    </row>
    <row r="48" spans="1:12" x14ac:dyDescent="0.25">
      <c r="A48" s="145">
        <v>37</v>
      </c>
      <c r="B48" s="39">
        <f>+IFERROR(VLOOKUP($A48,Hoja6!$A$3:$P$1124,3,FALSE),"")</f>
        <v>76845</v>
      </c>
      <c r="C48" s="39" t="str">
        <f>+UPPER(IFERROR(VLOOKUP($A48,Hoja6!$A$3:$P$1124,4,FALSE),""))</f>
        <v>ULLOA</v>
      </c>
      <c r="D48" s="40">
        <f>+IFERROR(VLOOKUP($A48,Hoja6!$A$3:$P$1124,8,FALSE),"")</f>
        <v>40</v>
      </c>
      <c r="E48" s="40">
        <f>+IFERROR(VLOOKUP($A48,Hoja6!$A$3:$P$1124,9,FALSE),"")</f>
        <v>16</v>
      </c>
      <c r="F48" s="163">
        <f>+IFERROR(VLOOKUP($A48,Hoja6!$A$3:$P$1124,10,FALSE),"")</f>
        <v>0.4</v>
      </c>
      <c r="G48" s="40">
        <f>+IFERROR(VLOOKUP($A48,Hoja6!$A$3:$P$1124,11,FALSE),"")</f>
        <v>29</v>
      </c>
      <c r="H48" s="40">
        <f>+IFERROR(VLOOKUP($A48,Hoja6!$A$3:$P$1124,12,FALSE),"")</f>
        <v>14</v>
      </c>
      <c r="I48" s="163">
        <f>+IFERROR(VLOOKUP($A48,Hoja6!$A$3:$P$1124,13,FALSE),"")</f>
        <v>0.48275862068965519</v>
      </c>
      <c r="J48" s="40">
        <f>+IFERROR(VLOOKUP($A48,Hoja6!$A$3:$P$1124,14,FALSE),"")</f>
        <v>34</v>
      </c>
      <c r="K48" s="149">
        <f>+IFERROR(VLOOKUP($A48,Hoja6!$A$3:$P$1124,15,FALSE),"")</f>
        <v>9</v>
      </c>
      <c r="L48" s="165">
        <f>+IFERROR(VLOOKUP($A48,Hoja6!$A$3:$P$1124,16,FALSE),"")</f>
        <v>0.26470588235294118</v>
      </c>
    </row>
    <row r="49" spans="1:12" x14ac:dyDescent="0.25">
      <c r="A49" s="145">
        <v>38</v>
      </c>
      <c r="B49" s="39">
        <f>+IFERROR(VLOOKUP($A49,Hoja6!$A$3:$P$1124,3,FALSE),"")</f>
        <v>76863</v>
      </c>
      <c r="C49" s="39" t="str">
        <f>+UPPER(IFERROR(VLOOKUP($A49,Hoja6!$A$3:$P$1124,4,FALSE),""))</f>
        <v>VERSALLES</v>
      </c>
      <c r="D49" s="40">
        <f>+IFERROR(VLOOKUP($A49,Hoja6!$A$3:$P$1124,8,FALSE),"")</f>
        <v>80</v>
      </c>
      <c r="E49" s="40">
        <f>+IFERROR(VLOOKUP($A49,Hoja6!$A$3:$P$1124,9,FALSE),"")</f>
        <v>10</v>
      </c>
      <c r="F49" s="163">
        <f>+IFERROR(VLOOKUP($A49,Hoja6!$A$3:$P$1124,10,FALSE),"")</f>
        <v>0.125</v>
      </c>
      <c r="G49" s="40">
        <f>+IFERROR(VLOOKUP($A49,Hoja6!$A$3:$P$1124,11,FALSE),"")</f>
        <v>78</v>
      </c>
      <c r="H49" s="40">
        <f>+IFERROR(VLOOKUP($A49,Hoja6!$A$3:$P$1124,12,FALSE),"")</f>
        <v>19</v>
      </c>
      <c r="I49" s="163">
        <f>+IFERROR(VLOOKUP($A49,Hoja6!$A$3:$P$1124,13,FALSE),"")</f>
        <v>0.24358974358974358</v>
      </c>
      <c r="J49" s="40">
        <f>+IFERROR(VLOOKUP($A49,Hoja6!$A$3:$P$1124,14,FALSE),"")</f>
        <v>52</v>
      </c>
      <c r="K49" s="149">
        <f>+IFERROR(VLOOKUP($A49,Hoja6!$A$3:$P$1124,15,FALSE),"")</f>
        <v>17</v>
      </c>
      <c r="L49" s="165">
        <f>+IFERROR(VLOOKUP($A49,Hoja6!$A$3:$P$1124,16,FALSE),"")</f>
        <v>0.32692307692307693</v>
      </c>
    </row>
    <row r="50" spans="1:12" x14ac:dyDescent="0.25">
      <c r="A50" s="145">
        <v>39</v>
      </c>
      <c r="B50" s="39">
        <f>+IFERROR(VLOOKUP($A50,Hoja6!$A$3:$P$1124,3,FALSE),"")</f>
        <v>76869</v>
      </c>
      <c r="C50" s="39" t="str">
        <f>+UPPER(IFERROR(VLOOKUP($A50,Hoja6!$A$3:$P$1124,4,FALSE),""))</f>
        <v>VIJES</v>
      </c>
      <c r="D50" s="40">
        <f>+IFERROR(VLOOKUP($A50,Hoja6!$A$3:$P$1124,8,FALSE),"")</f>
        <v>117</v>
      </c>
      <c r="E50" s="40">
        <f>+IFERROR(VLOOKUP($A50,Hoja6!$A$3:$P$1124,9,FALSE),"")</f>
        <v>22</v>
      </c>
      <c r="F50" s="163">
        <f>+IFERROR(VLOOKUP($A50,Hoja6!$A$3:$P$1124,10,FALSE),"")</f>
        <v>0.18803418803418803</v>
      </c>
      <c r="G50" s="40">
        <f>+IFERROR(VLOOKUP($A50,Hoja6!$A$3:$P$1124,11,FALSE),"")</f>
        <v>97</v>
      </c>
      <c r="H50" s="40">
        <f>+IFERROR(VLOOKUP($A50,Hoja6!$A$3:$P$1124,12,FALSE),"")</f>
        <v>11</v>
      </c>
      <c r="I50" s="163">
        <f>+IFERROR(VLOOKUP($A50,Hoja6!$A$3:$P$1124,13,FALSE),"")</f>
        <v>0.1134020618556701</v>
      </c>
      <c r="J50" s="40">
        <f>+IFERROR(VLOOKUP($A50,Hoja6!$A$3:$P$1124,14,FALSE),"")</f>
        <v>117</v>
      </c>
      <c r="K50" s="149">
        <f>+IFERROR(VLOOKUP($A50,Hoja6!$A$3:$P$1124,15,FALSE),"")</f>
        <v>25</v>
      </c>
      <c r="L50" s="165">
        <f>+IFERROR(VLOOKUP($A50,Hoja6!$A$3:$P$1124,16,FALSE),"")</f>
        <v>0.21367521367521367</v>
      </c>
    </row>
    <row r="51" spans="1:12" x14ac:dyDescent="0.25">
      <c r="A51" s="145">
        <v>40</v>
      </c>
      <c r="B51" s="39">
        <f>+IFERROR(VLOOKUP($A51,Hoja6!$A$3:$P$1124,3,FALSE),"")</f>
        <v>76890</v>
      </c>
      <c r="C51" s="39" t="str">
        <f>+UPPER(IFERROR(VLOOKUP($A51,Hoja6!$A$3:$P$1124,4,FALSE),""))</f>
        <v>YOTOCO</v>
      </c>
      <c r="D51" s="40">
        <f>+IFERROR(VLOOKUP($A51,Hoja6!$A$3:$P$1124,8,FALSE),"")</f>
        <v>129</v>
      </c>
      <c r="E51" s="40">
        <f>+IFERROR(VLOOKUP($A51,Hoja6!$A$3:$P$1124,9,FALSE),"")</f>
        <v>40</v>
      </c>
      <c r="F51" s="163">
        <f>+IFERROR(VLOOKUP($A51,Hoja6!$A$3:$P$1124,10,FALSE),"")</f>
        <v>0.31007751937984496</v>
      </c>
      <c r="G51" s="40">
        <f>+IFERROR(VLOOKUP($A51,Hoja6!$A$3:$P$1124,11,FALSE),"")</f>
        <v>134</v>
      </c>
      <c r="H51" s="40">
        <f>+IFERROR(VLOOKUP($A51,Hoja6!$A$3:$P$1124,12,FALSE),"")</f>
        <v>36</v>
      </c>
      <c r="I51" s="163">
        <f>+IFERROR(VLOOKUP($A51,Hoja6!$A$3:$P$1124,13,FALSE),"")</f>
        <v>0.26865671641791045</v>
      </c>
      <c r="J51" s="40">
        <f>+IFERROR(VLOOKUP($A51,Hoja6!$A$3:$P$1124,14,FALSE),"")</f>
        <v>147</v>
      </c>
      <c r="K51" s="149">
        <f>+IFERROR(VLOOKUP($A51,Hoja6!$A$3:$P$1124,15,FALSE),"")</f>
        <v>37</v>
      </c>
      <c r="L51" s="165">
        <f>+IFERROR(VLOOKUP($A51,Hoja6!$A$3:$P$1124,16,FALSE),"")</f>
        <v>0.25170068027210885</v>
      </c>
    </row>
    <row r="52" spans="1:12" x14ac:dyDescent="0.25">
      <c r="A52" s="145">
        <v>41</v>
      </c>
      <c r="B52" s="39">
        <f>+IFERROR(VLOOKUP($A52,Hoja6!$A$3:$P$1124,3,FALSE),"")</f>
        <v>76892</v>
      </c>
      <c r="C52" s="39" t="str">
        <f>+UPPER(IFERROR(VLOOKUP($A52,Hoja6!$A$3:$P$1124,4,FALSE),""))</f>
        <v>YUMBO</v>
      </c>
      <c r="D52" s="40">
        <f>+IFERROR(VLOOKUP($A52,Hoja6!$A$3:$P$1124,8,FALSE),"")</f>
        <v>1105</v>
      </c>
      <c r="E52" s="40">
        <f>+IFERROR(VLOOKUP($A52,Hoja6!$A$3:$P$1124,9,FALSE),"")</f>
        <v>306</v>
      </c>
      <c r="F52" s="163">
        <f>+IFERROR(VLOOKUP($A52,Hoja6!$A$3:$P$1124,10,FALSE),"")</f>
        <v>0.27692307692307694</v>
      </c>
      <c r="G52" s="40">
        <f>+IFERROR(VLOOKUP($A52,Hoja6!$A$3:$P$1124,11,FALSE),"")</f>
        <v>1170</v>
      </c>
      <c r="H52" s="40">
        <f>+IFERROR(VLOOKUP($A52,Hoja6!$A$3:$P$1124,12,FALSE),"")</f>
        <v>414</v>
      </c>
      <c r="I52" s="163">
        <f>+IFERROR(VLOOKUP($A52,Hoja6!$A$3:$P$1124,13,FALSE),"")</f>
        <v>0.35384615384615387</v>
      </c>
      <c r="J52" s="40">
        <f>+IFERROR(VLOOKUP($A52,Hoja6!$A$3:$P$1124,14,FALSE),"")</f>
        <v>1188</v>
      </c>
      <c r="K52" s="149">
        <f>+IFERROR(VLOOKUP($A52,Hoja6!$A$3:$P$1124,15,FALSE),"")</f>
        <v>390</v>
      </c>
      <c r="L52" s="165">
        <f>+IFERROR(VLOOKUP($A52,Hoja6!$A$3:$P$1124,16,FALSE),"")</f>
        <v>0.32828282828282829</v>
      </c>
    </row>
    <row r="53" spans="1:12" x14ac:dyDescent="0.25">
      <c r="A53" s="145">
        <v>42</v>
      </c>
      <c r="B53" s="39">
        <f>+IFERROR(VLOOKUP($A53,Hoja6!$A$3:$P$1124,3,FALSE),"")</f>
        <v>76895</v>
      </c>
      <c r="C53" s="39" t="str">
        <f>+UPPER(IFERROR(VLOOKUP($A53,Hoja6!$A$3:$P$1124,4,FALSE),""))</f>
        <v>ZARZAL</v>
      </c>
      <c r="D53" s="40">
        <f>+IFERROR(VLOOKUP($A53,Hoja6!$A$3:$P$1124,8,FALSE),"")</f>
        <v>425</v>
      </c>
      <c r="E53" s="40">
        <f>+IFERROR(VLOOKUP($A53,Hoja6!$A$3:$P$1124,9,FALSE),"")</f>
        <v>148</v>
      </c>
      <c r="F53" s="163">
        <f>+IFERROR(VLOOKUP($A53,Hoja6!$A$3:$P$1124,10,FALSE),"")</f>
        <v>0.34823529411764703</v>
      </c>
      <c r="G53" s="40">
        <f>+IFERROR(VLOOKUP($A53,Hoja6!$A$3:$P$1124,11,FALSE),"")</f>
        <v>452</v>
      </c>
      <c r="H53" s="40">
        <f>+IFERROR(VLOOKUP($A53,Hoja6!$A$3:$P$1124,12,FALSE),"")</f>
        <v>194</v>
      </c>
      <c r="I53" s="163">
        <f>+IFERROR(VLOOKUP($A53,Hoja6!$A$3:$P$1124,13,FALSE),"")</f>
        <v>0.42920353982300885</v>
      </c>
      <c r="J53" s="40">
        <f>+IFERROR(VLOOKUP($A53,Hoja6!$A$3:$P$1124,14,FALSE),"")</f>
        <v>469</v>
      </c>
      <c r="K53" s="149">
        <f>+IFERROR(VLOOKUP($A53,Hoja6!$A$3:$P$1124,15,FALSE),"")</f>
        <v>193</v>
      </c>
      <c r="L53" s="165">
        <f>+IFERROR(VLOOKUP($A53,Hoja6!$A$3:$P$1124,16,FALSE),"")</f>
        <v>0.4115138592750533</v>
      </c>
    </row>
    <row r="54" spans="1:12" x14ac:dyDescent="0.25">
      <c r="A54" s="145">
        <v>43</v>
      </c>
      <c r="B54" s="39" t="str">
        <f>+IFERROR(VLOOKUP($A54,Hoja6!$A$3:$P$1124,3,FALSE),"")</f>
        <v/>
      </c>
      <c r="C54" s="39" t="str">
        <f>+UPPER(IFERROR(VLOOKUP($A54,Hoja6!$A$3:$P$1124,4,FALSE),""))</f>
        <v/>
      </c>
      <c r="D54" s="40" t="str">
        <f>+IFERROR(VLOOKUP($A54,Hoja6!$A$3:$P$1124,8,FALSE),"")</f>
        <v/>
      </c>
      <c r="E54" s="40" t="str">
        <f>+IFERROR(VLOOKUP($A54,Hoja6!$A$3:$P$1124,9,FALSE),"")</f>
        <v/>
      </c>
      <c r="F54" s="163" t="str">
        <f>+IFERROR(VLOOKUP($A54,Hoja6!$A$3:$P$1124,10,FALSE),"")</f>
        <v/>
      </c>
      <c r="G54" s="40" t="str">
        <f>+IFERROR(VLOOKUP($A54,Hoja6!$A$3:$P$1124,11,FALSE),"")</f>
        <v/>
      </c>
      <c r="H54" s="40" t="str">
        <f>+IFERROR(VLOOKUP($A54,Hoja6!$A$3:$P$1124,12,FALSE),"")</f>
        <v/>
      </c>
      <c r="I54" s="163" t="str">
        <f>+IFERROR(VLOOKUP($A54,Hoja6!$A$3:$P$1124,13,FALSE),"")</f>
        <v/>
      </c>
      <c r="J54" s="40" t="str">
        <f>+IFERROR(VLOOKUP($A54,Hoja6!$A$3:$P$1124,14,FALSE),"")</f>
        <v/>
      </c>
      <c r="K54" s="149" t="str">
        <f>+IFERROR(VLOOKUP($A54,Hoja6!$A$3:$P$1124,15,FALSE),"")</f>
        <v/>
      </c>
      <c r="L54" s="165" t="str">
        <f>+IFERROR(VLOOKUP($A54,Hoja6!$A$3:$P$1124,16,FALSE),"")</f>
        <v/>
      </c>
    </row>
    <row r="55" spans="1:12" x14ac:dyDescent="0.25">
      <c r="A55" s="145">
        <v>44</v>
      </c>
      <c r="B55" s="39" t="str">
        <f>+IFERROR(VLOOKUP($A55,Hoja6!$A$3:$P$1124,3,FALSE),"")</f>
        <v/>
      </c>
      <c r="C55" s="39" t="str">
        <f>+UPPER(IFERROR(VLOOKUP($A55,Hoja6!$A$3:$P$1124,4,FALSE),""))</f>
        <v/>
      </c>
      <c r="D55" s="40" t="str">
        <f>+IFERROR(VLOOKUP($A55,Hoja6!$A$3:$P$1124,8,FALSE),"")</f>
        <v/>
      </c>
      <c r="E55" s="40" t="str">
        <f>+IFERROR(VLOOKUP($A55,Hoja6!$A$3:$P$1124,9,FALSE),"")</f>
        <v/>
      </c>
      <c r="F55" s="163" t="str">
        <f>+IFERROR(VLOOKUP($A55,Hoja6!$A$3:$P$1124,10,FALSE),"")</f>
        <v/>
      </c>
      <c r="G55" s="40" t="str">
        <f>+IFERROR(VLOOKUP($A55,Hoja6!$A$3:$P$1124,11,FALSE),"")</f>
        <v/>
      </c>
      <c r="H55" s="40" t="str">
        <f>+IFERROR(VLOOKUP($A55,Hoja6!$A$3:$P$1124,12,FALSE),"")</f>
        <v/>
      </c>
      <c r="I55" s="163" t="str">
        <f>+IFERROR(VLOOKUP($A55,Hoja6!$A$3:$P$1124,13,FALSE),"")</f>
        <v/>
      </c>
      <c r="J55" s="40" t="str">
        <f>+IFERROR(VLOOKUP($A55,Hoja6!$A$3:$P$1124,14,FALSE),"")</f>
        <v/>
      </c>
      <c r="K55" s="149" t="str">
        <f>+IFERROR(VLOOKUP($A55,Hoja6!$A$3:$P$1124,15,FALSE),"")</f>
        <v/>
      </c>
      <c r="L55" s="165" t="str">
        <f>+IFERROR(VLOOKUP($A55,Hoja6!$A$3:$P$1124,16,FALSE),"")</f>
        <v/>
      </c>
    </row>
    <row r="56" spans="1:12" x14ac:dyDescent="0.25">
      <c r="A56" s="145">
        <v>45</v>
      </c>
      <c r="B56" s="39" t="str">
        <f>+IFERROR(VLOOKUP($A56,Hoja6!$A$3:$P$1124,3,FALSE),"")</f>
        <v/>
      </c>
      <c r="C56" s="39" t="str">
        <f>+UPPER(IFERROR(VLOOKUP($A56,Hoja6!$A$3:$P$1124,4,FALSE),""))</f>
        <v/>
      </c>
      <c r="D56" s="40" t="str">
        <f>+IFERROR(VLOOKUP($A56,Hoja6!$A$3:$P$1124,8,FALSE),"")</f>
        <v/>
      </c>
      <c r="E56" s="40" t="str">
        <f>+IFERROR(VLOOKUP($A56,Hoja6!$A$3:$P$1124,9,FALSE),"")</f>
        <v/>
      </c>
      <c r="F56" s="163" t="str">
        <f>+IFERROR(VLOOKUP($A56,Hoja6!$A$3:$P$1124,10,FALSE),"")</f>
        <v/>
      </c>
      <c r="G56" s="40" t="str">
        <f>+IFERROR(VLOOKUP($A56,Hoja6!$A$3:$P$1124,11,FALSE),"")</f>
        <v/>
      </c>
      <c r="H56" s="40" t="str">
        <f>+IFERROR(VLOOKUP($A56,Hoja6!$A$3:$P$1124,12,FALSE),"")</f>
        <v/>
      </c>
      <c r="I56" s="163" t="str">
        <f>+IFERROR(VLOOKUP($A56,Hoja6!$A$3:$P$1124,13,FALSE),"")</f>
        <v/>
      </c>
      <c r="J56" s="40" t="str">
        <f>+IFERROR(VLOOKUP($A56,Hoja6!$A$3:$P$1124,14,FALSE),"")</f>
        <v/>
      </c>
      <c r="K56" s="149" t="str">
        <f>+IFERROR(VLOOKUP($A56,Hoja6!$A$3:$P$1124,15,FALSE),"")</f>
        <v/>
      </c>
      <c r="L56" s="165" t="str">
        <f>+IFERROR(VLOOKUP($A56,Hoja6!$A$3:$P$1124,16,FALSE),"")</f>
        <v/>
      </c>
    </row>
    <row r="57" spans="1:12" x14ac:dyDescent="0.25">
      <c r="A57" s="145">
        <v>46</v>
      </c>
      <c r="B57" s="39" t="str">
        <f>+IFERROR(VLOOKUP($A57,Hoja6!$A$3:$P$1124,3,FALSE),"")</f>
        <v/>
      </c>
      <c r="C57" s="39" t="str">
        <f>+UPPER(IFERROR(VLOOKUP($A57,Hoja6!$A$3:$P$1124,4,FALSE),""))</f>
        <v/>
      </c>
      <c r="D57" s="40" t="str">
        <f>+IFERROR(VLOOKUP($A57,Hoja6!$A$3:$P$1124,8,FALSE),"")</f>
        <v/>
      </c>
      <c r="E57" s="40" t="str">
        <f>+IFERROR(VLOOKUP($A57,Hoja6!$A$3:$P$1124,9,FALSE),"")</f>
        <v/>
      </c>
      <c r="F57" s="163" t="str">
        <f>+IFERROR(VLOOKUP($A57,Hoja6!$A$3:$P$1124,10,FALSE),"")</f>
        <v/>
      </c>
      <c r="G57" s="40" t="str">
        <f>+IFERROR(VLOOKUP($A57,Hoja6!$A$3:$P$1124,11,FALSE),"")</f>
        <v/>
      </c>
      <c r="H57" s="40" t="str">
        <f>+IFERROR(VLOOKUP($A57,Hoja6!$A$3:$P$1124,12,FALSE),"")</f>
        <v/>
      </c>
      <c r="I57" s="163" t="str">
        <f>+IFERROR(VLOOKUP($A57,Hoja6!$A$3:$P$1124,13,FALSE),"")</f>
        <v/>
      </c>
      <c r="J57" s="40" t="str">
        <f>+IFERROR(VLOOKUP($A57,Hoja6!$A$3:$P$1124,14,FALSE),"")</f>
        <v/>
      </c>
      <c r="K57" s="149" t="str">
        <f>+IFERROR(VLOOKUP($A57,Hoja6!$A$3:$P$1124,15,FALSE),"")</f>
        <v/>
      </c>
      <c r="L57" s="165" t="str">
        <f>+IFERROR(VLOOKUP($A57,Hoja6!$A$3:$P$1124,16,FALSE),"")</f>
        <v/>
      </c>
    </row>
    <row r="58" spans="1:12" x14ac:dyDescent="0.25">
      <c r="A58" s="145">
        <v>47</v>
      </c>
      <c r="B58" s="39" t="str">
        <f>+IFERROR(VLOOKUP($A58,Hoja6!$A$3:$P$1124,3,FALSE),"")</f>
        <v/>
      </c>
      <c r="C58" s="39" t="str">
        <f>+UPPER(IFERROR(VLOOKUP($A58,Hoja6!$A$3:$P$1124,4,FALSE),""))</f>
        <v/>
      </c>
      <c r="D58" s="40" t="str">
        <f>+IFERROR(VLOOKUP($A58,Hoja6!$A$3:$P$1124,8,FALSE),"")</f>
        <v/>
      </c>
      <c r="E58" s="40" t="str">
        <f>+IFERROR(VLOOKUP($A58,Hoja6!$A$3:$P$1124,9,FALSE),"")</f>
        <v/>
      </c>
      <c r="F58" s="163" t="str">
        <f>+IFERROR(VLOOKUP($A58,Hoja6!$A$3:$P$1124,10,FALSE),"")</f>
        <v/>
      </c>
      <c r="G58" s="40" t="str">
        <f>+IFERROR(VLOOKUP($A58,Hoja6!$A$3:$P$1124,11,FALSE),"")</f>
        <v/>
      </c>
      <c r="H58" s="40" t="str">
        <f>+IFERROR(VLOOKUP($A58,Hoja6!$A$3:$P$1124,12,FALSE),"")</f>
        <v/>
      </c>
      <c r="I58" s="163" t="str">
        <f>+IFERROR(VLOOKUP($A58,Hoja6!$A$3:$P$1124,13,FALSE),"")</f>
        <v/>
      </c>
      <c r="J58" s="40" t="str">
        <f>+IFERROR(VLOOKUP($A58,Hoja6!$A$3:$P$1124,14,FALSE),"")</f>
        <v/>
      </c>
      <c r="K58" s="149" t="str">
        <f>+IFERROR(VLOOKUP($A58,Hoja6!$A$3:$P$1124,15,FALSE),"")</f>
        <v/>
      </c>
      <c r="L58" s="165" t="str">
        <f>+IFERROR(VLOOKUP($A58,Hoja6!$A$3:$P$1124,16,FALSE),"")</f>
        <v/>
      </c>
    </row>
    <row r="59" spans="1:12" x14ac:dyDescent="0.25">
      <c r="A59" s="145">
        <v>48</v>
      </c>
      <c r="B59" s="39" t="str">
        <f>+IFERROR(VLOOKUP($A59,Hoja6!$A$3:$P$1124,3,FALSE),"")</f>
        <v/>
      </c>
      <c r="C59" s="39" t="str">
        <f>+UPPER(IFERROR(VLOOKUP($A59,Hoja6!$A$3:$P$1124,4,FALSE),""))</f>
        <v/>
      </c>
      <c r="D59" s="40" t="str">
        <f>+IFERROR(VLOOKUP($A59,Hoja6!$A$3:$P$1124,8,FALSE),"")</f>
        <v/>
      </c>
      <c r="E59" s="40" t="str">
        <f>+IFERROR(VLOOKUP($A59,Hoja6!$A$3:$P$1124,9,FALSE),"")</f>
        <v/>
      </c>
      <c r="F59" s="163" t="str">
        <f>+IFERROR(VLOOKUP($A59,Hoja6!$A$3:$P$1124,10,FALSE),"")</f>
        <v/>
      </c>
      <c r="G59" s="40" t="str">
        <f>+IFERROR(VLOOKUP($A59,Hoja6!$A$3:$P$1124,11,FALSE),"")</f>
        <v/>
      </c>
      <c r="H59" s="40" t="str">
        <f>+IFERROR(VLOOKUP($A59,Hoja6!$A$3:$P$1124,12,FALSE),"")</f>
        <v/>
      </c>
      <c r="I59" s="163" t="str">
        <f>+IFERROR(VLOOKUP($A59,Hoja6!$A$3:$P$1124,13,FALSE),"")</f>
        <v/>
      </c>
      <c r="J59" s="40" t="str">
        <f>+IFERROR(VLOOKUP($A59,Hoja6!$A$3:$P$1124,14,FALSE),"")</f>
        <v/>
      </c>
      <c r="K59" s="149" t="str">
        <f>+IFERROR(VLOOKUP($A59,Hoja6!$A$3:$P$1124,15,FALSE),"")</f>
        <v/>
      </c>
      <c r="L59" s="165" t="str">
        <f>+IFERROR(VLOOKUP($A59,Hoja6!$A$3:$P$1124,16,FALSE),"")</f>
        <v/>
      </c>
    </row>
    <row r="60" spans="1:12" x14ac:dyDescent="0.25">
      <c r="A60" s="145">
        <v>49</v>
      </c>
      <c r="B60" s="39" t="str">
        <f>+IFERROR(VLOOKUP($A60,Hoja6!$A$3:$P$1124,3,FALSE),"")</f>
        <v/>
      </c>
      <c r="C60" s="39" t="str">
        <f>+UPPER(IFERROR(VLOOKUP($A60,Hoja6!$A$3:$P$1124,4,FALSE),""))</f>
        <v/>
      </c>
      <c r="D60" s="40" t="str">
        <f>+IFERROR(VLOOKUP($A60,Hoja6!$A$3:$P$1124,8,FALSE),"")</f>
        <v/>
      </c>
      <c r="E60" s="40" t="str">
        <f>+IFERROR(VLOOKUP($A60,Hoja6!$A$3:$P$1124,9,FALSE),"")</f>
        <v/>
      </c>
      <c r="F60" s="163" t="str">
        <f>+IFERROR(VLOOKUP($A60,Hoja6!$A$3:$P$1124,10,FALSE),"")</f>
        <v/>
      </c>
      <c r="G60" s="40" t="str">
        <f>+IFERROR(VLOOKUP($A60,Hoja6!$A$3:$P$1124,11,FALSE),"")</f>
        <v/>
      </c>
      <c r="H60" s="40" t="str">
        <f>+IFERROR(VLOOKUP($A60,Hoja6!$A$3:$P$1124,12,FALSE),"")</f>
        <v/>
      </c>
      <c r="I60" s="163" t="str">
        <f>+IFERROR(VLOOKUP($A60,Hoja6!$A$3:$P$1124,13,FALSE),"")</f>
        <v/>
      </c>
      <c r="J60" s="40" t="str">
        <f>+IFERROR(VLOOKUP($A60,Hoja6!$A$3:$P$1124,14,FALSE),"")</f>
        <v/>
      </c>
      <c r="K60" s="149" t="str">
        <f>+IFERROR(VLOOKUP($A60,Hoja6!$A$3:$P$1124,15,FALSE),"")</f>
        <v/>
      </c>
      <c r="L60" s="165" t="str">
        <f>+IFERROR(VLOOKUP($A60,Hoja6!$A$3:$P$1124,16,FALSE),"")</f>
        <v/>
      </c>
    </row>
    <row r="61" spans="1:12" x14ac:dyDescent="0.25">
      <c r="A61" s="145">
        <v>50</v>
      </c>
      <c r="B61" s="39" t="str">
        <f>+IFERROR(VLOOKUP($A61,Hoja6!$A$3:$P$1124,3,FALSE),"")</f>
        <v/>
      </c>
      <c r="C61" s="39" t="str">
        <f>+UPPER(IFERROR(VLOOKUP($A61,Hoja6!$A$3:$P$1124,4,FALSE),""))</f>
        <v/>
      </c>
      <c r="D61" s="40" t="str">
        <f>+IFERROR(VLOOKUP($A61,Hoja6!$A$3:$P$1124,8,FALSE),"")</f>
        <v/>
      </c>
      <c r="E61" s="40" t="str">
        <f>+IFERROR(VLOOKUP($A61,Hoja6!$A$3:$P$1124,9,FALSE),"")</f>
        <v/>
      </c>
      <c r="F61" s="163" t="str">
        <f>+IFERROR(VLOOKUP($A61,Hoja6!$A$3:$P$1124,10,FALSE),"")</f>
        <v/>
      </c>
      <c r="G61" s="40" t="str">
        <f>+IFERROR(VLOOKUP($A61,Hoja6!$A$3:$P$1124,11,FALSE),"")</f>
        <v/>
      </c>
      <c r="H61" s="40" t="str">
        <f>+IFERROR(VLOOKUP($A61,Hoja6!$A$3:$P$1124,12,FALSE),"")</f>
        <v/>
      </c>
      <c r="I61" s="163" t="str">
        <f>+IFERROR(VLOOKUP($A61,Hoja6!$A$3:$P$1124,13,FALSE),"")</f>
        <v/>
      </c>
      <c r="J61" s="40" t="str">
        <f>+IFERROR(VLOOKUP($A61,Hoja6!$A$3:$P$1124,14,FALSE),"")</f>
        <v/>
      </c>
      <c r="K61" s="149" t="str">
        <f>+IFERROR(VLOOKUP($A61,Hoja6!$A$3:$P$1124,15,FALSE),"")</f>
        <v/>
      </c>
      <c r="L61" s="165" t="str">
        <f>+IFERROR(VLOOKUP($A61,Hoja6!$A$3:$P$1124,16,FALSE),"")</f>
        <v/>
      </c>
    </row>
    <row r="62" spans="1:12" x14ac:dyDescent="0.25">
      <c r="A62" s="145">
        <v>51</v>
      </c>
      <c r="B62" s="39" t="str">
        <f>+IFERROR(VLOOKUP($A62,Hoja6!$A$3:$P$1124,3,FALSE),"")</f>
        <v/>
      </c>
      <c r="C62" s="39" t="str">
        <f>+UPPER(IFERROR(VLOOKUP($A62,Hoja6!$A$3:$P$1124,4,FALSE),""))</f>
        <v/>
      </c>
      <c r="D62" s="40" t="str">
        <f>+IFERROR(VLOOKUP($A62,Hoja6!$A$3:$P$1124,8,FALSE),"")</f>
        <v/>
      </c>
      <c r="E62" s="40" t="str">
        <f>+IFERROR(VLOOKUP($A62,Hoja6!$A$3:$P$1124,9,FALSE),"")</f>
        <v/>
      </c>
      <c r="F62" s="163" t="str">
        <f>+IFERROR(VLOOKUP($A62,Hoja6!$A$3:$P$1124,10,FALSE),"")</f>
        <v/>
      </c>
      <c r="G62" s="40" t="str">
        <f>+IFERROR(VLOOKUP($A62,Hoja6!$A$3:$P$1124,11,FALSE),"")</f>
        <v/>
      </c>
      <c r="H62" s="40" t="str">
        <f>+IFERROR(VLOOKUP($A62,Hoja6!$A$3:$P$1124,12,FALSE),"")</f>
        <v/>
      </c>
      <c r="I62" s="163" t="str">
        <f>+IFERROR(VLOOKUP($A62,Hoja6!$A$3:$P$1124,13,FALSE),"")</f>
        <v/>
      </c>
      <c r="J62" s="40" t="str">
        <f>+IFERROR(VLOOKUP($A62,Hoja6!$A$3:$P$1124,14,FALSE),"")</f>
        <v/>
      </c>
      <c r="K62" s="149" t="str">
        <f>+IFERROR(VLOOKUP($A62,Hoja6!$A$3:$P$1124,15,FALSE),"")</f>
        <v/>
      </c>
      <c r="L62" s="165" t="str">
        <f>+IFERROR(VLOOKUP($A62,Hoja6!$A$3:$P$1124,16,FALSE),"")</f>
        <v/>
      </c>
    </row>
    <row r="63" spans="1:12" x14ac:dyDescent="0.25">
      <c r="A63" s="145">
        <v>52</v>
      </c>
      <c r="B63" s="39" t="str">
        <f>+IFERROR(VLOOKUP($A63,Hoja6!$A$3:$P$1124,3,FALSE),"")</f>
        <v/>
      </c>
      <c r="C63" s="39" t="str">
        <f>+UPPER(IFERROR(VLOOKUP($A63,Hoja6!$A$3:$P$1124,4,FALSE),""))</f>
        <v/>
      </c>
      <c r="D63" s="40" t="str">
        <f>+IFERROR(VLOOKUP($A63,Hoja6!$A$3:$P$1124,8,FALSE),"")</f>
        <v/>
      </c>
      <c r="E63" s="40" t="str">
        <f>+IFERROR(VLOOKUP($A63,Hoja6!$A$3:$P$1124,9,FALSE),"")</f>
        <v/>
      </c>
      <c r="F63" s="163" t="str">
        <f>+IFERROR(VLOOKUP($A63,Hoja6!$A$3:$P$1124,10,FALSE),"")</f>
        <v/>
      </c>
      <c r="G63" s="40" t="str">
        <f>+IFERROR(VLOOKUP($A63,Hoja6!$A$3:$P$1124,11,FALSE),"")</f>
        <v/>
      </c>
      <c r="H63" s="40" t="str">
        <f>+IFERROR(VLOOKUP($A63,Hoja6!$A$3:$P$1124,12,FALSE),"")</f>
        <v/>
      </c>
      <c r="I63" s="163" t="str">
        <f>+IFERROR(VLOOKUP($A63,Hoja6!$A$3:$P$1124,13,FALSE),"")</f>
        <v/>
      </c>
      <c r="J63" s="40" t="str">
        <f>+IFERROR(VLOOKUP($A63,Hoja6!$A$3:$P$1124,14,FALSE),"")</f>
        <v/>
      </c>
      <c r="K63" s="149" t="str">
        <f>+IFERROR(VLOOKUP($A63,Hoja6!$A$3:$P$1124,15,FALSE),"")</f>
        <v/>
      </c>
      <c r="L63" s="165" t="str">
        <f>+IFERROR(VLOOKUP($A63,Hoja6!$A$3:$P$1124,16,FALSE),"")</f>
        <v/>
      </c>
    </row>
    <row r="64" spans="1:12" x14ac:dyDescent="0.25">
      <c r="A64" s="145">
        <v>53</v>
      </c>
      <c r="B64" s="39" t="str">
        <f>+IFERROR(VLOOKUP($A64,Hoja6!$A$3:$P$1124,3,FALSE),"")</f>
        <v/>
      </c>
      <c r="C64" s="39" t="str">
        <f>+UPPER(IFERROR(VLOOKUP($A64,Hoja6!$A$3:$P$1124,4,FALSE),""))</f>
        <v/>
      </c>
      <c r="D64" s="40" t="str">
        <f>+IFERROR(VLOOKUP($A64,Hoja6!$A$3:$P$1124,8,FALSE),"")</f>
        <v/>
      </c>
      <c r="E64" s="40" t="str">
        <f>+IFERROR(VLOOKUP($A64,Hoja6!$A$3:$P$1124,9,FALSE),"")</f>
        <v/>
      </c>
      <c r="F64" s="163" t="str">
        <f>+IFERROR(VLOOKUP($A64,Hoja6!$A$3:$P$1124,10,FALSE),"")</f>
        <v/>
      </c>
      <c r="G64" s="40" t="str">
        <f>+IFERROR(VLOOKUP($A64,Hoja6!$A$3:$P$1124,11,FALSE),"")</f>
        <v/>
      </c>
      <c r="H64" s="40" t="str">
        <f>+IFERROR(VLOOKUP($A64,Hoja6!$A$3:$P$1124,12,FALSE),"")</f>
        <v/>
      </c>
      <c r="I64" s="163" t="str">
        <f>+IFERROR(VLOOKUP($A64,Hoja6!$A$3:$P$1124,13,FALSE),"")</f>
        <v/>
      </c>
      <c r="J64" s="40" t="str">
        <f>+IFERROR(VLOOKUP($A64,Hoja6!$A$3:$P$1124,14,FALSE),"")</f>
        <v/>
      </c>
      <c r="K64" s="149" t="str">
        <f>+IFERROR(VLOOKUP($A64,Hoja6!$A$3:$P$1124,15,FALSE),"")</f>
        <v/>
      </c>
      <c r="L64" s="165" t="str">
        <f>+IFERROR(VLOOKUP($A64,Hoja6!$A$3:$P$1124,16,FALSE),"")</f>
        <v/>
      </c>
    </row>
    <row r="65" spans="1:12" x14ac:dyDescent="0.25">
      <c r="A65" s="145">
        <v>54</v>
      </c>
      <c r="B65" s="39" t="str">
        <f>+IFERROR(VLOOKUP($A65,Hoja6!$A$3:$P$1124,3,FALSE),"")</f>
        <v/>
      </c>
      <c r="C65" s="39" t="str">
        <f>+UPPER(IFERROR(VLOOKUP($A65,Hoja6!$A$3:$P$1124,4,FALSE),""))</f>
        <v/>
      </c>
      <c r="D65" s="40" t="str">
        <f>+IFERROR(VLOOKUP($A65,Hoja6!$A$3:$P$1124,8,FALSE),"")</f>
        <v/>
      </c>
      <c r="E65" s="40" t="str">
        <f>+IFERROR(VLOOKUP($A65,Hoja6!$A$3:$P$1124,9,FALSE),"")</f>
        <v/>
      </c>
      <c r="F65" s="163" t="str">
        <f>+IFERROR(VLOOKUP($A65,Hoja6!$A$3:$P$1124,10,FALSE),"")</f>
        <v/>
      </c>
      <c r="G65" s="40" t="str">
        <f>+IFERROR(VLOOKUP($A65,Hoja6!$A$3:$P$1124,11,FALSE),"")</f>
        <v/>
      </c>
      <c r="H65" s="40" t="str">
        <f>+IFERROR(VLOOKUP($A65,Hoja6!$A$3:$P$1124,12,FALSE),"")</f>
        <v/>
      </c>
      <c r="I65" s="163" t="str">
        <f>+IFERROR(VLOOKUP($A65,Hoja6!$A$3:$P$1124,13,FALSE),"")</f>
        <v/>
      </c>
      <c r="J65" s="40" t="str">
        <f>+IFERROR(VLOOKUP($A65,Hoja6!$A$3:$P$1124,14,FALSE),"")</f>
        <v/>
      </c>
      <c r="K65" s="149" t="str">
        <f>+IFERROR(VLOOKUP($A65,Hoja6!$A$3:$P$1124,15,FALSE),"")</f>
        <v/>
      </c>
      <c r="L65" s="165" t="str">
        <f>+IFERROR(VLOOKUP($A65,Hoja6!$A$3:$P$1124,16,FALSE),"")</f>
        <v/>
      </c>
    </row>
    <row r="66" spans="1:12" x14ac:dyDescent="0.25">
      <c r="A66" s="145">
        <v>55</v>
      </c>
      <c r="B66" s="39" t="str">
        <f>+IFERROR(VLOOKUP($A66,Hoja6!$A$3:$P$1124,3,FALSE),"")</f>
        <v/>
      </c>
      <c r="C66" s="39" t="str">
        <f>+UPPER(IFERROR(VLOOKUP($A66,Hoja6!$A$3:$P$1124,4,FALSE),""))</f>
        <v/>
      </c>
      <c r="D66" s="40" t="str">
        <f>+IFERROR(VLOOKUP($A66,Hoja6!$A$3:$P$1124,8,FALSE),"")</f>
        <v/>
      </c>
      <c r="E66" s="40" t="str">
        <f>+IFERROR(VLOOKUP($A66,Hoja6!$A$3:$P$1124,9,FALSE),"")</f>
        <v/>
      </c>
      <c r="F66" s="163" t="str">
        <f>+IFERROR(VLOOKUP($A66,Hoja6!$A$3:$P$1124,10,FALSE),"")</f>
        <v/>
      </c>
      <c r="G66" s="40" t="str">
        <f>+IFERROR(VLOOKUP($A66,Hoja6!$A$3:$P$1124,11,FALSE),"")</f>
        <v/>
      </c>
      <c r="H66" s="40" t="str">
        <f>+IFERROR(VLOOKUP($A66,Hoja6!$A$3:$P$1124,12,FALSE),"")</f>
        <v/>
      </c>
      <c r="I66" s="163" t="str">
        <f>+IFERROR(VLOOKUP($A66,Hoja6!$A$3:$P$1124,13,FALSE),"")</f>
        <v/>
      </c>
      <c r="J66" s="40" t="str">
        <f>+IFERROR(VLOOKUP($A66,Hoja6!$A$3:$P$1124,14,FALSE),"")</f>
        <v/>
      </c>
      <c r="K66" s="149" t="str">
        <f>+IFERROR(VLOOKUP($A66,Hoja6!$A$3:$P$1124,15,FALSE),"")</f>
        <v/>
      </c>
      <c r="L66" s="165" t="str">
        <f>+IFERROR(VLOOKUP($A66,Hoja6!$A$3:$P$1124,16,FALSE),"")</f>
        <v/>
      </c>
    </row>
    <row r="67" spans="1:12" x14ac:dyDescent="0.25">
      <c r="A67" s="145">
        <v>56</v>
      </c>
      <c r="B67" s="39" t="str">
        <f>+IFERROR(VLOOKUP($A67,Hoja6!$A$3:$P$1124,3,FALSE),"")</f>
        <v/>
      </c>
      <c r="C67" s="39" t="str">
        <f>+UPPER(IFERROR(VLOOKUP($A67,Hoja6!$A$3:$P$1124,4,FALSE),""))</f>
        <v/>
      </c>
      <c r="D67" s="40" t="str">
        <f>+IFERROR(VLOOKUP($A67,Hoja6!$A$3:$P$1124,8,FALSE),"")</f>
        <v/>
      </c>
      <c r="E67" s="40" t="str">
        <f>+IFERROR(VLOOKUP($A67,Hoja6!$A$3:$P$1124,9,FALSE),"")</f>
        <v/>
      </c>
      <c r="F67" s="163" t="str">
        <f>+IFERROR(VLOOKUP($A67,Hoja6!$A$3:$P$1124,10,FALSE),"")</f>
        <v/>
      </c>
      <c r="G67" s="40" t="str">
        <f>+IFERROR(VLOOKUP($A67,Hoja6!$A$3:$P$1124,11,FALSE),"")</f>
        <v/>
      </c>
      <c r="H67" s="40" t="str">
        <f>+IFERROR(VLOOKUP($A67,Hoja6!$A$3:$P$1124,12,FALSE),"")</f>
        <v/>
      </c>
      <c r="I67" s="163" t="str">
        <f>+IFERROR(VLOOKUP($A67,Hoja6!$A$3:$P$1124,13,FALSE),"")</f>
        <v/>
      </c>
      <c r="J67" s="40" t="str">
        <f>+IFERROR(VLOOKUP($A67,Hoja6!$A$3:$P$1124,14,FALSE),"")</f>
        <v/>
      </c>
      <c r="K67" s="149" t="str">
        <f>+IFERROR(VLOOKUP($A67,Hoja6!$A$3:$P$1124,15,FALSE),"")</f>
        <v/>
      </c>
      <c r="L67" s="165" t="str">
        <f>+IFERROR(VLOOKUP($A67,Hoja6!$A$3:$P$1124,16,FALSE),"")</f>
        <v/>
      </c>
    </row>
    <row r="68" spans="1:12" x14ac:dyDescent="0.25">
      <c r="A68" s="145">
        <v>57</v>
      </c>
      <c r="B68" s="39" t="str">
        <f>+IFERROR(VLOOKUP($A68,Hoja6!$A$3:$P$1124,3,FALSE),"")</f>
        <v/>
      </c>
      <c r="C68" s="39" t="str">
        <f>+UPPER(IFERROR(VLOOKUP($A68,Hoja6!$A$3:$P$1124,4,FALSE),""))</f>
        <v/>
      </c>
      <c r="D68" s="40" t="str">
        <f>+IFERROR(VLOOKUP($A68,Hoja6!$A$3:$P$1124,8,FALSE),"")</f>
        <v/>
      </c>
      <c r="E68" s="40" t="str">
        <f>+IFERROR(VLOOKUP($A68,Hoja6!$A$3:$P$1124,9,FALSE),"")</f>
        <v/>
      </c>
      <c r="F68" s="163" t="str">
        <f>+IFERROR(VLOOKUP($A68,Hoja6!$A$3:$P$1124,10,FALSE),"")</f>
        <v/>
      </c>
      <c r="G68" s="40" t="str">
        <f>+IFERROR(VLOOKUP($A68,Hoja6!$A$3:$P$1124,11,FALSE),"")</f>
        <v/>
      </c>
      <c r="H68" s="40" t="str">
        <f>+IFERROR(VLOOKUP($A68,Hoja6!$A$3:$P$1124,12,FALSE),"")</f>
        <v/>
      </c>
      <c r="I68" s="163" t="str">
        <f>+IFERROR(VLOOKUP($A68,Hoja6!$A$3:$P$1124,13,FALSE),"")</f>
        <v/>
      </c>
      <c r="J68" s="40" t="str">
        <f>+IFERROR(VLOOKUP($A68,Hoja6!$A$3:$P$1124,14,FALSE),"")</f>
        <v/>
      </c>
      <c r="K68" s="149" t="str">
        <f>+IFERROR(VLOOKUP($A68,Hoja6!$A$3:$P$1124,15,FALSE),"")</f>
        <v/>
      </c>
      <c r="L68" s="165" t="str">
        <f>+IFERROR(VLOOKUP($A68,Hoja6!$A$3:$P$1124,16,FALSE),"")</f>
        <v/>
      </c>
    </row>
    <row r="69" spans="1:12" x14ac:dyDescent="0.25">
      <c r="A69" s="145">
        <v>58</v>
      </c>
      <c r="B69" s="39" t="str">
        <f>+IFERROR(VLOOKUP($A69,Hoja6!$A$3:$P$1124,3,FALSE),"")</f>
        <v/>
      </c>
      <c r="C69" s="39" t="str">
        <f>+UPPER(IFERROR(VLOOKUP($A69,Hoja6!$A$3:$P$1124,4,FALSE),""))</f>
        <v/>
      </c>
      <c r="D69" s="40" t="str">
        <f>+IFERROR(VLOOKUP($A69,Hoja6!$A$3:$P$1124,8,FALSE),"")</f>
        <v/>
      </c>
      <c r="E69" s="40" t="str">
        <f>+IFERROR(VLOOKUP($A69,Hoja6!$A$3:$P$1124,9,FALSE),"")</f>
        <v/>
      </c>
      <c r="F69" s="163" t="str">
        <f>+IFERROR(VLOOKUP($A69,Hoja6!$A$3:$P$1124,10,FALSE),"")</f>
        <v/>
      </c>
      <c r="G69" s="40" t="str">
        <f>+IFERROR(VLOOKUP($A69,Hoja6!$A$3:$P$1124,11,FALSE),"")</f>
        <v/>
      </c>
      <c r="H69" s="40" t="str">
        <f>+IFERROR(VLOOKUP($A69,Hoja6!$A$3:$P$1124,12,FALSE),"")</f>
        <v/>
      </c>
      <c r="I69" s="163" t="str">
        <f>+IFERROR(VLOOKUP($A69,Hoja6!$A$3:$P$1124,13,FALSE),"")</f>
        <v/>
      </c>
      <c r="J69" s="40" t="str">
        <f>+IFERROR(VLOOKUP($A69,Hoja6!$A$3:$P$1124,14,FALSE),"")</f>
        <v/>
      </c>
      <c r="K69" s="149" t="str">
        <f>+IFERROR(VLOOKUP($A69,Hoja6!$A$3:$P$1124,15,FALSE),"")</f>
        <v/>
      </c>
      <c r="L69" s="165" t="str">
        <f>+IFERROR(VLOOKUP($A69,Hoja6!$A$3:$P$1124,16,FALSE),"")</f>
        <v/>
      </c>
    </row>
    <row r="70" spans="1:12" x14ac:dyDescent="0.25">
      <c r="A70" s="145">
        <v>59</v>
      </c>
      <c r="B70" s="39" t="str">
        <f>+IFERROR(VLOOKUP($A70,Hoja6!$A$3:$P$1124,3,FALSE),"")</f>
        <v/>
      </c>
      <c r="C70" s="39" t="str">
        <f>+UPPER(IFERROR(VLOOKUP($A70,Hoja6!$A$3:$P$1124,4,FALSE),""))</f>
        <v/>
      </c>
      <c r="D70" s="40" t="str">
        <f>+IFERROR(VLOOKUP($A70,Hoja6!$A$3:$P$1124,8,FALSE),"")</f>
        <v/>
      </c>
      <c r="E70" s="40" t="str">
        <f>+IFERROR(VLOOKUP($A70,Hoja6!$A$3:$P$1124,9,FALSE),"")</f>
        <v/>
      </c>
      <c r="F70" s="163" t="str">
        <f>+IFERROR(VLOOKUP($A70,Hoja6!$A$3:$P$1124,10,FALSE),"")</f>
        <v/>
      </c>
      <c r="G70" s="40" t="str">
        <f>+IFERROR(VLOOKUP($A70,Hoja6!$A$3:$P$1124,11,FALSE),"")</f>
        <v/>
      </c>
      <c r="H70" s="40" t="str">
        <f>+IFERROR(VLOOKUP($A70,Hoja6!$A$3:$P$1124,12,FALSE),"")</f>
        <v/>
      </c>
      <c r="I70" s="163" t="str">
        <f>+IFERROR(VLOOKUP($A70,Hoja6!$A$3:$P$1124,13,FALSE),"")</f>
        <v/>
      </c>
      <c r="J70" s="40" t="str">
        <f>+IFERROR(VLOOKUP($A70,Hoja6!$A$3:$P$1124,14,FALSE),"")</f>
        <v/>
      </c>
      <c r="K70" s="149" t="str">
        <f>+IFERROR(VLOOKUP($A70,Hoja6!$A$3:$P$1124,15,FALSE),"")</f>
        <v/>
      </c>
      <c r="L70" s="165" t="str">
        <f>+IFERROR(VLOOKUP($A70,Hoja6!$A$3:$P$1124,16,FALSE),"")</f>
        <v/>
      </c>
    </row>
    <row r="71" spans="1:12" x14ac:dyDescent="0.25">
      <c r="A71" s="145">
        <v>60</v>
      </c>
      <c r="B71" s="39" t="str">
        <f>+IFERROR(VLOOKUP($A71,Hoja6!$A$3:$P$1124,3,FALSE),"")</f>
        <v/>
      </c>
      <c r="C71" s="39" t="str">
        <f>+UPPER(IFERROR(VLOOKUP($A71,Hoja6!$A$3:$P$1124,4,FALSE),""))</f>
        <v/>
      </c>
      <c r="D71" s="40" t="str">
        <f>+IFERROR(VLOOKUP($A71,Hoja6!$A$3:$P$1124,8,FALSE),"")</f>
        <v/>
      </c>
      <c r="E71" s="40" t="str">
        <f>+IFERROR(VLOOKUP($A71,Hoja6!$A$3:$P$1124,9,FALSE),"")</f>
        <v/>
      </c>
      <c r="F71" s="163" t="str">
        <f>+IFERROR(VLOOKUP($A71,Hoja6!$A$3:$P$1124,10,FALSE),"")</f>
        <v/>
      </c>
      <c r="G71" s="40" t="str">
        <f>+IFERROR(VLOOKUP($A71,Hoja6!$A$3:$P$1124,11,FALSE),"")</f>
        <v/>
      </c>
      <c r="H71" s="40" t="str">
        <f>+IFERROR(VLOOKUP($A71,Hoja6!$A$3:$P$1124,12,FALSE),"")</f>
        <v/>
      </c>
      <c r="I71" s="163" t="str">
        <f>+IFERROR(VLOOKUP($A71,Hoja6!$A$3:$P$1124,13,FALSE),"")</f>
        <v/>
      </c>
      <c r="J71" s="40" t="str">
        <f>+IFERROR(VLOOKUP($A71,Hoja6!$A$3:$P$1124,14,FALSE),"")</f>
        <v/>
      </c>
      <c r="K71" s="149" t="str">
        <f>+IFERROR(VLOOKUP($A71,Hoja6!$A$3:$P$1124,15,FALSE),"")</f>
        <v/>
      </c>
      <c r="L71" s="165" t="str">
        <f>+IFERROR(VLOOKUP($A71,Hoja6!$A$3:$P$1124,16,FALSE),"")</f>
        <v/>
      </c>
    </row>
    <row r="72" spans="1:12" x14ac:dyDescent="0.25">
      <c r="A72" s="145">
        <v>61</v>
      </c>
      <c r="B72" s="39" t="str">
        <f>+IFERROR(VLOOKUP($A72,Hoja6!$A$3:$P$1124,3,FALSE),"")</f>
        <v/>
      </c>
      <c r="C72" s="39" t="str">
        <f>+UPPER(IFERROR(VLOOKUP($A72,Hoja6!$A$3:$P$1124,4,FALSE),""))</f>
        <v/>
      </c>
      <c r="D72" s="40" t="str">
        <f>+IFERROR(VLOOKUP($A72,Hoja6!$A$3:$P$1124,8,FALSE),"")</f>
        <v/>
      </c>
      <c r="E72" s="40" t="str">
        <f>+IFERROR(VLOOKUP($A72,Hoja6!$A$3:$P$1124,9,FALSE),"")</f>
        <v/>
      </c>
      <c r="F72" s="163" t="str">
        <f>+IFERROR(VLOOKUP($A72,Hoja6!$A$3:$P$1124,10,FALSE),"")</f>
        <v/>
      </c>
      <c r="G72" s="40" t="str">
        <f>+IFERROR(VLOOKUP($A72,Hoja6!$A$3:$P$1124,11,FALSE),"")</f>
        <v/>
      </c>
      <c r="H72" s="40" t="str">
        <f>+IFERROR(VLOOKUP($A72,Hoja6!$A$3:$P$1124,12,FALSE),"")</f>
        <v/>
      </c>
      <c r="I72" s="163" t="str">
        <f>+IFERROR(VLOOKUP($A72,Hoja6!$A$3:$P$1124,13,FALSE),"")</f>
        <v/>
      </c>
      <c r="J72" s="40" t="str">
        <f>+IFERROR(VLOOKUP($A72,Hoja6!$A$3:$P$1124,14,FALSE),"")</f>
        <v/>
      </c>
      <c r="K72" s="149" t="str">
        <f>+IFERROR(VLOOKUP($A72,Hoja6!$A$3:$P$1124,15,FALSE),"")</f>
        <v/>
      </c>
      <c r="L72" s="165" t="str">
        <f>+IFERROR(VLOOKUP($A72,Hoja6!$A$3:$P$1124,16,FALSE),"")</f>
        <v/>
      </c>
    </row>
    <row r="73" spans="1:12" x14ac:dyDescent="0.25">
      <c r="A73" s="145">
        <v>62</v>
      </c>
      <c r="B73" s="39" t="str">
        <f>+IFERROR(VLOOKUP($A73,Hoja6!$A$3:$P$1124,3,FALSE),"")</f>
        <v/>
      </c>
      <c r="C73" s="39" t="str">
        <f>+UPPER(IFERROR(VLOOKUP($A73,Hoja6!$A$3:$P$1124,4,FALSE),""))</f>
        <v/>
      </c>
      <c r="D73" s="40" t="str">
        <f>+IFERROR(VLOOKUP($A73,Hoja6!$A$3:$P$1124,8,FALSE),"")</f>
        <v/>
      </c>
      <c r="E73" s="40" t="str">
        <f>+IFERROR(VLOOKUP($A73,Hoja6!$A$3:$P$1124,9,FALSE),"")</f>
        <v/>
      </c>
      <c r="F73" s="163" t="str">
        <f>+IFERROR(VLOOKUP($A73,Hoja6!$A$3:$P$1124,10,FALSE),"")</f>
        <v/>
      </c>
      <c r="G73" s="40" t="str">
        <f>+IFERROR(VLOOKUP($A73,Hoja6!$A$3:$P$1124,11,FALSE),"")</f>
        <v/>
      </c>
      <c r="H73" s="40" t="str">
        <f>+IFERROR(VLOOKUP($A73,Hoja6!$A$3:$P$1124,12,FALSE),"")</f>
        <v/>
      </c>
      <c r="I73" s="163" t="str">
        <f>+IFERROR(VLOOKUP($A73,Hoja6!$A$3:$P$1124,13,FALSE),"")</f>
        <v/>
      </c>
      <c r="J73" s="40" t="str">
        <f>+IFERROR(VLOOKUP($A73,Hoja6!$A$3:$P$1124,14,FALSE),"")</f>
        <v/>
      </c>
      <c r="K73" s="149" t="str">
        <f>+IFERROR(VLOOKUP($A73,Hoja6!$A$3:$P$1124,15,FALSE),"")</f>
        <v/>
      </c>
      <c r="L73" s="165" t="str">
        <f>+IFERROR(VLOOKUP($A73,Hoja6!$A$3:$P$1124,16,FALSE),"")</f>
        <v/>
      </c>
    </row>
    <row r="74" spans="1:12" x14ac:dyDescent="0.25">
      <c r="A74" s="145">
        <v>63</v>
      </c>
      <c r="B74" s="39" t="str">
        <f>+IFERROR(VLOOKUP($A74,Hoja6!$A$3:$P$1124,3,FALSE),"")</f>
        <v/>
      </c>
      <c r="C74" s="39" t="str">
        <f>+UPPER(IFERROR(VLOOKUP($A74,Hoja6!$A$3:$P$1124,4,FALSE),""))</f>
        <v/>
      </c>
      <c r="D74" s="40" t="str">
        <f>+IFERROR(VLOOKUP($A74,Hoja6!$A$3:$P$1124,8,FALSE),"")</f>
        <v/>
      </c>
      <c r="E74" s="40" t="str">
        <f>+IFERROR(VLOOKUP($A74,Hoja6!$A$3:$P$1124,9,FALSE),"")</f>
        <v/>
      </c>
      <c r="F74" s="163" t="str">
        <f>+IFERROR(VLOOKUP($A74,Hoja6!$A$3:$P$1124,10,FALSE),"")</f>
        <v/>
      </c>
      <c r="G74" s="40" t="str">
        <f>+IFERROR(VLOOKUP($A74,Hoja6!$A$3:$P$1124,11,FALSE),"")</f>
        <v/>
      </c>
      <c r="H74" s="40" t="str">
        <f>+IFERROR(VLOOKUP($A74,Hoja6!$A$3:$P$1124,12,FALSE),"")</f>
        <v/>
      </c>
      <c r="I74" s="163" t="str">
        <f>+IFERROR(VLOOKUP($A74,Hoja6!$A$3:$P$1124,13,FALSE),"")</f>
        <v/>
      </c>
      <c r="J74" s="40" t="str">
        <f>+IFERROR(VLOOKUP($A74,Hoja6!$A$3:$P$1124,14,FALSE),"")</f>
        <v/>
      </c>
      <c r="K74" s="149" t="str">
        <f>+IFERROR(VLOOKUP($A74,Hoja6!$A$3:$P$1124,15,FALSE),"")</f>
        <v/>
      </c>
      <c r="L74" s="165" t="str">
        <f>+IFERROR(VLOOKUP($A74,Hoja6!$A$3:$P$1124,16,FALSE),"")</f>
        <v/>
      </c>
    </row>
    <row r="75" spans="1:12" x14ac:dyDescent="0.25">
      <c r="A75" s="145">
        <v>64</v>
      </c>
      <c r="B75" s="39" t="str">
        <f>+IFERROR(VLOOKUP($A75,Hoja6!$A$3:$P$1124,3,FALSE),"")</f>
        <v/>
      </c>
      <c r="C75" s="39" t="str">
        <f>+UPPER(IFERROR(VLOOKUP($A75,Hoja6!$A$3:$P$1124,4,FALSE),""))</f>
        <v/>
      </c>
      <c r="D75" s="40" t="str">
        <f>+IFERROR(VLOOKUP($A75,Hoja6!$A$3:$P$1124,8,FALSE),"")</f>
        <v/>
      </c>
      <c r="E75" s="40" t="str">
        <f>+IFERROR(VLOOKUP($A75,Hoja6!$A$3:$P$1124,9,FALSE),"")</f>
        <v/>
      </c>
      <c r="F75" s="163" t="str">
        <f>+IFERROR(VLOOKUP($A75,Hoja6!$A$3:$P$1124,10,FALSE),"")</f>
        <v/>
      </c>
      <c r="G75" s="40" t="str">
        <f>+IFERROR(VLOOKUP($A75,Hoja6!$A$3:$P$1124,11,FALSE),"")</f>
        <v/>
      </c>
      <c r="H75" s="40" t="str">
        <f>+IFERROR(VLOOKUP($A75,Hoja6!$A$3:$P$1124,12,FALSE),"")</f>
        <v/>
      </c>
      <c r="I75" s="163" t="str">
        <f>+IFERROR(VLOOKUP($A75,Hoja6!$A$3:$P$1124,13,FALSE),"")</f>
        <v/>
      </c>
      <c r="J75" s="40" t="str">
        <f>+IFERROR(VLOOKUP($A75,Hoja6!$A$3:$P$1124,14,FALSE),"")</f>
        <v/>
      </c>
      <c r="K75" s="149" t="str">
        <f>+IFERROR(VLOOKUP($A75,Hoja6!$A$3:$P$1124,15,FALSE),"")</f>
        <v/>
      </c>
      <c r="L75" s="165" t="str">
        <f>+IFERROR(VLOOKUP($A75,Hoja6!$A$3:$P$1124,16,FALSE),"")</f>
        <v/>
      </c>
    </row>
    <row r="76" spans="1:12" x14ac:dyDescent="0.25">
      <c r="A76" s="145">
        <v>65</v>
      </c>
      <c r="B76" s="39" t="str">
        <f>+IFERROR(VLOOKUP($A76,Hoja6!$A$3:$P$1124,3,FALSE),"")</f>
        <v/>
      </c>
      <c r="C76" s="39" t="str">
        <f>+UPPER(IFERROR(VLOOKUP($A76,Hoja6!$A$3:$P$1124,4,FALSE),""))</f>
        <v/>
      </c>
      <c r="D76" s="40" t="str">
        <f>+IFERROR(VLOOKUP($A76,Hoja6!$A$3:$P$1124,8,FALSE),"")</f>
        <v/>
      </c>
      <c r="E76" s="40" t="str">
        <f>+IFERROR(VLOOKUP($A76,Hoja6!$A$3:$P$1124,9,FALSE),"")</f>
        <v/>
      </c>
      <c r="F76" s="163" t="str">
        <f>+IFERROR(VLOOKUP($A76,Hoja6!$A$3:$P$1124,10,FALSE),"")</f>
        <v/>
      </c>
      <c r="G76" s="40" t="str">
        <f>+IFERROR(VLOOKUP($A76,Hoja6!$A$3:$P$1124,11,FALSE),"")</f>
        <v/>
      </c>
      <c r="H76" s="40" t="str">
        <f>+IFERROR(VLOOKUP($A76,Hoja6!$A$3:$P$1124,12,FALSE),"")</f>
        <v/>
      </c>
      <c r="I76" s="163" t="str">
        <f>+IFERROR(VLOOKUP($A76,Hoja6!$A$3:$P$1124,13,FALSE),"")</f>
        <v/>
      </c>
      <c r="J76" s="40" t="str">
        <f>+IFERROR(VLOOKUP($A76,Hoja6!$A$3:$P$1124,14,FALSE),"")</f>
        <v/>
      </c>
      <c r="K76" s="149" t="str">
        <f>+IFERROR(VLOOKUP($A76,Hoja6!$A$3:$P$1124,15,FALSE),"")</f>
        <v/>
      </c>
      <c r="L76" s="165" t="str">
        <f>+IFERROR(VLOOKUP($A76,Hoja6!$A$3:$P$1124,16,FALSE),"")</f>
        <v/>
      </c>
    </row>
    <row r="77" spans="1:12" x14ac:dyDescent="0.25">
      <c r="A77" s="145">
        <v>66</v>
      </c>
      <c r="B77" s="39" t="str">
        <f>+IFERROR(VLOOKUP($A77,Hoja6!$A$3:$P$1124,3,FALSE),"")</f>
        <v/>
      </c>
      <c r="C77" s="39" t="str">
        <f>+UPPER(IFERROR(VLOOKUP($A77,Hoja6!$A$3:$P$1124,4,FALSE),""))</f>
        <v/>
      </c>
      <c r="D77" s="40" t="str">
        <f>+IFERROR(VLOOKUP($A77,Hoja6!$A$3:$P$1124,8,FALSE),"")</f>
        <v/>
      </c>
      <c r="E77" s="40" t="str">
        <f>+IFERROR(VLOOKUP($A77,Hoja6!$A$3:$P$1124,9,FALSE),"")</f>
        <v/>
      </c>
      <c r="F77" s="163" t="str">
        <f>+IFERROR(VLOOKUP($A77,Hoja6!$A$3:$P$1124,10,FALSE),"")</f>
        <v/>
      </c>
      <c r="G77" s="40" t="str">
        <f>+IFERROR(VLOOKUP($A77,Hoja6!$A$3:$P$1124,11,FALSE),"")</f>
        <v/>
      </c>
      <c r="H77" s="40" t="str">
        <f>+IFERROR(VLOOKUP($A77,Hoja6!$A$3:$P$1124,12,FALSE),"")</f>
        <v/>
      </c>
      <c r="I77" s="163" t="str">
        <f>+IFERROR(VLOOKUP($A77,Hoja6!$A$3:$P$1124,13,FALSE),"")</f>
        <v/>
      </c>
      <c r="J77" s="40" t="str">
        <f>+IFERROR(VLOOKUP($A77,Hoja6!$A$3:$P$1124,14,FALSE),"")</f>
        <v/>
      </c>
      <c r="K77" s="149" t="str">
        <f>+IFERROR(VLOOKUP($A77,Hoja6!$A$3:$P$1124,15,FALSE),"")</f>
        <v/>
      </c>
      <c r="L77" s="165" t="str">
        <f>+IFERROR(VLOOKUP($A77,Hoja6!$A$3:$P$1124,16,FALSE),"")</f>
        <v/>
      </c>
    </row>
    <row r="78" spans="1:12" x14ac:dyDescent="0.25">
      <c r="A78" s="145">
        <v>67</v>
      </c>
      <c r="B78" s="39" t="str">
        <f>+IFERROR(VLOOKUP($A78,Hoja6!$A$3:$P$1124,3,FALSE),"")</f>
        <v/>
      </c>
      <c r="C78" s="39" t="str">
        <f>+UPPER(IFERROR(VLOOKUP($A78,Hoja6!$A$3:$P$1124,4,FALSE),""))</f>
        <v/>
      </c>
      <c r="D78" s="40" t="str">
        <f>+IFERROR(VLOOKUP($A78,Hoja6!$A$3:$P$1124,8,FALSE),"")</f>
        <v/>
      </c>
      <c r="E78" s="40" t="str">
        <f>+IFERROR(VLOOKUP($A78,Hoja6!$A$3:$P$1124,9,FALSE),"")</f>
        <v/>
      </c>
      <c r="F78" s="163" t="str">
        <f>+IFERROR(VLOOKUP($A78,Hoja6!$A$3:$P$1124,10,FALSE),"")</f>
        <v/>
      </c>
      <c r="G78" s="40" t="str">
        <f>+IFERROR(VLOOKUP($A78,Hoja6!$A$3:$P$1124,11,FALSE),"")</f>
        <v/>
      </c>
      <c r="H78" s="40" t="str">
        <f>+IFERROR(VLOOKUP($A78,Hoja6!$A$3:$P$1124,12,FALSE),"")</f>
        <v/>
      </c>
      <c r="I78" s="163" t="str">
        <f>+IFERROR(VLOOKUP($A78,Hoja6!$A$3:$P$1124,13,FALSE),"")</f>
        <v/>
      </c>
      <c r="J78" s="40" t="str">
        <f>+IFERROR(VLOOKUP($A78,Hoja6!$A$3:$P$1124,14,FALSE),"")</f>
        <v/>
      </c>
      <c r="K78" s="149" t="str">
        <f>+IFERROR(VLOOKUP($A78,Hoja6!$A$3:$P$1124,15,FALSE),"")</f>
        <v/>
      </c>
      <c r="L78" s="165" t="str">
        <f>+IFERROR(VLOOKUP($A78,Hoja6!$A$3:$P$1124,16,FALSE),"")</f>
        <v/>
      </c>
    </row>
    <row r="79" spans="1:12" x14ac:dyDescent="0.25">
      <c r="A79" s="145">
        <v>68</v>
      </c>
      <c r="B79" s="39" t="str">
        <f>+IFERROR(VLOOKUP($A79,Hoja6!$A$3:$P$1124,3,FALSE),"")</f>
        <v/>
      </c>
      <c r="C79" s="39" t="str">
        <f>+UPPER(IFERROR(VLOOKUP($A79,Hoja6!$A$3:$P$1124,4,FALSE),""))</f>
        <v/>
      </c>
      <c r="D79" s="40" t="str">
        <f>+IFERROR(VLOOKUP($A79,Hoja6!$A$3:$P$1124,8,FALSE),"")</f>
        <v/>
      </c>
      <c r="E79" s="40" t="str">
        <f>+IFERROR(VLOOKUP($A79,Hoja6!$A$3:$P$1124,9,FALSE),"")</f>
        <v/>
      </c>
      <c r="F79" s="163" t="str">
        <f>+IFERROR(VLOOKUP($A79,Hoja6!$A$3:$P$1124,10,FALSE),"")</f>
        <v/>
      </c>
      <c r="G79" s="40" t="str">
        <f>+IFERROR(VLOOKUP($A79,Hoja6!$A$3:$P$1124,11,FALSE),"")</f>
        <v/>
      </c>
      <c r="H79" s="40" t="str">
        <f>+IFERROR(VLOOKUP($A79,Hoja6!$A$3:$P$1124,12,FALSE),"")</f>
        <v/>
      </c>
      <c r="I79" s="163" t="str">
        <f>+IFERROR(VLOOKUP($A79,Hoja6!$A$3:$P$1124,13,FALSE),"")</f>
        <v/>
      </c>
      <c r="J79" s="40" t="str">
        <f>+IFERROR(VLOOKUP($A79,Hoja6!$A$3:$P$1124,14,FALSE),"")</f>
        <v/>
      </c>
      <c r="K79" s="149" t="str">
        <f>+IFERROR(VLOOKUP($A79,Hoja6!$A$3:$P$1124,15,FALSE),"")</f>
        <v/>
      </c>
      <c r="L79" s="165" t="str">
        <f>+IFERROR(VLOOKUP($A79,Hoja6!$A$3:$P$1124,16,FALSE),"")</f>
        <v/>
      </c>
    </row>
    <row r="80" spans="1:12" x14ac:dyDescent="0.25">
      <c r="A80" s="145">
        <v>69</v>
      </c>
      <c r="B80" s="39" t="str">
        <f>+IFERROR(VLOOKUP($A80,Hoja6!$A$3:$P$1124,3,FALSE),"")</f>
        <v/>
      </c>
      <c r="C80" s="39" t="str">
        <f>+UPPER(IFERROR(VLOOKUP($A80,Hoja6!$A$3:$P$1124,4,FALSE),""))</f>
        <v/>
      </c>
      <c r="D80" s="40" t="str">
        <f>+IFERROR(VLOOKUP($A80,Hoja6!$A$3:$P$1124,8,FALSE),"")</f>
        <v/>
      </c>
      <c r="E80" s="40" t="str">
        <f>+IFERROR(VLOOKUP($A80,Hoja6!$A$3:$P$1124,9,FALSE),"")</f>
        <v/>
      </c>
      <c r="F80" s="163" t="str">
        <f>+IFERROR(VLOOKUP($A80,Hoja6!$A$3:$P$1124,10,FALSE),"")</f>
        <v/>
      </c>
      <c r="G80" s="40" t="str">
        <f>+IFERROR(VLOOKUP($A80,Hoja6!$A$3:$P$1124,11,FALSE),"")</f>
        <v/>
      </c>
      <c r="H80" s="40" t="str">
        <f>+IFERROR(VLOOKUP($A80,Hoja6!$A$3:$P$1124,12,FALSE),"")</f>
        <v/>
      </c>
      <c r="I80" s="163" t="str">
        <f>+IFERROR(VLOOKUP($A80,Hoja6!$A$3:$P$1124,13,FALSE),"")</f>
        <v/>
      </c>
      <c r="J80" s="40" t="str">
        <f>+IFERROR(VLOOKUP($A80,Hoja6!$A$3:$P$1124,14,FALSE),"")</f>
        <v/>
      </c>
      <c r="K80" s="149" t="str">
        <f>+IFERROR(VLOOKUP($A80,Hoja6!$A$3:$P$1124,15,FALSE),"")</f>
        <v/>
      </c>
      <c r="L80" s="165" t="str">
        <f>+IFERROR(VLOOKUP($A80,Hoja6!$A$3:$P$1124,16,FALSE),"")</f>
        <v/>
      </c>
    </row>
    <row r="81" spans="1:12" x14ac:dyDescent="0.25">
      <c r="A81" s="145">
        <v>70</v>
      </c>
      <c r="B81" s="39" t="str">
        <f>+IFERROR(VLOOKUP($A81,Hoja6!$A$3:$P$1124,3,FALSE),"")</f>
        <v/>
      </c>
      <c r="C81" s="39" t="str">
        <f>+UPPER(IFERROR(VLOOKUP($A81,Hoja6!$A$3:$P$1124,4,FALSE),""))</f>
        <v/>
      </c>
      <c r="D81" s="40" t="str">
        <f>+IFERROR(VLOOKUP($A81,Hoja6!$A$3:$P$1124,8,FALSE),"")</f>
        <v/>
      </c>
      <c r="E81" s="40" t="str">
        <f>+IFERROR(VLOOKUP($A81,Hoja6!$A$3:$P$1124,9,FALSE),"")</f>
        <v/>
      </c>
      <c r="F81" s="163" t="str">
        <f>+IFERROR(VLOOKUP($A81,Hoja6!$A$3:$P$1124,10,FALSE),"")</f>
        <v/>
      </c>
      <c r="G81" s="40" t="str">
        <f>+IFERROR(VLOOKUP($A81,Hoja6!$A$3:$P$1124,11,FALSE),"")</f>
        <v/>
      </c>
      <c r="H81" s="40" t="str">
        <f>+IFERROR(VLOOKUP($A81,Hoja6!$A$3:$P$1124,12,FALSE),"")</f>
        <v/>
      </c>
      <c r="I81" s="163" t="str">
        <f>+IFERROR(VLOOKUP($A81,Hoja6!$A$3:$P$1124,13,FALSE),"")</f>
        <v/>
      </c>
      <c r="J81" s="40" t="str">
        <f>+IFERROR(VLOOKUP($A81,Hoja6!$A$3:$P$1124,14,FALSE),"")</f>
        <v/>
      </c>
      <c r="K81" s="149" t="str">
        <f>+IFERROR(VLOOKUP($A81,Hoja6!$A$3:$P$1124,15,FALSE),"")</f>
        <v/>
      </c>
      <c r="L81" s="165" t="str">
        <f>+IFERROR(VLOOKUP($A81,Hoja6!$A$3:$P$1124,16,FALSE),"")</f>
        <v/>
      </c>
    </row>
    <row r="82" spans="1:12" x14ac:dyDescent="0.25">
      <c r="A82" s="145">
        <v>71</v>
      </c>
      <c r="B82" s="39" t="str">
        <f>+IFERROR(VLOOKUP($A82,Hoja6!$A$3:$P$1124,3,FALSE),"")</f>
        <v/>
      </c>
      <c r="C82" s="39" t="str">
        <f>+UPPER(IFERROR(VLOOKUP($A82,Hoja6!$A$3:$P$1124,4,FALSE),""))</f>
        <v/>
      </c>
      <c r="D82" s="40" t="str">
        <f>+IFERROR(VLOOKUP($A82,Hoja6!$A$3:$P$1124,8,FALSE),"")</f>
        <v/>
      </c>
      <c r="E82" s="40" t="str">
        <f>+IFERROR(VLOOKUP($A82,Hoja6!$A$3:$P$1124,9,FALSE),"")</f>
        <v/>
      </c>
      <c r="F82" s="163" t="str">
        <f>+IFERROR(VLOOKUP($A82,Hoja6!$A$3:$P$1124,10,FALSE),"")</f>
        <v/>
      </c>
      <c r="G82" s="40" t="str">
        <f>+IFERROR(VLOOKUP($A82,Hoja6!$A$3:$P$1124,11,FALSE),"")</f>
        <v/>
      </c>
      <c r="H82" s="40" t="str">
        <f>+IFERROR(VLOOKUP($A82,Hoja6!$A$3:$P$1124,12,FALSE),"")</f>
        <v/>
      </c>
      <c r="I82" s="163" t="str">
        <f>+IFERROR(VLOOKUP($A82,Hoja6!$A$3:$P$1124,13,FALSE),"")</f>
        <v/>
      </c>
      <c r="J82" s="40" t="str">
        <f>+IFERROR(VLOOKUP($A82,Hoja6!$A$3:$P$1124,14,FALSE),"")</f>
        <v/>
      </c>
      <c r="K82" s="149" t="str">
        <f>+IFERROR(VLOOKUP($A82,Hoja6!$A$3:$P$1124,15,FALSE),"")</f>
        <v/>
      </c>
      <c r="L82" s="165" t="str">
        <f>+IFERROR(VLOOKUP($A82,Hoja6!$A$3:$P$1124,16,FALSE),"")</f>
        <v/>
      </c>
    </row>
    <row r="83" spans="1:12" x14ac:dyDescent="0.25">
      <c r="A83" s="145">
        <v>72</v>
      </c>
      <c r="B83" s="39" t="str">
        <f>+IFERROR(VLOOKUP($A83,Hoja6!$A$3:$P$1124,3,FALSE),"")</f>
        <v/>
      </c>
      <c r="C83" s="39" t="str">
        <f>+UPPER(IFERROR(VLOOKUP($A83,Hoja6!$A$3:$P$1124,4,FALSE),""))</f>
        <v/>
      </c>
      <c r="D83" s="40" t="str">
        <f>+IFERROR(VLOOKUP($A83,Hoja6!$A$3:$P$1124,8,FALSE),"")</f>
        <v/>
      </c>
      <c r="E83" s="40" t="str">
        <f>+IFERROR(VLOOKUP($A83,Hoja6!$A$3:$P$1124,9,FALSE),"")</f>
        <v/>
      </c>
      <c r="F83" s="163" t="str">
        <f>+IFERROR(VLOOKUP($A83,Hoja6!$A$3:$P$1124,10,FALSE),"")</f>
        <v/>
      </c>
      <c r="G83" s="40" t="str">
        <f>+IFERROR(VLOOKUP($A83,Hoja6!$A$3:$P$1124,11,FALSE),"")</f>
        <v/>
      </c>
      <c r="H83" s="40" t="str">
        <f>+IFERROR(VLOOKUP($A83,Hoja6!$A$3:$P$1124,12,FALSE),"")</f>
        <v/>
      </c>
      <c r="I83" s="163" t="str">
        <f>+IFERROR(VLOOKUP($A83,Hoja6!$A$3:$P$1124,13,FALSE),"")</f>
        <v/>
      </c>
      <c r="J83" s="40" t="str">
        <f>+IFERROR(VLOOKUP($A83,Hoja6!$A$3:$P$1124,14,FALSE),"")</f>
        <v/>
      </c>
      <c r="K83" s="149" t="str">
        <f>+IFERROR(VLOOKUP($A83,Hoja6!$A$3:$P$1124,15,FALSE),"")</f>
        <v/>
      </c>
      <c r="L83" s="165" t="str">
        <f>+IFERROR(VLOOKUP($A83,Hoja6!$A$3:$P$1124,16,FALSE),"")</f>
        <v/>
      </c>
    </row>
    <row r="84" spans="1:12" x14ac:dyDescent="0.25">
      <c r="A84" s="145">
        <v>73</v>
      </c>
      <c r="B84" s="39" t="str">
        <f>+IFERROR(VLOOKUP($A84,Hoja6!$A$3:$P$1124,3,FALSE),"")</f>
        <v/>
      </c>
      <c r="C84" s="39" t="str">
        <f>+UPPER(IFERROR(VLOOKUP($A84,Hoja6!$A$3:$P$1124,4,FALSE),""))</f>
        <v/>
      </c>
      <c r="D84" s="40" t="str">
        <f>+IFERROR(VLOOKUP($A84,Hoja6!$A$3:$P$1124,8,FALSE),"")</f>
        <v/>
      </c>
      <c r="E84" s="40" t="str">
        <f>+IFERROR(VLOOKUP($A84,Hoja6!$A$3:$P$1124,9,FALSE),"")</f>
        <v/>
      </c>
      <c r="F84" s="163" t="str">
        <f>+IFERROR(VLOOKUP($A84,Hoja6!$A$3:$P$1124,10,FALSE),"")</f>
        <v/>
      </c>
      <c r="G84" s="40" t="str">
        <f>+IFERROR(VLOOKUP($A84,Hoja6!$A$3:$P$1124,11,FALSE),"")</f>
        <v/>
      </c>
      <c r="H84" s="40" t="str">
        <f>+IFERROR(VLOOKUP($A84,Hoja6!$A$3:$P$1124,12,FALSE),"")</f>
        <v/>
      </c>
      <c r="I84" s="163" t="str">
        <f>+IFERROR(VLOOKUP($A84,Hoja6!$A$3:$P$1124,13,FALSE),"")</f>
        <v/>
      </c>
      <c r="J84" s="40" t="str">
        <f>+IFERROR(VLOOKUP($A84,Hoja6!$A$3:$P$1124,14,FALSE),"")</f>
        <v/>
      </c>
      <c r="K84" s="149" t="str">
        <f>+IFERROR(VLOOKUP($A84,Hoja6!$A$3:$P$1124,15,FALSE),"")</f>
        <v/>
      </c>
      <c r="L84" s="165" t="str">
        <f>+IFERROR(VLOOKUP($A84,Hoja6!$A$3:$P$1124,16,FALSE),"")</f>
        <v/>
      </c>
    </row>
    <row r="85" spans="1:12" x14ac:dyDescent="0.25">
      <c r="A85" s="145">
        <v>74</v>
      </c>
      <c r="B85" s="39" t="str">
        <f>+IFERROR(VLOOKUP($A85,Hoja6!$A$3:$P$1124,3,FALSE),"")</f>
        <v/>
      </c>
      <c r="C85" s="39" t="str">
        <f>+UPPER(IFERROR(VLOOKUP($A85,Hoja6!$A$3:$P$1124,4,FALSE),""))</f>
        <v/>
      </c>
      <c r="D85" s="40" t="str">
        <f>+IFERROR(VLOOKUP($A85,Hoja6!$A$3:$P$1124,8,FALSE),"")</f>
        <v/>
      </c>
      <c r="E85" s="40" t="str">
        <f>+IFERROR(VLOOKUP($A85,Hoja6!$A$3:$P$1124,9,FALSE),"")</f>
        <v/>
      </c>
      <c r="F85" s="163" t="str">
        <f>+IFERROR(VLOOKUP($A85,Hoja6!$A$3:$P$1124,10,FALSE),"")</f>
        <v/>
      </c>
      <c r="G85" s="40" t="str">
        <f>+IFERROR(VLOOKUP($A85,Hoja6!$A$3:$P$1124,11,FALSE),"")</f>
        <v/>
      </c>
      <c r="H85" s="40" t="str">
        <f>+IFERROR(VLOOKUP($A85,Hoja6!$A$3:$P$1124,12,FALSE),"")</f>
        <v/>
      </c>
      <c r="I85" s="163" t="str">
        <f>+IFERROR(VLOOKUP($A85,Hoja6!$A$3:$P$1124,13,FALSE),"")</f>
        <v/>
      </c>
      <c r="J85" s="40" t="str">
        <f>+IFERROR(VLOOKUP($A85,Hoja6!$A$3:$P$1124,14,FALSE),"")</f>
        <v/>
      </c>
      <c r="K85" s="149" t="str">
        <f>+IFERROR(VLOOKUP($A85,Hoja6!$A$3:$P$1124,15,FALSE),"")</f>
        <v/>
      </c>
      <c r="L85" s="165" t="str">
        <f>+IFERROR(VLOOKUP($A85,Hoja6!$A$3:$P$1124,16,FALSE),"")</f>
        <v/>
      </c>
    </row>
    <row r="86" spans="1:12" x14ac:dyDescent="0.25">
      <c r="A86" s="145">
        <v>75</v>
      </c>
      <c r="B86" s="39" t="str">
        <f>+IFERROR(VLOOKUP($A86,Hoja6!$A$3:$P$1124,3,FALSE),"")</f>
        <v/>
      </c>
      <c r="C86" s="39" t="str">
        <f>+UPPER(IFERROR(VLOOKUP($A86,Hoja6!$A$3:$P$1124,4,FALSE),""))</f>
        <v/>
      </c>
      <c r="D86" s="40" t="str">
        <f>+IFERROR(VLOOKUP($A86,Hoja6!$A$3:$P$1124,8,FALSE),"")</f>
        <v/>
      </c>
      <c r="E86" s="40" t="str">
        <f>+IFERROR(VLOOKUP($A86,Hoja6!$A$3:$P$1124,9,FALSE),"")</f>
        <v/>
      </c>
      <c r="F86" s="163" t="str">
        <f>+IFERROR(VLOOKUP($A86,Hoja6!$A$3:$P$1124,10,FALSE),"")</f>
        <v/>
      </c>
      <c r="G86" s="40" t="str">
        <f>+IFERROR(VLOOKUP($A86,Hoja6!$A$3:$P$1124,11,FALSE),"")</f>
        <v/>
      </c>
      <c r="H86" s="40" t="str">
        <f>+IFERROR(VLOOKUP($A86,Hoja6!$A$3:$P$1124,12,FALSE),"")</f>
        <v/>
      </c>
      <c r="I86" s="163" t="str">
        <f>+IFERROR(VLOOKUP($A86,Hoja6!$A$3:$P$1124,13,FALSE),"")</f>
        <v/>
      </c>
      <c r="J86" s="40" t="str">
        <f>+IFERROR(VLOOKUP($A86,Hoja6!$A$3:$P$1124,14,FALSE),"")</f>
        <v/>
      </c>
      <c r="K86" s="149" t="str">
        <f>+IFERROR(VLOOKUP($A86,Hoja6!$A$3:$P$1124,15,FALSE),"")</f>
        <v/>
      </c>
      <c r="L86" s="165" t="str">
        <f>+IFERROR(VLOOKUP($A86,Hoja6!$A$3:$P$1124,16,FALSE),"")</f>
        <v/>
      </c>
    </row>
    <row r="87" spans="1:12" x14ac:dyDescent="0.25">
      <c r="A87" s="145">
        <v>76</v>
      </c>
      <c r="B87" s="39" t="str">
        <f>+IFERROR(VLOOKUP($A87,Hoja6!$A$3:$P$1124,3,FALSE),"")</f>
        <v/>
      </c>
      <c r="C87" s="39" t="str">
        <f>+UPPER(IFERROR(VLOOKUP($A87,Hoja6!$A$3:$P$1124,4,FALSE),""))</f>
        <v/>
      </c>
      <c r="D87" s="40" t="str">
        <f>+IFERROR(VLOOKUP($A87,Hoja6!$A$3:$P$1124,8,FALSE),"")</f>
        <v/>
      </c>
      <c r="E87" s="40" t="str">
        <f>+IFERROR(VLOOKUP($A87,Hoja6!$A$3:$P$1124,9,FALSE),"")</f>
        <v/>
      </c>
      <c r="F87" s="163" t="str">
        <f>+IFERROR(VLOOKUP($A87,Hoja6!$A$3:$P$1124,10,FALSE),"")</f>
        <v/>
      </c>
      <c r="G87" s="40" t="str">
        <f>+IFERROR(VLOOKUP($A87,Hoja6!$A$3:$P$1124,11,FALSE),"")</f>
        <v/>
      </c>
      <c r="H87" s="40" t="str">
        <f>+IFERROR(VLOOKUP($A87,Hoja6!$A$3:$P$1124,12,FALSE),"")</f>
        <v/>
      </c>
      <c r="I87" s="163" t="str">
        <f>+IFERROR(VLOOKUP($A87,Hoja6!$A$3:$P$1124,13,FALSE),"")</f>
        <v/>
      </c>
      <c r="J87" s="40" t="str">
        <f>+IFERROR(VLOOKUP($A87,Hoja6!$A$3:$P$1124,14,FALSE),"")</f>
        <v/>
      </c>
      <c r="K87" s="149" t="str">
        <f>+IFERROR(VLOOKUP($A87,Hoja6!$A$3:$P$1124,15,FALSE),"")</f>
        <v/>
      </c>
      <c r="L87" s="165" t="str">
        <f>+IFERROR(VLOOKUP($A87,Hoja6!$A$3:$P$1124,16,FALSE),"")</f>
        <v/>
      </c>
    </row>
    <row r="88" spans="1:12" x14ac:dyDescent="0.25">
      <c r="A88" s="145">
        <v>77</v>
      </c>
      <c r="B88" s="39" t="str">
        <f>+IFERROR(VLOOKUP($A88,Hoja6!$A$3:$P$1124,3,FALSE),"")</f>
        <v/>
      </c>
      <c r="C88" s="39" t="str">
        <f>+UPPER(IFERROR(VLOOKUP($A88,Hoja6!$A$3:$P$1124,4,FALSE),""))</f>
        <v/>
      </c>
      <c r="D88" s="40" t="str">
        <f>+IFERROR(VLOOKUP($A88,Hoja6!$A$3:$P$1124,8,FALSE),"")</f>
        <v/>
      </c>
      <c r="E88" s="40" t="str">
        <f>+IFERROR(VLOOKUP($A88,Hoja6!$A$3:$P$1124,9,FALSE),"")</f>
        <v/>
      </c>
      <c r="F88" s="163" t="str">
        <f>+IFERROR(VLOOKUP($A88,Hoja6!$A$3:$P$1124,10,FALSE),"")</f>
        <v/>
      </c>
      <c r="G88" s="40" t="str">
        <f>+IFERROR(VLOOKUP($A88,Hoja6!$A$3:$P$1124,11,FALSE),"")</f>
        <v/>
      </c>
      <c r="H88" s="40" t="str">
        <f>+IFERROR(VLOOKUP($A88,Hoja6!$A$3:$P$1124,12,FALSE),"")</f>
        <v/>
      </c>
      <c r="I88" s="163" t="str">
        <f>+IFERROR(VLOOKUP($A88,Hoja6!$A$3:$P$1124,13,FALSE),"")</f>
        <v/>
      </c>
      <c r="J88" s="40" t="str">
        <f>+IFERROR(VLOOKUP($A88,Hoja6!$A$3:$P$1124,14,FALSE),"")</f>
        <v/>
      </c>
      <c r="K88" s="149" t="str">
        <f>+IFERROR(VLOOKUP($A88,Hoja6!$A$3:$P$1124,15,FALSE),"")</f>
        <v/>
      </c>
      <c r="L88" s="165" t="str">
        <f>+IFERROR(VLOOKUP($A88,Hoja6!$A$3:$P$1124,16,FALSE),"")</f>
        <v/>
      </c>
    </row>
    <row r="89" spans="1:12" x14ac:dyDescent="0.25">
      <c r="A89" s="145">
        <v>78</v>
      </c>
      <c r="B89" s="39" t="str">
        <f>+IFERROR(VLOOKUP($A89,Hoja6!$A$3:$P$1124,3,FALSE),"")</f>
        <v/>
      </c>
      <c r="C89" s="39" t="str">
        <f>+UPPER(IFERROR(VLOOKUP($A89,Hoja6!$A$3:$P$1124,4,FALSE),""))</f>
        <v/>
      </c>
      <c r="D89" s="40" t="str">
        <f>+IFERROR(VLOOKUP($A89,Hoja6!$A$3:$P$1124,8,FALSE),"")</f>
        <v/>
      </c>
      <c r="E89" s="40" t="str">
        <f>+IFERROR(VLOOKUP($A89,Hoja6!$A$3:$P$1124,9,FALSE),"")</f>
        <v/>
      </c>
      <c r="F89" s="163" t="str">
        <f>+IFERROR(VLOOKUP($A89,Hoja6!$A$3:$P$1124,10,FALSE),"")</f>
        <v/>
      </c>
      <c r="G89" s="40" t="str">
        <f>+IFERROR(VLOOKUP($A89,Hoja6!$A$3:$P$1124,11,FALSE),"")</f>
        <v/>
      </c>
      <c r="H89" s="40" t="str">
        <f>+IFERROR(VLOOKUP($A89,Hoja6!$A$3:$P$1124,12,FALSE),"")</f>
        <v/>
      </c>
      <c r="I89" s="163" t="str">
        <f>+IFERROR(VLOOKUP($A89,Hoja6!$A$3:$P$1124,13,FALSE),"")</f>
        <v/>
      </c>
      <c r="J89" s="40" t="str">
        <f>+IFERROR(VLOOKUP($A89,Hoja6!$A$3:$P$1124,14,FALSE),"")</f>
        <v/>
      </c>
      <c r="K89" s="149" t="str">
        <f>+IFERROR(VLOOKUP($A89,Hoja6!$A$3:$P$1124,15,FALSE),"")</f>
        <v/>
      </c>
      <c r="L89" s="165" t="str">
        <f>+IFERROR(VLOOKUP($A89,Hoja6!$A$3:$P$1124,16,FALSE),"")</f>
        <v/>
      </c>
    </row>
    <row r="90" spans="1:12" x14ac:dyDescent="0.25">
      <c r="A90" s="145">
        <v>79</v>
      </c>
      <c r="B90" s="39" t="str">
        <f>+IFERROR(VLOOKUP($A90,Hoja6!$A$3:$P$1124,3,FALSE),"")</f>
        <v/>
      </c>
      <c r="C90" s="39" t="str">
        <f>+UPPER(IFERROR(VLOOKUP($A90,Hoja6!$A$3:$P$1124,4,FALSE),""))</f>
        <v/>
      </c>
      <c r="D90" s="40" t="str">
        <f>+IFERROR(VLOOKUP($A90,Hoja6!$A$3:$P$1124,8,FALSE),"")</f>
        <v/>
      </c>
      <c r="E90" s="40" t="str">
        <f>+IFERROR(VLOOKUP($A90,Hoja6!$A$3:$P$1124,9,FALSE),"")</f>
        <v/>
      </c>
      <c r="F90" s="163" t="str">
        <f>+IFERROR(VLOOKUP($A90,Hoja6!$A$3:$P$1124,10,FALSE),"")</f>
        <v/>
      </c>
      <c r="G90" s="40" t="str">
        <f>+IFERROR(VLOOKUP($A90,Hoja6!$A$3:$P$1124,11,FALSE),"")</f>
        <v/>
      </c>
      <c r="H90" s="40" t="str">
        <f>+IFERROR(VLOOKUP($A90,Hoja6!$A$3:$P$1124,12,FALSE),"")</f>
        <v/>
      </c>
      <c r="I90" s="163" t="str">
        <f>+IFERROR(VLOOKUP($A90,Hoja6!$A$3:$P$1124,13,FALSE),"")</f>
        <v/>
      </c>
      <c r="J90" s="40" t="str">
        <f>+IFERROR(VLOOKUP($A90,Hoja6!$A$3:$P$1124,14,FALSE),"")</f>
        <v/>
      </c>
      <c r="K90" s="149" t="str">
        <f>+IFERROR(VLOOKUP($A90,Hoja6!$A$3:$P$1124,15,FALSE),"")</f>
        <v/>
      </c>
      <c r="L90" s="165" t="str">
        <f>+IFERROR(VLOOKUP($A90,Hoja6!$A$3:$P$1124,16,FALSE),"")</f>
        <v/>
      </c>
    </row>
    <row r="91" spans="1:12" x14ac:dyDescent="0.25">
      <c r="A91" s="145">
        <v>80</v>
      </c>
      <c r="B91" s="39" t="str">
        <f>+IFERROR(VLOOKUP($A91,Hoja6!$A$3:$P$1124,3,FALSE),"")</f>
        <v/>
      </c>
      <c r="C91" s="39" t="str">
        <f>+UPPER(IFERROR(VLOOKUP($A91,Hoja6!$A$3:$P$1124,4,FALSE),""))</f>
        <v/>
      </c>
      <c r="D91" s="40" t="str">
        <f>+IFERROR(VLOOKUP($A91,Hoja6!$A$3:$P$1124,8,FALSE),"")</f>
        <v/>
      </c>
      <c r="E91" s="40" t="str">
        <f>+IFERROR(VLOOKUP($A91,Hoja6!$A$3:$P$1124,9,FALSE),"")</f>
        <v/>
      </c>
      <c r="F91" s="163" t="str">
        <f>+IFERROR(VLOOKUP($A91,Hoja6!$A$3:$P$1124,10,FALSE),"")</f>
        <v/>
      </c>
      <c r="G91" s="40" t="str">
        <f>+IFERROR(VLOOKUP($A91,Hoja6!$A$3:$P$1124,11,FALSE),"")</f>
        <v/>
      </c>
      <c r="H91" s="40" t="str">
        <f>+IFERROR(VLOOKUP($A91,Hoja6!$A$3:$P$1124,12,FALSE),"")</f>
        <v/>
      </c>
      <c r="I91" s="163" t="str">
        <f>+IFERROR(VLOOKUP($A91,Hoja6!$A$3:$P$1124,13,FALSE),"")</f>
        <v/>
      </c>
      <c r="J91" s="40" t="str">
        <f>+IFERROR(VLOOKUP($A91,Hoja6!$A$3:$P$1124,14,FALSE),"")</f>
        <v/>
      </c>
      <c r="K91" s="149" t="str">
        <f>+IFERROR(VLOOKUP($A91,Hoja6!$A$3:$P$1124,15,FALSE),"")</f>
        <v/>
      </c>
      <c r="L91" s="165" t="str">
        <f>+IFERROR(VLOOKUP($A91,Hoja6!$A$3:$P$1124,16,FALSE),"")</f>
        <v/>
      </c>
    </row>
    <row r="92" spans="1:12" x14ac:dyDescent="0.25">
      <c r="A92" s="145">
        <v>81</v>
      </c>
      <c r="B92" s="39" t="str">
        <f>+IFERROR(VLOOKUP($A92,Hoja6!$A$3:$P$1124,3,FALSE),"")</f>
        <v/>
      </c>
      <c r="C92" s="39" t="str">
        <f>+UPPER(IFERROR(VLOOKUP($A92,Hoja6!$A$3:$P$1124,4,FALSE),""))</f>
        <v/>
      </c>
      <c r="D92" s="40" t="str">
        <f>+IFERROR(VLOOKUP($A92,Hoja6!$A$3:$P$1124,8,FALSE),"")</f>
        <v/>
      </c>
      <c r="E92" s="40" t="str">
        <f>+IFERROR(VLOOKUP($A92,Hoja6!$A$3:$P$1124,9,FALSE),"")</f>
        <v/>
      </c>
      <c r="F92" s="163" t="str">
        <f>+IFERROR(VLOOKUP($A92,Hoja6!$A$3:$P$1124,10,FALSE),"")</f>
        <v/>
      </c>
      <c r="G92" s="40" t="str">
        <f>+IFERROR(VLOOKUP($A92,Hoja6!$A$3:$P$1124,11,FALSE),"")</f>
        <v/>
      </c>
      <c r="H92" s="40" t="str">
        <f>+IFERROR(VLOOKUP($A92,Hoja6!$A$3:$P$1124,12,FALSE),"")</f>
        <v/>
      </c>
      <c r="I92" s="163" t="str">
        <f>+IFERROR(VLOOKUP($A92,Hoja6!$A$3:$P$1124,13,FALSE),"")</f>
        <v/>
      </c>
      <c r="J92" s="40" t="str">
        <f>+IFERROR(VLOOKUP($A92,Hoja6!$A$3:$P$1124,14,FALSE),"")</f>
        <v/>
      </c>
      <c r="K92" s="149" t="str">
        <f>+IFERROR(VLOOKUP($A92,Hoja6!$A$3:$P$1124,15,FALSE),"")</f>
        <v/>
      </c>
      <c r="L92" s="165" t="str">
        <f>+IFERROR(VLOOKUP($A92,Hoja6!$A$3:$P$1124,16,FALSE),"")</f>
        <v/>
      </c>
    </row>
    <row r="93" spans="1:12" x14ac:dyDescent="0.25">
      <c r="A93" s="145">
        <v>82</v>
      </c>
      <c r="B93" s="39" t="str">
        <f>+IFERROR(VLOOKUP($A93,Hoja6!$A$3:$P$1124,3,FALSE),"")</f>
        <v/>
      </c>
      <c r="C93" s="39" t="str">
        <f>+UPPER(IFERROR(VLOOKUP($A93,Hoja6!$A$3:$P$1124,4,FALSE),""))</f>
        <v/>
      </c>
      <c r="D93" s="40" t="str">
        <f>+IFERROR(VLOOKUP($A93,Hoja6!$A$3:$P$1124,8,FALSE),"")</f>
        <v/>
      </c>
      <c r="E93" s="40" t="str">
        <f>+IFERROR(VLOOKUP($A93,Hoja6!$A$3:$P$1124,9,FALSE),"")</f>
        <v/>
      </c>
      <c r="F93" s="163" t="str">
        <f>+IFERROR(VLOOKUP($A93,Hoja6!$A$3:$P$1124,10,FALSE),"")</f>
        <v/>
      </c>
      <c r="G93" s="40" t="str">
        <f>+IFERROR(VLOOKUP($A93,Hoja6!$A$3:$P$1124,11,FALSE),"")</f>
        <v/>
      </c>
      <c r="H93" s="40" t="str">
        <f>+IFERROR(VLOOKUP($A93,Hoja6!$A$3:$P$1124,12,FALSE),"")</f>
        <v/>
      </c>
      <c r="I93" s="163" t="str">
        <f>+IFERROR(VLOOKUP($A93,Hoja6!$A$3:$P$1124,13,FALSE),"")</f>
        <v/>
      </c>
      <c r="J93" s="40" t="str">
        <f>+IFERROR(VLOOKUP($A93,Hoja6!$A$3:$P$1124,14,FALSE),"")</f>
        <v/>
      </c>
      <c r="K93" s="149" t="str">
        <f>+IFERROR(VLOOKUP($A93,Hoja6!$A$3:$P$1124,15,FALSE),"")</f>
        <v/>
      </c>
      <c r="L93" s="165" t="str">
        <f>+IFERROR(VLOOKUP($A93,Hoja6!$A$3:$P$1124,16,FALSE),"")</f>
        <v/>
      </c>
    </row>
    <row r="94" spans="1:12" x14ac:dyDescent="0.25">
      <c r="A94" s="145">
        <v>83</v>
      </c>
      <c r="B94" s="39" t="str">
        <f>+IFERROR(VLOOKUP($A94,Hoja6!$A$3:$P$1124,3,FALSE),"")</f>
        <v/>
      </c>
      <c r="C94" s="39" t="str">
        <f>+UPPER(IFERROR(VLOOKUP($A94,Hoja6!$A$3:$P$1124,4,FALSE),""))</f>
        <v/>
      </c>
      <c r="D94" s="40" t="str">
        <f>+IFERROR(VLOOKUP($A94,Hoja6!$A$3:$P$1124,8,FALSE),"")</f>
        <v/>
      </c>
      <c r="E94" s="40" t="str">
        <f>+IFERROR(VLOOKUP($A94,Hoja6!$A$3:$P$1124,9,FALSE),"")</f>
        <v/>
      </c>
      <c r="F94" s="163" t="str">
        <f>+IFERROR(VLOOKUP($A94,Hoja6!$A$3:$P$1124,10,FALSE),"")</f>
        <v/>
      </c>
      <c r="G94" s="40" t="str">
        <f>+IFERROR(VLOOKUP($A94,Hoja6!$A$3:$P$1124,11,FALSE),"")</f>
        <v/>
      </c>
      <c r="H94" s="40" t="str">
        <f>+IFERROR(VLOOKUP($A94,Hoja6!$A$3:$P$1124,12,FALSE),"")</f>
        <v/>
      </c>
      <c r="I94" s="163" t="str">
        <f>+IFERROR(VLOOKUP($A94,Hoja6!$A$3:$P$1124,13,FALSE),"")</f>
        <v/>
      </c>
      <c r="J94" s="40" t="str">
        <f>+IFERROR(VLOOKUP($A94,Hoja6!$A$3:$P$1124,14,FALSE),"")</f>
        <v/>
      </c>
      <c r="K94" s="149" t="str">
        <f>+IFERROR(VLOOKUP($A94,Hoja6!$A$3:$P$1124,15,FALSE),"")</f>
        <v/>
      </c>
      <c r="L94" s="165" t="str">
        <f>+IFERROR(VLOOKUP($A94,Hoja6!$A$3:$P$1124,16,FALSE),"")</f>
        <v/>
      </c>
    </row>
    <row r="95" spans="1:12" x14ac:dyDescent="0.25">
      <c r="A95" s="145">
        <v>84</v>
      </c>
      <c r="B95" s="39" t="str">
        <f>+IFERROR(VLOOKUP($A95,Hoja6!$A$3:$P$1124,3,FALSE),"")</f>
        <v/>
      </c>
      <c r="C95" s="39" t="str">
        <f>+UPPER(IFERROR(VLOOKUP($A95,Hoja6!$A$3:$P$1124,4,FALSE),""))</f>
        <v/>
      </c>
      <c r="D95" s="40" t="str">
        <f>+IFERROR(VLOOKUP($A95,Hoja6!$A$3:$P$1124,8,FALSE),"")</f>
        <v/>
      </c>
      <c r="E95" s="40" t="str">
        <f>+IFERROR(VLOOKUP($A95,Hoja6!$A$3:$P$1124,9,FALSE),"")</f>
        <v/>
      </c>
      <c r="F95" s="163" t="str">
        <f>+IFERROR(VLOOKUP($A95,Hoja6!$A$3:$P$1124,10,FALSE),"")</f>
        <v/>
      </c>
      <c r="G95" s="40" t="str">
        <f>+IFERROR(VLOOKUP($A95,Hoja6!$A$3:$P$1124,11,FALSE),"")</f>
        <v/>
      </c>
      <c r="H95" s="40" t="str">
        <f>+IFERROR(VLOOKUP($A95,Hoja6!$A$3:$P$1124,12,FALSE),"")</f>
        <v/>
      </c>
      <c r="I95" s="163" t="str">
        <f>+IFERROR(VLOOKUP($A95,Hoja6!$A$3:$P$1124,13,FALSE),"")</f>
        <v/>
      </c>
      <c r="J95" s="40" t="str">
        <f>+IFERROR(VLOOKUP($A95,Hoja6!$A$3:$P$1124,14,FALSE),"")</f>
        <v/>
      </c>
      <c r="K95" s="149" t="str">
        <f>+IFERROR(VLOOKUP($A95,Hoja6!$A$3:$P$1124,15,FALSE),"")</f>
        <v/>
      </c>
      <c r="L95" s="165" t="str">
        <f>+IFERROR(VLOOKUP($A95,Hoja6!$A$3:$P$1124,16,FALSE),"")</f>
        <v/>
      </c>
    </row>
    <row r="96" spans="1:12" x14ac:dyDescent="0.25">
      <c r="A96" s="145">
        <v>85</v>
      </c>
      <c r="B96" s="39" t="str">
        <f>+IFERROR(VLOOKUP($A96,Hoja6!$A$3:$P$1124,3,FALSE),"")</f>
        <v/>
      </c>
      <c r="C96" s="39" t="str">
        <f>+UPPER(IFERROR(VLOOKUP($A96,Hoja6!$A$3:$P$1124,4,FALSE),""))</f>
        <v/>
      </c>
      <c r="D96" s="40" t="str">
        <f>+IFERROR(VLOOKUP($A96,Hoja6!$A$3:$P$1124,8,FALSE),"")</f>
        <v/>
      </c>
      <c r="E96" s="40" t="str">
        <f>+IFERROR(VLOOKUP($A96,Hoja6!$A$3:$P$1124,9,FALSE),"")</f>
        <v/>
      </c>
      <c r="F96" s="163" t="str">
        <f>+IFERROR(VLOOKUP($A96,Hoja6!$A$3:$P$1124,10,FALSE),"")</f>
        <v/>
      </c>
      <c r="G96" s="40" t="str">
        <f>+IFERROR(VLOOKUP($A96,Hoja6!$A$3:$P$1124,11,FALSE),"")</f>
        <v/>
      </c>
      <c r="H96" s="40" t="str">
        <f>+IFERROR(VLOOKUP($A96,Hoja6!$A$3:$P$1124,12,FALSE),"")</f>
        <v/>
      </c>
      <c r="I96" s="163" t="str">
        <f>+IFERROR(VLOOKUP($A96,Hoja6!$A$3:$P$1124,13,FALSE),"")</f>
        <v/>
      </c>
      <c r="J96" s="40" t="str">
        <f>+IFERROR(VLOOKUP($A96,Hoja6!$A$3:$P$1124,14,FALSE),"")</f>
        <v/>
      </c>
      <c r="K96" s="149" t="str">
        <f>+IFERROR(VLOOKUP($A96,Hoja6!$A$3:$P$1124,15,FALSE),"")</f>
        <v/>
      </c>
      <c r="L96" s="165" t="str">
        <f>+IFERROR(VLOOKUP($A96,Hoja6!$A$3:$P$1124,16,FALSE),"")</f>
        <v/>
      </c>
    </row>
    <row r="97" spans="1:12" x14ac:dyDescent="0.25">
      <c r="A97" s="145">
        <v>86</v>
      </c>
      <c r="B97" s="39" t="str">
        <f>+IFERROR(VLOOKUP($A97,Hoja6!$A$3:$P$1124,3,FALSE),"")</f>
        <v/>
      </c>
      <c r="C97" s="39" t="str">
        <f>+UPPER(IFERROR(VLOOKUP($A97,Hoja6!$A$3:$P$1124,4,FALSE),""))</f>
        <v/>
      </c>
      <c r="D97" s="40" t="str">
        <f>+IFERROR(VLOOKUP($A97,Hoja6!$A$3:$P$1124,8,FALSE),"")</f>
        <v/>
      </c>
      <c r="E97" s="40" t="str">
        <f>+IFERROR(VLOOKUP($A97,Hoja6!$A$3:$P$1124,9,FALSE),"")</f>
        <v/>
      </c>
      <c r="F97" s="163" t="str">
        <f>+IFERROR(VLOOKUP($A97,Hoja6!$A$3:$P$1124,10,FALSE),"")</f>
        <v/>
      </c>
      <c r="G97" s="40" t="str">
        <f>+IFERROR(VLOOKUP($A97,Hoja6!$A$3:$P$1124,11,FALSE),"")</f>
        <v/>
      </c>
      <c r="H97" s="40" t="str">
        <f>+IFERROR(VLOOKUP($A97,Hoja6!$A$3:$P$1124,12,FALSE),"")</f>
        <v/>
      </c>
      <c r="I97" s="163" t="str">
        <f>+IFERROR(VLOOKUP($A97,Hoja6!$A$3:$P$1124,13,FALSE),"")</f>
        <v/>
      </c>
      <c r="J97" s="40" t="str">
        <f>+IFERROR(VLOOKUP($A97,Hoja6!$A$3:$P$1124,14,FALSE),"")</f>
        <v/>
      </c>
      <c r="K97" s="149" t="str">
        <f>+IFERROR(VLOOKUP($A97,Hoja6!$A$3:$P$1124,15,FALSE),"")</f>
        <v/>
      </c>
      <c r="L97" s="165" t="str">
        <f>+IFERROR(VLOOKUP($A97,Hoja6!$A$3:$P$1124,16,FALSE),"")</f>
        <v/>
      </c>
    </row>
    <row r="98" spans="1:12" x14ac:dyDescent="0.25">
      <c r="A98" s="145">
        <v>87</v>
      </c>
      <c r="B98" s="39" t="str">
        <f>+IFERROR(VLOOKUP($A98,Hoja6!$A$3:$P$1124,3,FALSE),"")</f>
        <v/>
      </c>
      <c r="C98" s="39" t="str">
        <f>+UPPER(IFERROR(VLOOKUP($A98,Hoja6!$A$3:$P$1124,4,FALSE),""))</f>
        <v/>
      </c>
      <c r="D98" s="40" t="str">
        <f>+IFERROR(VLOOKUP($A98,Hoja6!$A$3:$P$1124,8,FALSE),"")</f>
        <v/>
      </c>
      <c r="E98" s="40" t="str">
        <f>+IFERROR(VLOOKUP($A98,Hoja6!$A$3:$P$1124,9,FALSE),"")</f>
        <v/>
      </c>
      <c r="F98" s="163" t="str">
        <f>+IFERROR(VLOOKUP($A98,Hoja6!$A$3:$P$1124,10,FALSE),"")</f>
        <v/>
      </c>
      <c r="G98" s="40" t="str">
        <f>+IFERROR(VLOOKUP($A98,Hoja6!$A$3:$P$1124,11,FALSE),"")</f>
        <v/>
      </c>
      <c r="H98" s="40" t="str">
        <f>+IFERROR(VLOOKUP($A98,Hoja6!$A$3:$P$1124,12,FALSE),"")</f>
        <v/>
      </c>
      <c r="I98" s="163" t="str">
        <f>+IFERROR(VLOOKUP($A98,Hoja6!$A$3:$P$1124,13,FALSE),"")</f>
        <v/>
      </c>
      <c r="J98" s="40" t="str">
        <f>+IFERROR(VLOOKUP($A98,Hoja6!$A$3:$P$1124,14,FALSE),"")</f>
        <v/>
      </c>
      <c r="K98" s="149" t="str">
        <f>+IFERROR(VLOOKUP($A98,Hoja6!$A$3:$P$1124,15,FALSE),"")</f>
        <v/>
      </c>
      <c r="L98" s="165" t="str">
        <f>+IFERROR(VLOOKUP($A98,Hoja6!$A$3:$P$1124,16,FALSE),"")</f>
        <v/>
      </c>
    </row>
    <row r="99" spans="1:12" x14ac:dyDescent="0.25">
      <c r="A99" s="145">
        <v>88</v>
      </c>
      <c r="B99" s="39" t="str">
        <f>+IFERROR(VLOOKUP($A99,Hoja6!$A$3:$P$1124,3,FALSE),"")</f>
        <v/>
      </c>
      <c r="C99" s="39" t="str">
        <f>+UPPER(IFERROR(VLOOKUP($A99,Hoja6!$A$3:$P$1124,4,FALSE),""))</f>
        <v/>
      </c>
      <c r="D99" s="40" t="str">
        <f>+IFERROR(VLOOKUP($A99,Hoja6!$A$3:$P$1124,8,FALSE),"")</f>
        <v/>
      </c>
      <c r="E99" s="40" t="str">
        <f>+IFERROR(VLOOKUP($A99,Hoja6!$A$3:$P$1124,9,FALSE),"")</f>
        <v/>
      </c>
      <c r="F99" s="163" t="str">
        <f>+IFERROR(VLOOKUP($A99,Hoja6!$A$3:$P$1124,10,FALSE),"")</f>
        <v/>
      </c>
      <c r="G99" s="40" t="str">
        <f>+IFERROR(VLOOKUP($A99,Hoja6!$A$3:$P$1124,11,FALSE),"")</f>
        <v/>
      </c>
      <c r="H99" s="40" t="str">
        <f>+IFERROR(VLOOKUP($A99,Hoja6!$A$3:$P$1124,12,FALSE),"")</f>
        <v/>
      </c>
      <c r="I99" s="163" t="str">
        <f>+IFERROR(VLOOKUP($A99,Hoja6!$A$3:$P$1124,13,FALSE),"")</f>
        <v/>
      </c>
      <c r="J99" s="40" t="str">
        <f>+IFERROR(VLOOKUP($A99,Hoja6!$A$3:$P$1124,14,FALSE),"")</f>
        <v/>
      </c>
      <c r="K99" s="149" t="str">
        <f>+IFERROR(VLOOKUP($A99,Hoja6!$A$3:$P$1124,15,FALSE),"")</f>
        <v/>
      </c>
      <c r="L99" s="165" t="str">
        <f>+IFERROR(VLOOKUP($A99,Hoja6!$A$3:$P$1124,16,FALSE),"")</f>
        <v/>
      </c>
    </row>
    <row r="100" spans="1:12" x14ac:dyDescent="0.25">
      <c r="A100" s="145">
        <v>89</v>
      </c>
      <c r="B100" s="39" t="str">
        <f>+IFERROR(VLOOKUP($A100,Hoja6!$A$3:$P$1124,3,FALSE),"")</f>
        <v/>
      </c>
      <c r="C100" s="39" t="str">
        <f>+UPPER(IFERROR(VLOOKUP($A100,Hoja6!$A$3:$P$1124,4,FALSE),""))</f>
        <v/>
      </c>
      <c r="D100" s="40" t="str">
        <f>+IFERROR(VLOOKUP($A100,Hoja6!$A$3:$P$1124,8,FALSE),"")</f>
        <v/>
      </c>
      <c r="E100" s="40" t="str">
        <f>+IFERROR(VLOOKUP($A100,Hoja6!$A$3:$P$1124,9,FALSE),"")</f>
        <v/>
      </c>
      <c r="F100" s="163" t="str">
        <f>+IFERROR(VLOOKUP($A100,Hoja6!$A$3:$P$1124,10,FALSE),"")</f>
        <v/>
      </c>
      <c r="G100" s="40" t="str">
        <f>+IFERROR(VLOOKUP($A100,Hoja6!$A$3:$P$1124,11,FALSE),"")</f>
        <v/>
      </c>
      <c r="H100" s="40" t="str">
        <f>+IFERROR(VLOOKUP($A100,Hoja6!$A$3:$P$1124,12,FALSE),"")</f>
        <v/>
      </c>
      <c r="I100" s="163" t="str">
        <f>+IFERROR(VLOOKUP($A100,Hoja6!$A$3:$P$1124,13,FALSE),"")</f>
        <v/>
      </c>
      <c r="J100" s="40" t="str">
        <f>+IFERROR(VLOOKUP($A100,Hoja6!$A$3:$P$1124,14,FALSE),"")</f>
        <v/>
      </c>
      <c r="K100" s="149" t="str">
        <f>+IFERROR(VLOOKUP($A100,Hoja6!$A$3:$P$1124,15,FALSE),"")</f>
        <v/>
      </c>
      <c r="L100" s="165" t="str">
        <f>+IFERROR(VLOOKUP($A100,Hoja6!$A$3:$P$1124,16,FALSE),"")</f>
        <v/>
      </c>
    </row>
    <row r="101" spans="1:12" x14ac:dyDescent="0.25">
      <c r="A101" s="145">
        <v>90</v>
      </c>
      <c r="B101" s="39" t="str">
        <f>+IFERROR(VLOOKUP($A101,Hoja6!$A$3:$P$1124,3,FALSE),"")</f>
        <v/>
      </c>
      <c r="C101" s="39" t="str">
        <f>+UPPER(IFERROR(VLOOKUP($A101,Hoja6!$A$3:$P$1124,4,FALSE),""))</f>
        <v/>
      </c>
      <c r="D101" s="40" t="str">
        <f>+IFERROR(VLOOKUP($A101,Hoja6!$A$3:$P$1124,8,FALSE),"")</f>
        <v/>
      </c>
      <c r="E101" s="40" t="str">
        <f>+IFERROR(VLOOKUP($A101,Hoja6!$A$3:$P$1124,9,FALSE),"")</f>
        <v/>
      </c>
      <c r="F101" s="163" t="str">
        <f>+IFERROR(VLOOKUP($A101,Hoja6!$A$3:$P$1124,10,FALSE),"")</f>
        <v/>
      </c>
      <c r="G101" s="40" t="str">
        <f>+IFERROR(VLOOKUP($A101,Hoja6!$A$3:$P$1124,11,FALSE),"")</f>
        <v/>
      </c>
      <c r="H101" s="40" t="str">
        <f>+IFERROR(VLOOKUP($A101,Hoja6!$A$3:$P$1124,12,FALSE),"")</f>
        <v/>
      </c>
      <c r="I101" s="163" t="str">
        <f>+IFERROR(VLOOKUP($A101,Hoja6!$A$3:$P$1124,13,FALSE),"")</f>
        <v/>
      </c>
      <c r="J101" s="40" t="str">
        <f>+IFERROR(VLOOKUP($A101,Hoja6!$A$3:$P$1124,14,FALSE),"")</f>
        <v/>
      </c>
      <c r="K101" s="149" t="str">
        <f>+IFERROR(VLOOKUP($A101,Hoja6!$A$3:$P$1124,15,FALSE),"")</f>
        <v/>
      </c>
      <c r="L101" s="165" t="str">
        <f>+IFERROR(VLOOKUP($A101,Hoja6!$A$3:$P$1124,16,FALSE),"")</f>
        <v/>
      </c>
    </row>
    <row r="102" spans="1:12" x14ac:dyDescent="0.25">
      <c r="A102" s="145">
        <v>91</v>
      </c>
      <c r="B102" s="39" t="str">
        <f>+IFERROR(VLOOKUP($A102,Hoja6!$A$3:$P$1124,3,FALSE),"")</f>
        <v/>
      </c>
      <c r="C102" s="39" t="str">
        <f>+UPPER(IFERROR(VLOOKUP($A102,Hoja6!$A$3:$P$1124,4,FALSE),""))</f>
        <v/>
      </c>
      <c r="D102" s="40" t="str">
        <f>+IFERROR(VLOOKUP($A102,Hoja6!$A$3:$P$1124,8,FALSE),"")</f>
        <v/>
      </c>
      <c r="E102" s="40" t="str">
        <f>+IFERROR(VLOOKUP($A102,Hoja6!$A$3:$P$1124,9,FALSE),"")</f>
        <v/>
      </c>
      <c r="F102" s="163" t="str">
        <f>+IFERROR(VLOOKUP($A102,Hoja6!$A$3:$P$1124,10,FALSE),"")</f>
        <v/>
      </c>
      <c r="G102" s="40" t="str">
        <f>+IFERROR(VLOOKUP($A102,Hoja6!$A$3:$P$1124,11,FALSE),"")</f>
        <v/>
      </c>
      <c r="H102" s="40" t="str">
        <f>+IFERROR(VLOOKUP($A102,Hoja6!$A$3:$P$1124,12,FALSE),"")</f>
        <v/>
      </c>
      <c r="I102" s="163" t="str">
        <f>+IFERROR(VLOOKUP($A102,Hoja6!$A$3:$P$1124,13,FALSE),"")</f>
        <v/>
      </c>
      <c r="J102" s="40" t="str">
        <f>+IFERROR(VLOOKUP($A102,Hoja6!$A$3:$P$1124,14,FALSE),"")</f>
        <v/>
      </c>
      <c r="K102" s="149" t="str">
        <f>+IFERROR(VLOOKUP($A102,Hoja6!$A$3:$P$1124,15,FALSE),"")</f>
        <v/>
      </c>
      <c r="L102" s="165" t="str">
        <f>+IFERROR(VLOOKUP($A102,Hoja6!$A$3:$P$1124,16,FALSE),"")</f>
        <v/>
      </c>
    </row>
    <row r="103" spans="1:12" x14ac:dyDescent="0.25">
      <c r="A103" s="145">
        <v>92</v>
      </c>
      <c r="B103" s="39" t="str">
        <f>+IFERROR(VLOOKUP($A103,Hoja6!$A$3:$P$1124,3,FALSE),"")</f>
        <v/>
      </c>
      <c r="C103" s="39" t="str">
        <f>+UPPER(IFERROR(VLOOKUP($A103,Hoja6!$A$3:$P$1124,4,FALSE),""))</f>
        <v/>
      </c>
      <c r="D103" s="40" t="str">
        <f>+IFERROR(VLOOKUP($A103,Hoja6!$A$3:$P$1124,8,FALSE),"")</f>
        <v/>
      </c>
      <c r="E103" s="40" t="str">
        <f>+IFERROR(VLOOKUP($A103,Hoja6!$A$3:$P$1124,9,FALSE),"")</f>
        <v/>
      </c>
      <c r="F103" s="163" t="str">
        <f>+IFERROR(VLOOKUP($A103,Hoja6!$A$3:$P$1124,10,FALSE),"")</f>
        <v/>
      </c>
      <c r="G103" s="40" t="str">
        <f>+IFERROR(VLOOKUP($A103,Hoja6!$A$3:$P$1124,11,FALSE),"")</f>
        <v/>
      </c>
      <c r="H103" s="40" t="str">
        <f>+IFERROR(VLOOKUP($A103,Hoja6!$A$3:$P$1124,12,FALSE),"")</f>
        <v/>
      </c>
      <c r="I103" s="163" t="str">
        <f>+IFERROR(VLOOKUP($A103,Hoja6!$A$3:$P$1124,13,FALSE),"")</f>
        <v/>
      </c>
      <c r="J103" s="40" t="str">
        <f>+IFERROR(VLOOKUP($A103,Hoja6!$A$3:$P$1124,14,FALSE),"")</f>
        <v/>
      </c>
      <c r="K103" s="149" t="str">
        <f>+IFERROR(VLOOKUP($A103,Hoja6!$A$3:$P$1124,15,FALSE),"")</f>
        <v/>
      </c>
      <c r="L103" s="165" t="str">
        <f>+IFERROR(VLOOKUP($A103,Hoja6!$A$3:$P$1124,16,FALSE),"")</f>
        <v/>
      </c>
    </row>
    <row r="104" spans="1:12" x14ac:dyDescent="0.25">
      <c r="A104" s="145">
        <v>93</v>
      </c>
      <c r="B104" s="39" t="str">
        <f>+IFERROR(VLOOKUP($A104,Hoja6!$A$3:$P$1124,3,FALSE),"")</f>
        <v/>
      </c>
      <c r="C104" s="39" t="str">
        <f>+UPPER(IFERROR(VLOOKUP($A104,Hoja6!$A$3:$P$1124,4,FALSE),""))</f>
        <v/>
      </c>
      <c r="D104" s="40" t="str">
        <f>+IFERROR(VLOOKUP($A104,Hoja6!$A$3:$P$1124,8,FALSE),"")</f>
        <v/>
      </c>
      <c r="E104" s="40" t="str">
        <f>+IFERROR(VLOOKUP($A104,Hoja6!$A$3:$P$1124,9,FALSE),"")</f>
        <v/>
      </c>
      <c r="F104" s="163" t="str">
        <f>+IFERROR(VLOOKUP($A104,Hoja6!$A$3:$P$1124,10,FALSE),"")</f>
        <v/>
      </c>
      <c r="G104" s="40" t="str">
        <f>+IFERROR(VLOOKUP($A104,Hoja6!$A$3:$P$1124,11,FALSE),"")</f>
        <v/>
      </c>
      <c r="H104" s="40" t="str">
        <f>+IFERROR(VLOOKUP($A104,Hoja6!$A$3:$P$1124,12,FALSE),"")</f>
        <v/>
      </c>
      <c r="I104" s="163" t="str">
        <f>+IFERROR(VLOOKUP($A104,Hoja6!$A$3:$P$1124,13,FALSE),"")</f>
        <v/>
      </c>
      <c r="J104" s="40" t="str">
        <f>+IFERROR(VLOOKUP($A104,Hoja6!$A$3:$P$1124,14,FALSE),"")</f>
        <v/>
      </c>
      <c r="K104" s="149" t="str">
        <f>+IFERROR(VLOOKUP($A104,Hoja6!$A$3:$P$1124,15,FALSE),"")</f>
        <v/>
      </c>
      <c r="L104" s="165" t="str">
        <f>+IFERROR(VLOOKUP($A104,Hoja6!$A$3:$P$1124,16,FALSE),"")</f>
        <v/>
      </c>
    </row>
    <row r="105" spans="1:12" x14ac:dyDescent="0.25">
      <c r="A105" s="145">
        <v>94</v>
      </c>
      <c r="B105" s="39" t="str">
        <f>+IFERROR(VLOOKUP($A105,Hoja6!$A$3:$P$1124,3,FALSE),"")</f>
        <v/>
      </c>
      <c r="C105" s="39" t="str">
        <f>+UPPER(IFERROR(VLOOKUP($A105,Hoja6!$A$3:$P$1124,4,FALSE),""))</f>
        <v/>
      </c>
      <c r="D105" s="40" t="str">
        <f>+IFERROR(VLOOKUP($A105,Hoja6!$A$3:$P$1124,8,FALSE),"")</f>
        <v/>
      </c>
      <c r="E105" s="40" t="str">
        <f>+IFERROR(VLOOKUP($A105,Hoja6!$A$3:$P$1124,9,FALSE),"")</f>
        <v/>
      </c>
      <c r="F105" s="163" t="str">
        <f>+IFERROR(VLOOKUP($A105,Hoja6!$A$3:$P$1124,10,FALSE),"")</f>
        <v/>
      </c>
      <c r="G105" s="40" t="str">
        <f>+IFERROR(VLOOKUP($A105,Hoja6!$A$3:$P$1124,11,FALSE),"")</f>
        <v/>
      </c>
      <c r="H105" s="40" t="str">
        <f>+IFERROR(VLOOKUP($A105,Hoja6!$A$3:$P$1124,12,FALSE),"")</f>
        <v/>
      </c>
      <c r="I105" s="163" t="str">
        <f>+IFERROR(VLOOKUP($A105,Hoja6!$A$3:$P$1124,13,FALSE),"")</f>
        <v/>
      </c>
      <c r="J105" s="40" t="str">
        <f>+IFERROR(VLOOKUP($A105,Hoja6!$A$3:$P$1124,14,FALSE),"")</f>
        <v/>
      </c>
      <c r="K105" s="149" t="str">
        <f>+IFERROR(VLOOKUP($A105,Hoja6!$A$3:$P$1124,15,FALSE),"")</f>
        <v/>
      </c>
      <c r="L105" s="165" t="str">
        <f>+IFERROR(VLOOKUP($A105,Hoja6!$A$3:$P$1124,16,FALSE),"")</f>
        <v/>
      </c>
    </row>
    <row r="106" spans="1:12" x14ac:dyDescent="0.25">
      <c r="A106" s="145">
        <v>95</v>
      </c>
      <c r="B106" s="39" t="str">
        <f>+IFERROR(VLOOKUP($A106,Hoja6!$A$3:$P$1124,3,FALSE),"")</f>
        <v/>
      </c>
      <c r="C106" s="39" t="str">
        <f>+UPPER(IFERROR(VLOOKUP($A106,Hoja6!$A$3:$P$1124,4,FALSE),""))</f>
        <v/>
      </c>
      <c r="D106" s="40" t="str">
        <f>+IFERROR(VLOOKUP($A106,Hoja6!$A$3:$P$1124,8,FALSE),"")</f>
        <v/>
      </c>
      <c r="E106" s="40" t="str">
        <f>+IFERROR(VLOOKUP($A106,Hoja6!$A$3:$P$1124,9,FALSE),"")</f>
        <v/>
      </c>
      <c r="F106" s="163" t="str">
        <f>+IFERROR(VLOOKUP($A106,Hoja6!$A$3:$P$1124,10,FALSE),"")</f>
        <v/>
      </c>
      <c r="G106" s="40" t="str">
        <f>+IFERROR(VLOOKUP($A106,Hoja6!$A$3:$P$1124,11,FALSE),"")</f>
        <v/>
      </c>
      <c r="H106" s="40" t="str">
        <f>+IFERROR(VLOOKUP($A106,Hoja6!$A$3:$P$1124,12,FALSE),"")</f>
        <v/>
      </c>
      <c r="I106" s="163" t="str">
        <f>+IFERROR(VLOOKUP($A106,Hoja6!$A$3:$P$1124,13,FALSE),"")</f>
        <v/>
      </c>
      <c r="J106" s="40" t="str">
        <f>+IFERROR(VLOOKUP($A106,Hoja6!$A$3:$P$1124,14,FALSE),"")</f>
        <v/>
      </c>
      <c r="K106" s="149" t="str">
        <f>+IFERROR(VLOOKUP($A106,Hoja6!$A$3:$P$1124,15,FALSE),"")</f>
        <v/>
      </c>
      <c r="L106" s="165" t="str">
        <f>+IFERROR(VLOOKUP($A106,Hoja6!$A$3:$P$1124,16,FALSE),"")</f>
        <v/>
      </c>
    </row>
    <row r="107" spans="1:12" x14ac:dyDescent="0.25">
      <c r="A107" s="145">
        <v>96</v>
      </c>
      <c r="B107" s="39" t="str">
        <f>+IFERROR(VLOOKUP($A107,Hoja6!$A$3:$P$1124,3,FALSE),"")</f>
        <v/>
      </c>
      <c r="C107" s="39" t="str">
        <f>+UPPER(IFERROR(VLOOKUP($A107,Hoja6!$A$3:$P$1124,4,FALSE),""))</f>
        <v/>
      </c>
      <c r="D107" s="40" t="str">
        <f>+IFERROR(VLOOKUP($A107,Hoja6!$A$3:$P$1124,8,FALSE),"")</f>
        <v/>
      </c>
      <c r="E107" s="40" t="str">
        <f>+IFERROR(VLOOKUP($A107,Hoja6!$A$3:$P$1124,9,FALSE),"")</f>
        <v/>
      </c>
      <c r="F107" s="163" t="str">
        <f>+IFERROR(VLOOKUP($A107,Hoja6!$A$3:$P$1124,10,FALSE),"")</f>
        <v/>
      </c>
      <c r="G107" s="40" t="str">
        <f>+IFERROR(VLOOKUP($A107,Hoja6!$A$3:$P$1124,11,FALSE),"")</f>
        <v/>
      </c>
      <c r="H107" s="40" t="str">
        <f>+IFERROR(VLOOKUP($A107,Hoja6!$A$3:$P$1124,12,FALSE),"")</f>
        <v/>
      </c>
      <c r="I107" s="163" t="str">
        <f>+IFERROR(VLOOKUP($A107,Hoja6!$A$3:$P$1124,13,FALSE),"")</f>
        <v/>
      </c>
      <c r="J107" s="40" t="str">
        <f>+IFERROR(VLOOKUP($A107,Hoja6!$A$3:$P$1124,14,FALSE),"")</f>
        <v/>
      </c>
      <c r="K107" s="149" t="str">
        <f>+IFERROR(VLOOKUP($A107,Hoja6!$A$3:$P$1124,15,FALSE),"")</f>
        <v/>
      </c>
      <c r="L107" s="165" t="str">
        <f>+IFERROR(VLOOKUP($A107,Hoja6!$A$3:$P$1124,16,FALSE),"")</f>
        <v/>
      </c>
    </row>
    <row r="108" spans="1:12" x14ac:dyDescent="0.25">
      <c r="A108" s="145">
        <v>97</v>
      </c>
      <c r="B108" s="39" t="str">
        <f>+IFERROR(VLOOKUP($A108,Hoja6!$A$3:$P$1124,3,FALSE),"")</f>
        <v/>
      </c>
      <c r="C108" s="39" t="str">
        <f>+UPPER(IFERROR(VLOOKUP($A108,Hoja6!$A$3:$P$1124,4,FALSE),""))</f>
        <v/>
      </c>
      <c r="D108" s="40" t="str">
        <f>+IFERROR(VLOOKUP($A108,Hoja6!$A$3:$P$1124,8,FALSE),"")</f>
        <v/>
      </c>
      <c r="E108" s="40" t="str">
        <f>+IFERROR(VLOOKUP($A108,Hoja6!$A$3:$P$1124,9,FALSE),"")</f>
        <v/>
      </c>
      <c r="F108" s="163" t="str">
        <f>+IFERROR(VLOOKUP($A108,Hoja6!$A$3:$P$1124,10,FALSE),"")</f>
        <v/>
      </c>
      <c r="G108" s="40" t="str">
        <f>+IFERROR(VLOOKUP($A108,Hoja6!$A$3:$P$1124,11,FALSE),"")</f>
        <v/>
      </c>
      <c r="H108" s="40" t="str">
        <f>+IFERROR(VLOOKUP($A108,Hoja6!$A$3:$P$1124,12,FALSE),"")</f>
        <v/>
      </c>
      <c r="I108" s="163" t="str">
        <f>+IFERROR(VLOOKUP($A108,Hoja6!$A$3:$P$1124,13,FALSE),"")</f>
        <v/>
      </c>
      <c r="J108" s="40" t="str">
        <f>+IFERROR(VLOOKUP($A108,Hoja6!$A$3:$P$1124,14,FALSE),"")</f>
        <v/>
      </c>
      <c r="K108" s="149" t="str">
        <f>+IFERROR(VLOOKUP($A108,Hoja6!$A$3:$P$1124,15,FALSE),"")</f>
        <v/>
      </c>
      <c r="L108" s="165" t="str">
        <f>+IFERROR(VLOOKUP($A108,Hoja6!$A$3:$P$1124,16,FALSE),"")</f>
        <v/>
      </c>
    </row>
    <row r="109" spans="1:12" x14ac:dyDescent="0.25">
      <c r="A109" s="145">
        <v>98</v>
      </c>
      <c r="B109" s="39" t="str">
        <f>+IFERROR(VLOOKUP($A109,Hoja6!$A$3:$P$1124,3,FALSE),"")</f>
        <v/>
      </c>
      <c r="C109" s="39" t="str">
        <f>+UPPER(IFERROR(VLOOKUP($A109,Hoja6!$A$3:$P$1124,4,FALSE),""))</f>
        <v/>
      </c>
      <c r="D109" s="40" t="str">
        <f>+IFERROR(VLOOKUP($A109,Hoja6!$A$3:$P$1124,8,FALSE),"")</f>
        <v/>
      </c>
      <c r="E109" s="40" t="str">
        <f>+IFERROR(VLOOKUP($A109,Hoja6!$A$3:$P$1124,9,FALSE),"")</f>
        <v/>
      </c>
      <c r="F109" s="163" t="str">
        <f>+IFERROR(VLOOKUP($A109,Hoja6!$A$3:$P$1124,10,FALSE),"")</f>
        <v/>
      </c>
      <c r="G109" s="40" t="str">
        <f>+IFERROR(VLOOKUP($A109,Hoja6!$A$3:$P$1124,11,FALSE),"")</f>
        <v/>
      </c>
      <c r="H109" s="40" t="str">
        <f>+IFERROR(VLOOKUP($A109,Hoja6!$A$3:$P$1124,12,FALSE),"")</f>
        <v/>
      </c>
      <c r="I109" s="163" t="str">
        <f>+IFERROR(VLOOKUP($A109,Hoja6!$A$3:$P$1124,13,FALSE),"")</f>
        <v/>
      </c>
      <c r="J109" s="40" t="str">
        <f>+IFERROR(VLOOKUP($A109,Hoja6!$A$3:$P$1124,14,FALSE),"")</f>
        <v/>
      </c>
      <c r="K109" s="149" t="str">
        <f>+IFERROR(VLOOKUP($A109,Hoja6!$A$3:$P$1124,15,FALSE),"")</f>
        <v/>
      </c>
      <c r="L109" s="165" t="str">
        <f>+IFERROR(VLOOKUP($A109,Hoja6!$A$3:$P$1124,16,FALSE),"")</f>
        <v/>
      </c>
    </row>
    <row r="110" spans="1:12" x14ac:dyDescent="0.25">
      <c r="A110" s="145">
        <v>99</v>
      </c>
      <c r="B110" s="39" t="str">
        <f>+IFERROR(VLOOKUP($A110,Hoja6!$A$3:$P$1124,3,FALSE),"")</f>
        <v/>
      </c>
      <c r="C110" s="39" t="str">
        <f>+UPPER(IFERROR(VLOOKUP($A110,Hoja6!$A$3:$P$1124,4,FALSE),""))</f>
        <v/>
      </c>
      <c r="D110" s="40" t="str">
        <f>+IFERROR(VLOOKUP($A110,Hoja6!$A$3:$P$1124,8,FALSE),"")</f>
        <v/>
      </c>
      <c r="E110" s="40" t="str">
        <f>+IFERROR(VLOOKUP($A110,Hoja6!$A$3:$P$1124,9,FALSE),"")</f>
        <v/>
      </c>
      <c r="F110" s="163" t="str">
        <f>+IFERROR(VLOOKUP($A110,Hoja6!$A$3:$P$1124,10,FALSE),"")</f>
        <v/>
      </c>
      <c r="G110" s="40" t="str">
        <f>+IFERROR(VLOOKUP($A110,Hoja6!$A$3:$P$1124,11,FALSE),"")</f>
        <v/>
      </c>
      <c r="H110" s="40" t="str">
        <f>+IFERROR(VLOOKUP($A110,Hoja6!$A$3:$P$1124,12,FALSE),"")</f>
        <v/>
      </c>
      <c r="I110" s="163" t="str">
        <f>+IFERROR(VLOOKUP($A110,Hoja6!$A$3:$P$1124,13,FALSE),"")</f>
        <v/>
      </c>
      <c r="J110" s="40" t="str">
        <f>+IFERROR(VLOOKUP($A110,Hoja6!$A$3:$P$1124,14,FALSE),"")</f>
        <v/>
      </c>
      <c r="K110" s="149" t="str">
        <f>+IFERROR(VLOOKUP($A110,Hoja6!$A$3:$P$1124,15,FALSE),"")</f>
        <v/>
      </c>
      <c r="L110" s="165" t="str">
        <f>+IFERROR(VLOOKUP($A110,Hoja6!$A$3:$P$1124,16,FALSE),"")</f>
        <v/>
      </c>
    </row>
    <row r="111" spans="1:12" x14ac:dyDescent="0.25">
      <c r="A111" s="145">
        <v>100</v>
      </c>
      <c r="B111" s="39" t="str">
        <f>+IFERROR(VLOOKUP($A111,Hoja6!$A$3:$P$1124,3,FALSE),"")</f>
        <v/>
      </c>
      <c r="C111" s="39" t="str">
        <f>+UPPER(IFERROR(VLOOKUP($A111,Hoja6!$A$3:$P$1124,4,FALSE),""))</f>
        <v/>
      </c>
      <c r="D111" s="40" t="str">
        <f>+IFERROR(VLOOKUP($A111,Hoja6!$A$3:$P$1124,8,FALSE),"")</f>
        <v/>
      </c>
      <c r="E111" s="40" t="str">
        <f>+IFERROR(VLOOKUP($A111,Hoja6!$A$3:$P$1124,9,FALSE),"")</f>
        <v/>
      </c>
      <c r="F111" s="163" t="str">
        <f>+IFERROR(VLOOKUP($A111,Hoja6!$A$3:$P$1124,10,FALSE),"")</f>
        <v/>
      </c>
      <c r="G111" s="40" t="str">
        <f>+IFERROR(VLOOKUP($A111,Hoja6!$A$3:$P$1124,11,FALSE),"")</f>
        <v/>
      </c>
      <c r="H111" s="40" t="str">
        <f>+IFERROR(VLOOKUP($A111,Hoja6!$A$3:$P$1124,12,FALSE),"")</f>
        <v/>
      </c>
      <c r="I111" s="163" t="str">
        <f>+IFERROR(VLOOKUP($A111,Hoja6!$A$3:$P$1124,13,FALSE),"")</f>
        <v/>
      </c>
      <c r="J111" s="40" t="str">
        <f>+IFERROR(VLOOKUP($A111,Hoja6!$A$3:$P$1124,14,FALSE),"")</f>
        <v/>
      </c>
      <c r="K111" s="149" t="str">
        <f>+IFERROR(VLOOKUP($A111,Hoja6!$A$3:$P$1124,15,FALSE),"")</f>
        <v/>
      </c>
      <c r="L111" s="165" t="str">
        <f>+IFERROR(VLOOKUP($A111,Hoja6!$A$3:$P$1124,16,FALSE),"")</f>
        <v/>
      </c>
    </row>
    <row r="112" spans="1:12" x14ac:dyDescent="0.25">
      <c r="A112" s="145">
        <v>101</v>
      </c>
      <c r="B112" s="39" t="str">
        <f>+IFERROR(VLOOKUP($A112,Hoja6!$A$3:$P$1124,3,FALSE),"")</f>
        <v/>
      </c>
      <c r="C112" s="39" t="str">
        <f>+UPPER(IFERROR(VLOOKUP($A112,Hoja6!$A$3:$P$1124,4,FALSE),""))</f>
        <v/>
      </c>
      <c r="D112" s="40" t="str">
        <f>+IFERROR(VLOOKUP($A112,Hoja6!$A$3:$P$1124,8,FALSE),"")</f>
        <v/>
      </c>
      <c r="E112" s="40" t="str">
        <f>+IFERROR(VLOOKUP($A112,Hoja6!$A$3:$P$1124,9,FALSE),"")</f>
        <v/>
      </c>
      <c r="F112" s="163" t="str">
        <f>+IFERROR(VLOOKUP($A112,Hoja6!$A$3:$P$1124,10,FALSE),"")</f>
        <v/>
      </c>
      <c r="G112" s="40" t="str">
        <f>+IFERROR(VLOOKUP($A112,Hoja6!$A$3:$P$1124,11,FALSE),"")</f>
        <v/>
      </c>
      <c r="H112" s="40" t="str">
        <f>+IFERROR(VLOOKUP($A112,Hoja6!$A$3:$P$1124,12,FALSE),"")</f>
        <v/>
      </c>
      <c r="I112" s="163" t="str">
        <f>+IFERROR(VLOOKUP($A112,Hoja6!$A$3:$P$1124,13,FALSE),"")</f>
        <v/>
      </c>
      <c r="J112" s="40" t="str">
        <f>+IFERROR(VLOOKUP($A112,Hoja6!$A$3:$P$1124,14,FALSE),"")</f>
        <v/>
      </c>
      <c r="K112" s="149" t="str">
        <f>+IFERROR(VLOOKUP($A112,Hoja6!$A$3:$P$1124,15,FALSE),"")</f>
        <v/>
      </c>
      <c r="L112" s="165" t="str">
        <f>+IFERROR(VLOOKUP($A112,Hoja6!$A$3:$P$1124,16,FALSE),"")</f>
        <v/>
      </c>
    </row>
    <row r="113" spans="1:12" x14ac:dyDescent="0.25">
      <c r="A113" s="145">
        <v>102</v>
      </c>
      <c r="B113" s="39" t="str">
        <f>+IFERROR(VLOOKUP($A113,Hoja6!$A$3:$P$1124,3,FALSE),"")</f>
        <v/>
      </c>
      <c r="C113" s="39" t="str">
        <f>+UPPER(IFERROR(VLOOKUP($A113,Hoja6!$A$3:$P$1124,4,FALSE),""))</f>
        <v/>
      </c>
      <c r="D113" s="40" t="str">
        <f>+IFERROR(VLOOKUP($A113,Hoja6!$A$3:$P$1124,8,FALSE),"")</f>
        <v/>
      </c>
      <c r="E113" s="40" t="str">
        <f>+IFERROR(VLOOKUP($A113,Hoja6!$A$3:$P$1124,9,FALSE),"")</f>
        <v/>
      </c>
      <c r="F113" s="163" t="str">
        <f>+IFERROR(VLOOKUP($A113,Hoja6!$A$3:$P$1124,10,FALSE),"")</f>
        <v/>
      </c>
      <c r="G113" s="40" t="str">
        <f>+IFERROR(VLOOKUP($A113,Hoja6!$A$3:$P$1124,11,FALSE),"")</f>
        <v/>
      </c>
      <c r="H113" s="40" t="str">
        <f>+IFERROR(VLOOKUP($A113,Hoja6!$A$3:$P$1124,12,FALSE),"")</f>
        <v/>
      </c>
      <c r="I113" s="163" t="str">
        <f>+IFERROR(VLOOKUP($A113,Hoja6!$A$3:$P$1124,13,FALSE),"")</f>
        <v/>
      </c>
      <c r="J113" s="40" t="str">
        <f>+IFERROR(VLOOKUP($A113,Hoja6!$A$3:$P$1124,14,FALSE),"")</f>
        <v/>
      </c>
      <c r="K113" s="149" t="str">
        <f>+IFERROR(VLOOKUP($A113,Hoja6!$A$3:$P$1124,15,FALSE),"")</f>
        <v/>
      </c>
      <c r="L113" s="165" t="str">
        <f>+IFERROR(VLOOKUP($A113,Hoja6!$A$3:$P$1124,16,FALSE),"")</f>
        <v/>
      </c>
    </row>
    <row r="114" spans="1:12" x14ac:dyDescent="0.25">
      <c r="A114" s="145">
        <v>103</v>
      </c>
      <c r="B114" s="39" t="str">
        <f>+IFERROR(VLOOKUP($A114,Hoja6!$A$3:$P$1124,3,FALSE),"")</f>
        <v/>
      </c>
      <c r="C114" s="39" t="str">
        <f>+UPPER(IFERROR(VLOOKUP($A114,Hoja6!$A$3:$P$1124,4,FALSE),""))</f>
        <v/>
      </c>
      <c r="D114" s="40" t="str">
        <f>+IFERROR(VLOOKUP($A114,Hoja6!$A$3:$P$1124,8,FALSE),"")</f>
        <v/>
      </c>
      <c r="E114" s="40" t="str">
        <f>+IFERROR(VLOOKUP($A114,Hoja6!$A$3:$P$1124,9,FALSE),"")</f>
        <v/>
      </c>
      <c r="F114" s="163" t="str">
        <f>+IFERROR(VLOOKUP($A114,Hoja6!$A$3:$P$1124,10,FALSE),"")</f>
        <v/>
      </c>
      <c r="G114" s="40" t="str">
        <f>+IFERROR(VLOOKUP($A114,Hoja6!$A$3:$P$1124,11,FALSE),"")</f>
        <v/>
      </c>
      <c r="H114" s="40" t="str">
        <f>+IFERROR(VLOOKUP($A114,Hoja6!$A$3:$P$1124,12,FALSE),"")</f>
        <v/>
      </c>
      <c r="I114" s="163" t="str">
        <f>+IFERROR(VLOOKUP($A114,Hoja6!$A$3:$P$1124,13,FALSE),"")</f>
        <v/>
      </c>
      <c r="J114" s="40" t="str">
        <f>+IFERROR(VLOOKUP($A114,Hoja6!$A$3:$P$1124,14,FALSE),"")</f>
        <v/>
      </c>
      <c r="K114" s="149" t="str">
        <f>+IFERROR(VLOOKUP($A114,Hoja6!$A$3:$P$1124,15,FALSE),"")</f>
        <v/>
      </c>
      <c r="L114" s="165" t="str">
        <f>+IFERROR(VLOOKUP($A114,Hoja6!$A$3:$P$1124,16,FALSE),"")</f>
        <v/>
      </c>
    </row>
    <row r="115" spans="1:12" x14ac:dyDescent="0.25">
      <c r="A115" s="145">
        <v>104</v>
      </c>
      <c r="B115" s="39" t="str">
        <f>+IFERROR(VLOOKUP($A115,Hoja6!$A$3:$P$1124,3,FALSE),"")</f>
        <v/>
      </c>
      <c r="C115" s="39" t="str">
        <f>+UPPER(IFERROR(VLOOKUP($A115,Hoja6!$A$3:$P$1124,4,FALSE),""))</f>
        <v/>
      </c>
      <c r="D115" s="40" t="str">
        <f>+IFERROR(VLOOKUP($A115,Hoja6!$A$3:$P$1124,8,FALSE),"")</f>
        <v/>
      </c>
      <c r="E115" s="40" t="str">
        <f>+IFERROR(VLOOKUP($A115,Hoja6!$A$3:$P$1124,9,FALSE),"")</f>
        <v/>
      </c>
      <c r="F115" s="163" t="str">
        <f>+IFERROR(VLOOKUP($A115,Hoja6!$A$3:$P$1124,10,FALSE),"")</f>
        <v/>
      </c>
      <c r="G115" s="40" t="str">
        <f>+IFERROR(VLOOKUP($A115,Hoja6!$A$3:$P$1124,11,FALSE),"")</f>
        <v/>
      </c>
      <c r="H115" s="40" t="str">
        <f>+IFERROR(VLOOKUP($A115,Hoja6!$A$3:$P$1124,12,FALSE),"")</f>
        <v/>
      </c>
      <c r="I115" s="163" t="str">
        <f>+IFERROR(VLOOKUP($A115,Hoja6!$A$3:$P$1124,13,FALSE),"")</f>
        <v/>
      </c>
      <c r="J115" s="40" t="str">
        <f>+IFERROR(VLOOKUP($A115,Hoja6!$A$3:$P$1124,14,FALSE),"")</f>
        <v/>
      </c>
      <c r="K115" s="149" t="str">
        <f>+IFERROR(VLOOKUP($A115,Hoja6!$A$3:$P$1124,15,FALSE),"")</f>
        <v/>
      </c>
      <c r="L115" s="165" t="str">
        <f>+IFERROR(VLOOKUP($A115,Hoja6!$A$3:$P$1124,16,FALSE),"")</f>
        <v/>
      </c>
    </row>
    <row r="116" spans="1:12" x14ac:dyDescent="0.25">
      <c r="A116" s="145">
        <v>105</v>
      </c>
      <c r="B116" s="39" t="str">
        <f>+IFERROR(VLOOKUP($A116,Hoja6!$A$3:$P$1124,3,FALSE),"")</f>
        <v/>
      </c>
      <c r="C116" s="39" t="str">
        <f>+UPPER(IFERROR(VLOOKUP($A116,Hoja6!$A$3:$P$1124,4,FALSE),""))</f>
        <v/>
      </c>
      <c r="D116" s="40" t="str">
        <f>+IFERROR(VLOOKUP($A116,Hoja6!$A$3:$P$1124,8,FALSE),"")</f>
        <v/>
      </c>
      <c r="E116" s="40" t="str">
        <f>+IFERROR(VLOOKUP($A116,Hoja6!$A$3:$P$1124,9,FALSE),"")</f>
        <v/>
      </c>
      <c r="F116" s="163" t="str">
        <f>+IFERROR(VLOOKUP($A116,Hoja6!$A$3:$P$1124,10,FALSE),"")</f>
        <v/>
      </c>
      <c r="G116" s="40" t="str">
        <f>+IFERROR(VLOOKUP($A116,Hoja6!$A$3:$P$1124,11,FALSE),"")</f>
        <v/>
      </c>
      <c r="H116" s="40" t="str">
        <f>+IFERROR(VLOOKUP($A116,Hoja6!$A$3:$P$1124,12,FALSE),"")</f>
        <v/>
      </c>
      <c r="I116" s="163" t="str">
        <f>+IFERROR(VLOOKUP($A116,Hoja6!$A$3:$P$1124,13,FALSE),"")</f>
        <v/>
      </c>
      <c r="J116" s="40" t="str">
        <f>+IFERROR(VLOOKUP($A116,Hoja6!$A$3:$P$1124,14,FALSE),"")</f>
        <v/>
      </c>
      <c r="K116" s="149" t="str">
        <f>+IFERROR(VLOOKUP($A116,Hoja6!$A$3:$P$1124,15,FALSE),"")</f>
        <v/>
      </c>
      <c r="L116" s="165" t="str">
        <f>+IFERROR(VLOOKUP($A116,Hoja6!$A$3:$P$1124,16,FALSE),"")</f>
        <v/>
      </c>
    </row>
    <row r="117" spans="1:12" x14ac:dyDescent="0.25">
      <c r="A117" s="145">
        <v>106</v>
      </c>
      <c r="B117" s="39" t="str">
        <f>+IFERROR(VLOOKUP($A117,Hoja6!$A$3:$P$1124,3,FALSE),"")</f>
        <v/>
      </c>
      <c r="C117" s="39" t="str">
        <f>+UPPER(IFERROR(VLOOKUP($A117,Hoja6!$A$3:$P$1124,4,FALSE),""))</f>
        <v/>
      </c>
      <c r="D117" s="40" t="str">
        <f>+IFERROR(VLOOKUP($A117,Hoja6!$A$3:$P$1124,8,FALSE),"")</f>
        <v/>
      </c>
      <c r="E117" s="40" t="str">
        <f>+IFERROR(VLOOKUP($A117,Hoja6!$A$3:$P$1124,9,FALSE),"")</f>
        <v/>
      </c>
      <c r="F117" s="163" t="str">
        <f>+IFERROR(VLOOKUP($A117,Hoja6!$A$3:$P$1124,10,FALSE),"")</f>
        <v/>
      </c>
      <c r="G117" s="40" t="str">
        <f>+IFERROR(VLOOKUP($A117,Hoja6!$A$3:$P$1124,11,FALSE),"")</f>
        <v/>
      </c>
      <c r="H117" s="40" t="str">
        <f>+IFERROR(VLOOKUP($A117,Hoja6!$A$3:$P$1124,12,FALSE),"")</f>
        <v/>
      </c>
      <c r="I117" s="163" t="str">
        <f>+IFERROR(VLOOKUP($A117,Hoja6!$A$3:$P$1124,13,FALSE),"")</f>
        <v/>
      </c>
      <c r="J117" s="40" t="str">
        <f>+IFERROR(VLOOKUP($A117,Hoja6!$A$3:$P$1124,14,FALSE),"")</f>
        <v/>
      </c>
      <c r="K117" s="149" t="str">
        <f>+IFERROR(VLOOKUP($A117,Hoja6!$A$3:$P$1124,15,FALSE),"")</f>
        <v/>
      </c>
      <c r="L117" s="165" t="str">
        <f>+IFERROR(VLOOKUP($A117,Hoja6!$A$3:$P$1124,16,FALSE),"")</f>
        <v/>
      </c>
    </row>
    <row r="118" spans="1:12" x14ac:dyDescent="0.25">
      <c r="A118" s="145">
        <v>107</v>
      </c>
      <c r="B118" s="39" t="str">
        <f>+IFERROR(VLOOKUP($A118,Hoja6!$A$3:$P$1124,3,FALSE),"")</f>
        <v/>
      </c>
      <c r="C118" s="39" t="str">
        <f>+UPPER(IFERROR(VLOOKUP($A118,Hoja6!$A$3:$P$1124,4,FALSE),""))</f>
        <v/>
      </c>
      <c r="D118" s="40" t="str">
        <f>+IFERROR(VLOOKUP($A118,Hoja6!$A$3:$P$1124,8,FALSE),"")</f>
        <v/>
      </c>
      <c r="E118" s="40" t="str">
        <f>+IFERROR(VLOOKUP($A118,Hoja6!$A$3:$P$1124,9,FALSE),"")</f>
        <v/>
      </c>
      <c r="F118" s="163" t="str">
        <f>+IFERROR(VLOOKUP($A118,Hoja6!$A$3:$P$1124,10,FALSE),"")</f>
        <v/>
      </c>
      <c r="G118" s="40" t="str">
        <f>+IFERROR(VLOOKUP($A118,Hoja6!$A$3:$P$1124,11,FALSE),"")</f>
        <v/>
      </c>
      <c r="H118" s="40" t="str">
        <f>+IFERROR(VLOOKUP($A118,Hoja6!$A$3:$P$1124,12,FALSE),"")</f>
        <v/>
      </c>
      <c r="I118" s="163" t="str">
        <f>+IFERROR(VLOOKUP($A118,Hoja6!$A$3:$P$1124,13,FALSE),"")</f>
        <v/>
      </c>
      <c r="J118" s="40" t="str">
        <f>+IFERROR(VLOOKUP($A118,Hoja6!$A$3:$P$1124,14,FALSE),"")</f>
        <v/>
      </c>
      <c r="K118" s="149" t="str">
        <f>+IFERROR(VLOOKUP($A118,Hoja6!$A$3:$P$1124,15,FALSE),"")</f>
        <v/>
      </c>
      <c r="L118" s="165" t="str">
        <f>+IFERROR(VLOOKUP($A118,Hoja6!$A$3:$P$1124,16,FALSE),"")</f>
        <v/>
      </c>
    </row>
    <row r="119" spans="1:12" x14ac:dyDescent="0.25">
      <c r="A119" s="145">
        <v>108</v>
      </c>
      <c r="B119" s="39" t="str">
        <f>+IFERROR(VLOOKUP($A119,Hoja6!$A$3:$P$1124,3,FALSE),"")</f>
        <v/>
      </c>
      <c r="C119" s="39" t="str">
        <f>+UPPER(IFERROR(VLOOKUP($A119,Hoja6!$A$3:$P$1124,4,FALSE),""))</f>
        <v/>
      </c>
      <c r="D119" s="40" t="str">
        <f>+IFERROR(VLOOKUP($A119,Hoja6!$A$3:$P$1124,8,FALSE),"")</f>
        <v/>
      </c>
      <c r="E119" s="40" t="str">
        <f>+IFERROR(VLOOKUP($A119,Hoja6!$A$3:$P$1124,9,FALSE),"")</f>
        <v/>
      </c>
      <c r="F119" s="163" t="str">
        <f>+IFERROR(VLOOKUP($A119,Hoja6!$A$3:$P$1124,10,FALSE),"")</f>
        <v/>
      </c>
      <c r="G119" s="40" t="str">
        <f>+IFERROR(VLOOKUP($A119,Hoja6!$A$3:$P$1124,11,FALSE),"")</f>
        <v/>
      </c>
      <c r="H119" s="40" t="str">
        <f>+IFERROR(VLOOKUP($A119,Hoja6!$A$3:$P$1124,12,FALSE),"")</f>
        <v/>
      </c>
      <c r="I119" s="163" t="str">
        <f>+IFERROR(VLOOKUP($A119,Hoja6!$A$3:$P$1124,13,FALSE),"")</f>
        <v/>
      </c>
      <c r="J119" s="40" t="str">
        <f>+IFERROR(VLOOKUP($A119,Hoja6!$A$3:$P$1124,14,FALSE),"")</f>
        <v/>
      </c>
      <c r="K119" s="149" t="str">
        <f>+IFERROR(VLOOKUP($A119,Hoja6!$A$3:$P$1124,15,FALSE),"")</f>
        <v/>
      </c>
      <c r="L119" s="165" t="str">
        <f>+IFERROR(VLOOKUP($A119,Hoja6!$A$3:$P$1124,16,FALSE),"")</f>
        <v/>
      </c>
    </row>
    <row r="120" spans="1:12" x14ac:dyDescent="0.25">
      <c r="A120" s="145">
        <v>109</v>
      </c>
      <c r="B120" s="39" t="str">
        <f>+IFERROR(VLOOKUP($A120,Hoja6!$A$3:$P$1124,3,FALSE),"")</f>
        <v/>
      </c>
      <c r="C120" s="39" t="str">
        <f>+UPPER(IFERROR(VLOOKUP($A120,Hoja6!$A$3:$P$1124,4,FALSE),""))</f>
        <v/>
      </c>
      <c r="D120" s="40" t="str">
        <f>+IFERROR(VLOOKUP($A120,Hoja6!$A$3:$P$1124,8,FALSE),"")</f>
        <v/>
      </c>
      <c r="E120" s="40" t="str">
        <f>+IFERROR(VLOOKUP($A120,Hoja6!$A$3:$P$1124,9,FALSE),"")</f>
        <v/>
      </c>
      <c r="F120" s="163" t="str">
        <f>+IFERROR(VLOOKUP($A120,Hoja6!$A$3:$P$1124,10,FALSE),"")</f>
        <v/>
      </c>
      <c r="G120" s="40" t="str">
        <f>+IFERROR(VLOOKUP($A120,Hoja6!$A$3:$P$1124,11,FALSE),"")</f>
        <v/>
      </c>
      <c r="H120" s="40" t="str">
        <f>+IFERROR(VLOOKUP($A120,Hoja6!$A$3:$P$1124,12,FALSE),"")</f>
        <v/>
      </c>
      <c r="I120" s="163" t="str">
        <f>+IFERROR(VLOOKUP($A120,Hoja6!$A$3:$P$1124,13,FALSE),"")</f>
        <v/>
      </c>
      <c r="J120" s="40" t="str">
        <f>+IFERROR(VLOOKUP($A120,Hoja6!$A$3:$P$1124,14,FALSE),"")</f>
        <v/>
      </c>
      <c r="K120" s="149" t="str">
        <f>+IFERROR(VLOOKUP($A120,Hoja6!$A$3:$P$1124,15,FALSE),"")</f>
        <v/>
      </c>
      <c r="L120" s="165" t="str">
        <f>+IFERROR(VLOOKUP($A120,Hoja6!$A$3:$P$1124,16,FALSE),"")</f>
        <v/>
      </c>
    </row>
    <row r="121" spans="1:12" x14ac:dyDescent="0.25">
      <c r="A121" s="145">
        <v>110</v>
      </c>
      <c r="B121" s="39" t="str">
        <f>+IFERROR(VLOOKUP($A121,Hoja6!$A$3:$P$1124,3,FALSE),"")</f>
        <v/>
      </c>
      <c r="C121" s="39" t="str">
        <f>+UPPER(IFERROR(VLOOKUP($A121,Hoja6!$A$3:$P$1124,4,FALSE),""))</f>
        <v/>
      </c>
      <c r="D121" s="40" t="str">
        <f>+IFERROR(VLOOKUP($A121,Hoja6!$A$3:$P$1124,8,FALSE),"")</f>
        <v/>
      </c>
      <c r="E121" s="40" t="str">
        <f>+IFERROR(VLOOKUP($A121,Hoja6!$A$3:$P$1124,9,FALSE),"")</f>
        <v/>
      </c>
      <c r="F121" s="163" t="str">
        <f>+IFERROR(VLOOKUP($A121,Hoja6!$A$3:$P$1124,10,FALSE),"")</f>
        <v/>
      </c>
      <c r="G121" s="40" t="str">
        <f>+IFERROR(VLOOKUP($A121,Hoja6!$A$3:$P$1124,11,FALSE),"")</f>
        <v/>
      </c>
      <c r="H121" s="40" t="str">
        <f>+IFERROR(VLOOKUP($A121,Hoja6!$A$3:$P$1124,12,FALSE),"")</f>
        <v/>
      </c>
      <c r="I121" s="163" t="str">
        <f>+IFERROR(VLOOKUP($A121,Hoja6!$A$3:$P$1124,13,FALSE),"")</f>
        <v/>
      </c>
      <c r="J121" s="40" t="str">
        <f>+IFERROR(VLOOKUP($A121,Hoja6!$A$3:$P$1124,14,FALSE),"")</f>
        <v/>
      </c>
      <c r="K121" s="149" t="str">
        <f>+IFERROR(VLOOKUP($A121,Hoja6!$A$3:$P$1124,15,FALSE),"")</f>
        <v/>
      </c>
      <c r="L121" s="165" t="str">
        <f>+IFERROR(VLOOKUP($A121,Hoja6!$A$3:$P$1124,16,FALSE),"")</f>
        <v/>
      </c>
    </row>
    <row r="122" spans="1:12" x14ac:dyDescent="0.25">
      <c r="A122" s="145">
        <v>111</v>
      </c>
      <c r="B122" s="39" t="str">
        <f>+IFERROR(VLOOKUP($A122,Hoja6!$A$3:$P$1124,3,FALSE),"")</f>
        <v/>
      </c>
      <c r="C122" s="39" t="str">
        <f>+UPPER(IFERROR(VLOOKUP($A122,Hoja6!$A$3:$P$1124,4,FALSE),""))</f>
        <v/>
      </c>
      <c r="D122" s="40" t="str">
        <f>+IFERROR(VLOOKUP($A122,Hoja6!$A$3:$P$1124,8,FALSE),"")</f>
        <v/>
      </c>
      <c r="E122" s="40" t="str">
        <f>+IFERROR(VLOOKUP($A122,Hoja6!$A$3:$P$1124,9,FALSE),"")</f>
        <v/>
      </c>
      <c r="F122" s="163" t="str">
        <f>+IFERROR(VLOOKUP($A122,Hoja6!$A$3:$P$1124,10,FALSE),"")</f>
        <v/>
      </c>
      <c r="G122" s="40" t="str">
        <f>+IFERROR(VLOOKUP($A122,Hoja6!$A$3:$P$1124,11,FALSE),"")</f>
        <v/>
      </c>
      <c r="H122" s="40" t="str">
        <f>+IFERROR(VLOOKUP($A122,Hoja6!$A$3:$P$1124,12,FALSE),"")</f>
        <v/>
      </c>
      <c r="I122" s="163" t="str">
        <f>+IFERROR(VLOOKUP($A122,Hoja6!$A$3:$P$1124,13,FALSE),"")</f>
        <v/>
      </c>
      <c r="J122" s="40" t="str">
        <f>+IFERROR(VLOOKUP($A122,Hoja6!$A$3:$P$1124,14,FALSE),"")</f>
        <v/>
      </c>
      <c r="K122" s="149" t="str">
        <f>+IFERROR(VLOOKUP($A122,Hoja6!$A$3:$P$1124,15,FALSE),"")</f>
        <v/>
      </c>
      <c r="L122" s="165" t="str">
        <f>+IFERROR(VLOOKUP($A122,Hoja6!$A$3:$P$1124,16,FALSE),"")</f>
        <v/>
      </c>
    </row>
    <row r="123" spans="1:12" x14ac:dyDescent="0.25">
      <c r="A123" s="145">
        <v>112</v>
      </c>
      <c r="B123" s="39" t="str">
        <f>+IFERROR(VLOOKUP($A123,Hoja6!$A$3:$P$1124,3,FALSE),"")</f>
        <v/>
      </c>
      <c r="C123" s="39" t="str">
        <f>+UPPER(IFERROR(VLOOKUP($A123,Hoja6!$A$3:$P$1124,4,FALSE),""))</f>
        <v/>
      </c>
      <c r="D123" s="40" t="str">
        <f>+IFERROR(VLOOKUP($A123,Hoja6!$A$3:$P$1124,8,FALSE),"")</f>
        <v/>
      </c>
      <c r="E123" s="40" t="str">
        <f>+IFERROR(VLOOKUP($A123,Hoja6!$A$3:$P$1124,9,FALSE),"")</f>
        <v/>
      </c>
      <c r="F123" s="163" t="str">
        <f>+IFERROR(VLOOKUP($A123,Hoja6!$A$3:$P$1124,10,FALSE),"")</f>
        <v/>
      </c>
      <c r="G123" s="40" t="str">
        <f>+IFERROR(VLOOKUP($A123,Hoja6!$A$3:$P$1124,11,FALSE),"")</f>
        <v/>
      </c>
      <c r="H123" s="40" t="str">
        <f>+IFERROR(VLOOKUP($A123,Hoja6!$A$3:$P$1124,12,FALSE),"")</f>
        <v/>
      </c>
      <c r="I123" s="163" t="str">
        <f>+IFERROR(VLOOKUP($A123,Hoja6!$A$3:$P$1124,13,FALSE),"")</f>
        <v/>
      </c>
      <c r="J123" s="40" t="str">
        <f>+IFERROR(VLOOKUP($A123,Hoja6!$A$3:$P$1124,14,FALSE),"")</f>
        <v/>
      </c>
      <c r="K123" s="149" t="str">
        <f>+IFERROR(VLOOKUP($A123,Hoja6!$A$3:$P$1124,15,FALSE),"")</f>
        <v/>
      </c>
      <c r="L123" s="165" t="str">
        <f>+IFERROR(VLOOKUP($A123,Hoja6!$A$3:$P$1124,16,FALSE),"")</f>
        <v/>
      </c>
    </row>
    <row r="124" spans="1:12" x14ac:dyDescent="0.25">
      <c r="A124" s="145">
        <v>113</v>
      </c>
      <c r="B124" s="39" t="str">
        <f>+IFERROR(VLOOKUP($A124,Hoja6!$A$3:$P$1124,3,FALSE),"")</f>
        <v/>
      </c>
      <c r="C124" s="39" t="str">
        <f>+UPPER(IFERROR(VLOOKUP($A124,Hoja6!$A$3:$P$1124,4,FALSE),""))</f>
        <v/>
      </c>
      <c r="D124" s="40" t="str">
        <f>+IFERROR(VLOOKUP($A124,Hoja6!$A$3:$P$1124,8,FALSE),"")</f>
        <v/>
      </c>
      <c r="E124" s="40" t="str">
        <f>+IFERROR(VLOOKUP($A124,Hoja6!$A$3:$P$1124,9,FALSE),"")</f>
        <v/>
      </c>
      <c r="F124" s="163" t="str">
        <f>+IFERROR(VLOOKUP($A124,Hoja6!$A$3:$P$1124,10,FALSE),"")</f>
        <v/>
      </c>
      <c r="G124" s="40" t="str">
        <f>+IFERROR(VLOOKUP($A124,Hoja6!$A$3:$P$1124,11,FALSE),"")</f>
        <v/>
      </c>
      <c r="H124" s="40" t="str">
        <f>+IFERROR(VLOOKUP($A124,Hoja6!$A$3:$P$1124,12,FALSE),"")</f>
        <v/>
      </c>
      <c r="I124" s="163" t="str">
        <f>+IFERROR(VLOOKUP($A124,Hoja6!$A$3:$P$1124,13,FALSE),"")</f>
        <v/>
      </c>
      <c r="J124" s="40" t="str">
        <f>+IFERROR(VLOOKUP($A124,Hoja6!$A$3:$P$1124,14,FALSE),"")</f>
        <v/>
      </c>
      <c r="K124" s="149" t="str">
        <f>+IFERROR(VLOOKUP($A124,Hoja6!$A$3:$P$1124,15,FALSE),"")</f>
        <v/>
      </c>
      <c r="L124" s="165" t="str">
        <f>+IFERROR(VLOOKUP($A124,Hoja6!$A$3:$P$1124,16,FALSE),"")</f>
        <v/>
      </c>
    </row>
    <row r="125" spans="1:12" x14ac:dyDescent="0.25">
      <c r="A125" s="145">
        <v>114</v>
      </c>
      <c r="B125" s="39" t="str">
        <f>+IFERROR(VLOOKUP($A125,Hoja6!$A$3:$P$1124,3,FALSE),"")</f>
        <v/>
      </c>
      <c r="C125" s="39" t="str">
        <f>+UPPER(IFERROR(VLOOKUP($A125,Hoja6!$A$3:$P$1124,4,FALSE),""))</f>
        <v/>
      </c>
      <c r="D125" s="40" t="str">
        <f>+IFERROR(VLOOKUP($A125,Hoja6!$A$3:$P$1124,8,FALSE),"")</f>
        <v/>
      </c>
      <c r="E125" s="40" t="str">
        <f>+IFERROR(VLOOKUP($A125,Hoja6!$A$3:$P$1124,9,FALSE),"")</f>
        <v/>
      </c>
      <c r="F125" s="163" t="str">
        <f>+IFERROR(VLOOKUP($A125,Hoja6!$A$3:$P$1124,10,FALSE),"")</f>
        <v/>
      </c>
      <c r="G125" s="40" t="str">
        <f>+IFERROR(VLOOKUP($A125,Hoja6!$A$3:$P$1124,11,FALSE),"")</f>
        <v/>
      </c>
      <c r="H125" s="40" t="str">
        <f>+IFERROR(VLOOKUP($A125,Hoja6!$A$3:$P$1124,12,FALSE),"")</f>
        <v/>
      </c>
      <c r="I125" s="163" t="str">
        <f>+IFERROR(VLOOKUP($A125,Hoja6!$A$3:$P$1124,13,FALSE),"")</f>
        <v/>
      </c>
      <c r="J125" s="40" t="str">
        <f>+IFERROR(VLOOKUP($A125,Hoja6!$A$3:$P$1124,14,FALSE),"")</f>
        <v/>
      </c>
      <c r="K125" s="149" t="str">
        <f>+IFERROR(VLOOKUP($A125,Hoja6!$A$3:$P$1124,15,FALSE),"")</f>
        <v/>
      </c>
      <c r="L125" s="165" t="str">
        <f>+IFERROR(VLOOKUP($A125,Hoja6!$A$3:$P$1124,16,FALSE),"")</f>
        <v/>
      </c>
    </row>
    <row r="126" spans="1:12" x14ac:dyDescent="0.25">
      <c r="A126" s="145">
        <v>115</v>
      </c>
      <c r="B126" s="39" t="str">
        <f>+IFERROR(VLOOKUP($A126,Hoja6!$A$3:$P$1124,3,FALSE),"")</f>
        <v/>
      </c>
      <c r="C126" s="39" t="str">
        <f>+UPPER(IFERROR(VLOOKUP($A126,Hoja6!$A$3:$P$1124,4,FALSE),""))</f>
        <v/>
      </c>
      <c r="D126" s="40" t="str">
        <f>+IFERROR(VLOOKUP($A126,Hoja6!$A$3:$P$1124,8,FALSE),"")</f>
        <v/>
      </c>
      <c r="E126" s="40" t="str">
        <f>+IFERROR(VLOOKUP($A126,Hoja6!$A$3:$P$1124,9,FALSE),"")</f>
        <v/>
      </c>
      <c r="F126" s="163" t="str">
        <f>+IFERROR(VLOOKUP($A126,Hoja6!$A$3:$P$1124,10,FALSE),"")</f>
        <v/>
      </c>
      <c r="G126" s="40" t="str">
        <f>+IFERROR(VLOOKUP($A126,Hoja6!$A$3:$P$1124,11,FALSE),"")</f>
        <v/>
      </c>
      <c r="H126" s="40" t="str">
        <f>+IFERROR(VLOOKUP($A126,Hoja6!$A$3:$P$1124,12,FALSE),"")</f>
        <v/>
      </c>
      <c r="I126" s="163" t="str">
        <f>+IFERROR(VLOOKUP($A126,Hoja6!$A$3:$P$1124,13,FALSE),"")</f>
        <v/>
      </c>
      <c r="J126" s="40" t="str">
        <f>+IFERROR(VLOOKUP($A126,Hoja6!$A$3:$P$1124,14,FALSE),"")</f>
        <v/>
      </c>
      <c r="K126" s="149" t="str">
        <f>+IFERROR(VLOOKUP($A126,Hoja6!$A$3:$P$1124,15,FALSE),"")</f>
        <v/>
      </c>
      <c r="L126" s="165" t="str">
        <f>+IFERROR(VLOOKUP($A126,Hoja6!$A$3:$P$1124,16,FALSE),"")</f>
        <v/>
      </c>
    </row>
    <row r="127" spans="1:12" x14ac:dyDescent="0.25">
      <c r="A127" s="145">
        <v>116</v>
      </c>
      <c r="B127" s="39" t="str">
        <f>+IFERROR(VLOOKUP($A127,Hoja6!$A$3:$P$1124,3,FALSE),"")</f>
        <v/>
      </c>
      <c r="C127" s="39" t="str">
        <f>+UPPER(IFERROR(VLOOKUP($A127,Hoja6!$A$3:$P$1124,4,FALSE),""))</f>
        <v/>
      </c>
      <c r="D127" s="40" t="str">
        <f>+IFERROR(VLOOKUP($A127,Hoja6!$A$3:$P$1124,8,FALSE),"")</f>
        <v/>
      </c>
      <c r="E127" s="40" t="str">
        <f>+IFERROR(VLOOKUP($A127,Hoja6!$A$3:$P$1124,9,FALSE),"")</f>
        <v/>
      </c>
      <c r="F127" s="163" t="str">
        <f>+IFERROR(VLOOKUP($A127,Hoja6!$A$3:$P$1124,10,FALSE),"")</f>
        <v/>
      </c>
      <c r="G127" s="40" t="str">
        <f>+IFERROR(VLOOKUP($A127,Hoja6!$A$3:$P$1124,11,FALSE),"")</f>
        <v/>
      </c>
      <c r="H127" s="40" t="str">
        <f>+IFERROR(VLOOKUP($A127,Hoja6!$A$3:$P$1124,12,FALSE),"")</f>
        <v/>
      </c>
      <c r="I127" s="163" t="str">
        <f>+IFERROR(VLOOKUP($A127,Hoja6!$A$3:$P$1124,13,FALSE),"")</f>
        <v/>
      </c>
      <c r="J127" s="40" t="str">
        <f>+IFERROR(VLOOKUP($A127,Hoja6!$A$3:$P$1124,14,FALSE),"")</f>
        <v/>
      </c>
      <c r="K127" s="149" t="str">
        <f>+IFERROR(VLOOKUP($A127,Hoja6!$A$3:$P$1124,15,FALSE),"")</f>
        <v/>
      </c>
      <c r="L127" s="165" t="str">
        <f>+IFERROR(VLOOKUP($A127,Hoja6!$A$3:$P$1124,16,FALSE),"")</f>
        <v/>
      </c>
    </row>
    <row r="128" spans="1:12" x14ac:dyDescent="0.25">
      <c r="A128" s="145">
        <v>117</v>
      </c>
      <c r="B128" s="39" t="str">
        <f>+IFERROR(VLOOKUP($A128,Hoja6!$A$3:$P$1124,3,FALSE),"")</f>
        <v/>
      </c>
      <c r="C128" s="39" t="str">
        <f>+UPPER(IFERROR(VLOOKUP($A128,Hoja6!$A$3:$P$1124,4,FALSE),""))</f>
        <v/>
      </c>
      <c r="D128" s="40" t="str">
        <f>+IFERROR(VLOOKUP($A128,Hoja6!$A$3:$P$1124,8,FALSE),"")</f>
        <v/>
      </c>
      <c r="E128" s="40" t="str">
        <f>+IFERROR(VLOOKUP($A128,Hoja6!$A$3:$P$1124,9,FALSE),"")</f>
        <v/>
      </c>
      <c r="F128" s="163" t="str">
        <f>+IFERROR(VLOOKUP($A128,Hoja6!$A$3:$P$1124,10,FALSE),"")</f>
        <v/>
      </c>
      <c r="G128" s="40" t="str">
        <f>+IFERROR(VLOOKUP($A128,Hoja6!$A$3:$P$1124,11,FALSE),"")</f>
        <v/>
      </c>
      <c r="H128" s="40" t="str">
        <f>+IFERROR(VLOOKUP($A128,Hoja6!$A$3:$P$1124,12,FALSE),"")</f>
        <v/>
      </c>
      <c r="I128" s="163" t="str">
        <f>+IFERROR(VLOOKUP($A128,Hoja6!$A$3:$P$1124,13,FALSE),"")</f>
        <v/>
      </c>
      <c r="J128" s="40" t="str">
        <f>+IFERROR(VLOOKUP($A128,Hoja6!$A$3:$P$1124,14,FALSE),"")</f>
        <v/>
      </c>
      <c r="K128" s="149" t="str">
        <f>+IFERROR(VLOOKUP($A128,Hoja6!$A$3:$P$1124,15,FALSE),"")</f>
        <v/>
      </c>
      <c r="L128" s="165" t="str">
        <f>+IFERROR(VLOOKUP($A128,Hoja6!$A$3:$P$1124,16,FALSE),"")</f>
        <v/>
      </c>
    </row>
    <row r="129" spans="1:12" x14ac:dyDescent="0.25">
      <c r="A129" s="145">
        <v>118</v>
      </c>
      <c r="B129" s="39" t="str">
        <f>+IFERROR(VLOOKUP($A129,Hoja6!$A$3:$P$1124,3,FALSE),"")</f>
        <v/>
      </c>
      <c r="C129" s="39" t="str">
        <f>+UPPER(IFERROR(VLOOKUP($A129,Hoja6!$A$3:$P$1124,4,FALSE),""))</f>
        <v/>
      </c>
      <c r="D129" s="40" t="str">
        <f>+IFERROR(VLOOKUP($A129,Hoja6!$A$3:$P$1124,8,FALSE),"")</f>
        <v/>
      </c>
      <c r="E129" s="40" t="str">
        <f>+IFERROR(VLOOKUP($A129,Hoja6!$A$3:$P$1124,9,FALSE),"")</f>
        <v/>
      </c>
      <c r="F129" s="163" t="str">
        <f>+IFERROR(VLOOKUP($A129,Hoja6!$A$3:$P$1124,10,FALSE),"")</f>
        <v/>
      </c>
      <c r="G129" s="40" t="str">
        <f>+IFERROR(VLOOKUP($A129,Hoja6!$A$3:$P$1124,11,FALSE),"")</f>
        <v/>
      </c>
      <c r="H129" s="40" t="str">
        <f>+IFERROR(VLOOKUP($A129,Hoja6!$A$3:$P$1124,12,FALSE),"")</f>
        <v/>
      </c>
      <c r="I129" s="163" t="str">
        <f>+IFERROR(VLOOKUP($A129,Hoja6!$A$3:$P$1124,13,FALSE),"")</f>
        <v/>
      </c>
      <c r="J129" s="40" t="str">
        <f>+IFERROR(VLOOKUP($A129,Hoja6!$A$3:$P$1124,14,FALSE),"")</f>
        <v/>
      </c>
      <c r="K129" s="149" t="str">
        <f>+IFERROR(VLOOKUP($A129,Hoja6!$A$3:$P$1124,15,FALSE),"")</f>
        <v/>
      </c>
      <c r="L129" s="165" t="str">
        <f>+IFERROR(VLOOKUP($A129,Hoja6!$A$3:$P$1124,16,FALSE),"")</f>
        <v/>
      </c>
    </row>
    <row r="130" spans="1:12" x14ac:dyDescent="0.25">
      <c r="A130" s="145">
        <v>119</v>
      </c>
      <c r="B130" s="39" t="str">
        <f>+IFERROR(VLOOKUP($A130,Hoja6!$A$3:$P$1124,3,FALSE),"")</f>
        <v/>
      </c>
      <c r="C130" s="39" t="str">
        <f>+UPPER(IFERROR(VLOOKUP($A130,Hoja6!$A$3:$P$1124,4,FALSE),""))</f>
        <v/>
      </c>
      <c r="D130" s="40" t="str">
        <f>+IFERROR(VLOOKUP($A130,Hoja6!$A$3:$P$1124,8,FALSE),"")</f>
        <v/>
      </c>
      <c r="E130" s="40" t="str">
        <f>+IFERROR(VLOOKUP($A130,Hoja6!$A$3:$P$1124,9,FALSE),"")</f>
        <v/>
      </c>
      <c r="F130" s="163" t="str">
        <f>+IFERROR(VLOOKUP($A130,Hoja6!$A$3:$P$1124,10,FALSE),"")</f>
        <v/>
      </c>
      <c r="G130" s="40" t="str">
        <f>+IFERROR(VLOOKUP($A130,Hoja6!$A$3:$P$1124,11,FALSE),"")</f>
        <v/>
      </c>
      <c r="H130" s="40" t="str">
        <f>+IFERROR(VLOOKUP($A130,Hoja6!$A$3:$P$1124,12,FALSE),"")</f>
        <v/>
      </c>
      <c r="I130" s="163" t="str">
        <f>+IFERROR(VLOOKUP($A130,Hoja6!$A$3:$P$1124,13,FALSE),"")</f>
        <v/>
      </c>
      <c r="J130" s="40" t="str">
        <f>+IFERROR(VLOOKUP($A130,Hoja6!$A$3:$P$1124,14,FALSE),"")</f>
        <v/>
      </c>
      <c r="K130" s="149" t="str">
        <f>+IFERROR(VLOOKUP($A130,Hoja6!$A$3:$P$1124,15,FALSE),"")</f>
        <v/>
      </c>
      <c r="L130" s="165" t="str">
        <f>+IFERROR(VLOOKUP($A130,Hoja6!$A$3:$P$1124,16,FALSE),"")</f>
        <v/>
      </c>
    </row>
    <row r="131" spans="1:12" x14ac:dyDescent="0.25">
      <c r="A131" s="145">
        <v>120</v>
      </c>
      <c r="B131" s="39" t="str">
        <f>+IFERROR(VLOOKUP($A131,Hoja6!$A$3:$P$1124,3,FALSE),"")</f>
        <v/>
      </c>
      <c r="C131" s="39" t="str">
        <f>+UPPER(IFERROR(VLOOKUP($A131,Hoja6!$A$3:$P$1124,4,FALSE),""))</f>
        <v/>
      </c>
      <c r="D131" s="40" t="str">
        <f>+IFERROR(VLOOKUP($A131,Hoja6!$A$3:$P$1124,8,FALSE),"")</f>
        <v/>
      </c>
      <c r="E131" s="40" t="str">
        <f>+IFERROR(VLOOKUP($A131,Hoja6!$A$3:$P$1124,9,FALSE),"")</f>
        <v/>
      </c>
      <c r="F131" s="163" t="str">
        <f>+IFERROR(VLOOKUP($A131,Hoja6!$A$3:$P$1124,10,FALSE),"")</f>
        <v/>
      </c>
      <c r="G131" s="40" t="str">
        <f>+IFERROR(VLOOKUP($A131,Hoja6!$A$3:$P$1124,11,FALSE),"")</f>
        <v/>
      </c>
      <c r="H131" s="40" t="str">
        <f>+IFERROR(VLOOKUP($A131,Hoja6!$A$3:$P$1124,12,FALSE),"")</f>
        <v/>
      </c>
      <c r="I131" s="163" t="str">
        <f>+IFERROR(VLOOKUP($A131,Hoja6!$A$3:$P$1124,13,FALSE),"")</f>
        <v/>
      </c>
      <c r="J131" s="40" t="str">
        <f>+IFERROR(VLOOKUP($A131,Hoja6!$A$3:$P$1124,14,FALSE),"")</f>
        <v/>
      </c>
      <c r="K131" s="149" t="str">
        <f>+IFERROR(VLOOKUP($A131,Hoja6!$A$3:$P$1124,15,FALSE),"")</f>
        <v/>
      </c>
      <c r="L131" s="165" t="str">
        <f>+IFERROR(VLOOKUP($A131,Hoja6!$A$3:$P$1124,16,FALSE),"")</f>
        <v/>
      </c>
    </row>
    <row r="132" spans="1:12" x14ac:dyDescent="0.25">
      <c r="A132" s="145">
        <v>121</v>
      </c>
      <c r="B132" s="39" t="str">
        <f>+IFERROR(VLOOKUP($A132,Hoja6!$A$3:$P$1124,3,FALSE),"")</f>
        <v/>
      </c>
      <c r="C132" s="39" t="str">
        <f>+UPPER(IFERROR(VLOOKUP($A132,Hoja6!$A$3:$P$1124,4,FALSE),""))</f>
        <v/>
      </c>
      <c r="D132" s="40" t="str">
        <f>+IFERROR(VLOOKUP($A132,Hoja6!$A$3:$P$1124,8,FALSE),"")</f>
        <v/>
      </c>
      <c r="E132" s="40" t="str">
        <f>+IFERROR(VLOOKUP($A132,Hoja6!$A$3:$P$1124,9,FALSE),"")</f>
        <v/>
      </c>
      <c r="F132" s="163" t="str">
        <f>+IFERROR(VLOOKUP($A132,Hoja6!$A$3:$P$1124,10,FALSE),"")</f>
        <v/>
      </c>
      <c r="G132" s="40" t="str">
        <f>+IFERROR(VLOOKUP($A132,Hoja6!$A$3:$P$1124,11,FALSE),"")</f>
        <v/>
      </c>
      <c r="H132" s="40" t="str">
        <f>+IFERROR(VLOOKUP($A132,Hoja6!$A$3:$P$1124,12,FALSE),"")</f>
        <v/>
      </c>
      <c r="I132" s="163" t="str">
        <f>+IFERROR(VLOOKUP($A132,Hoja6!$A$3:$P$1124,13,FALSE),"")</f>
        <v/>
      </c>
      <c r="J132" s="40" t="str">
        <f>+IFERROR(VLOOKUP($A132,Hoja6!$A$3:$P$1124,14,FALSE),"")</f>
        <v/>
      </c>
      <c r="K132" s="149" t="str">
        <f>+IFERROR(VLOOKUP($A132,Hoja6!$A$3:$P$1124,15,FALSE),"")</f>
        <v/>
      </c>
      <c r="L132" s="165" t="str">
        <f>+IFERROR(VLOOKUP($A132,Hoja6!$A$3:$P$1124,16,FALSE),"")</f>
        <v/>
      </c>
    </row>
    <row r="133" spans="1:12" x14ac:dyDescent="0.25">
      <c r="A133" s="145">
        <v>122</v>
      </c>
      <c r="B133" s="39" t="str">
        <f>+IFERROR(VLOOKUP($A133,Hoja6!$A$3:$P$1124,3,FALSE),"")</f>
        <v/>
      </c>
      <c r="C133" s="39" t="str">
        <f>+UPPER(IFERROR(VLOOKUP($A133,Hoja6!$A$3:$P$1124,4,FALSE),""))</f>
        <v/>
      </c>
      <c r="D133" s="40" t="str">
        <f>+IFERROR(VLOOKUP($A133,Hoja6!$A$3:$P$1124,8,FALSE),"")</f>
        <v/>
      </c>
      <c r="E133" s="40" t="str">
        <f>+IFERROR(VLOOKUP($A133,Hoja6!$A$3:$P$1124,9,FALSE),"")</f>
        <v/>
      </c>
      <c r="F133" s="163" t="str">
        <f>+IFERROR(VLOOKUP($A133,Hoja6!$A$3:$P$1124,10,FALSE),"")</f>
        <v/>
      </c>
      <c r="G133" s="40" t="str">
        <f>+IFERROR(VLOOKUP($A133,Hoja6!$A$3:$P$1124,11,FALSE),"")</f>
        <v/>
      </c>
      <c r="H133" s="40" t="str">
        <f>+IFERROR(VLOOKUP($A133,Hoja6!$A$3:$P$1124,12,FALSE),"")</f>
        <v/>
      </c>
      <c r="I133" s="163" t="str">
        <f>+IFERROR(VLOOKUP($A133,Hoja6!$A$3:$P$1124,13,FALSE),"")</f>
        <v/>
      </c>
      <c r="J133" s="40" t="str">
        <f>+IFERROR(VLOOKUP($A133,Hoja6!$A$3:$P$1124,14,FALSE),"")</f>
        <v/>
      </c>
      <c r="K133" s="149" t="str">
        <f>+IFERROR(VLOOKUP($A133,Hoja6!$A$3:$P$1124,15,FALSE),"")</f>
        <v/>
      </c>
      <c r="L133" s="165" t="str">
        <f>+IFERROR(VLOOKUP($A133,Hoja6!$A$3:$P$1124,16,FALSE),"")</f>
        <v/>
      </c>
    </row>
    <row r="134" spans="1:12" x14ac:dyDescent="0.25">
      <c r="A134" s="145">
        <v>123</v>
      </c>
      <c r="B134" s="39" t="str">
        <f>+IFERROR(VLOOKUP($A134,Hoja6!$A$3:$P$1124,3,FALSE),"")</f>
        <v/>
      </c>
      <c r="C134" s="39" t="str">
        <f>+UPPER(IFERROR(VLOOKUP($A134,Hoja6!$A$3:$P$1124,4,FALSE),""))</f>
        <v/>
      </c>
      <c r="D134" s="40" t="str">
        <f>+IFERROR(VLOOKUP($A134,Hoja6!$A$3:$P$1124,8,FALSE),"")</f>
        <v/>
      </c>
      <c r="E134" s="40" t="str">
        <f>+IFERROR(VLOOKUP($A134,Hoja6!$A$3:$P$1124,9,FALSE),"")</f>
        <v/>
      </c>
      <c r="F134" s="163" t="str">
        <f>+IFERROR(VLOOKUP($A134,Hoja6!$A$3:$P$1124,10,FALSE),"")</f>
        <v/>
      </c>
      <c r="G134" s="40" t="str">
        <f>+IFERROR(VLOOKUP($A134,Hoja6!$A$3:$P$1124,11,FALSE),"")</f>
        <v/>
      </c>
      <c r="H134" s="40" t="str">
        <f>+IFERROR(VLOOKUP($A134,Hoja6!$A$3:$P$1124,12,FALSE),"")</f>
        <v/>
      </c>
      <c r="I134" s="163" t="str">
        <f>+IFERROR(VLOOKUP($A134,Hoja6!$A$3:$P$1124,13,FALSE),"")</f>
        <v/>
      </c>
      <c r="J134" s="40" t="str">
        <f>+IFERROR(VLOOKUP($A134,Hoja6!$A$3:$P$1124,14,FALSE),"")</f>
        <v/>
      </c>
      <c r="K134" s="149" t="str">
        <f>+IFERROR(VLOOKUP($A134,Hoja6!$A$3:$P$1124,15,FALSE),"")</f>
        <v/>
      </c>
      <c r="L134" s="165" t="str">
        <f>+IFERROR(VLOOKUP($A134,Hoja6!$A$3:$P$1124,16,FALSE),"")</f>
        <v/>
      </c>
    </row>
    <row r="135" spans="1:12" x14ac:dyDescent="0.25">
      <c r="A135" s="145">
        <v>124</v>
      </c>
      <c r="B135" s="39" t="str">
        <f>+IFERROR(VLOOKUP($A135,Hoja6!$A$3:$P$1124,3,FALSE),"")</f>
        <v/>
      </c>
      <c r="C135" s="39" t="str">
        <f>+UPPER(IFERROR(VLOOKUP($A135,Hoja6!$A$3:$P$1124,4,FALSE),""))</f>
        <v/>
      </c>
      <c r="D135" s="40" t="str">
        <f>+IFERROR(VLOOKUP($A135,Hoja6!$A$3:$P$1124,8,FALSE),"")</f>
        <v/>
      </c>
      <c r="E135" s="40" t="str">
        <f>+IFERROR(VLOOKUP($A135,Hoja6!$A$3:$P$1124,9,FALSE),"")</f>
        <v/>
      </c>
      <c r="F135" s="163" t="str">
        <f>+IFERROR(VLOOKUP($A135,Hoja6!$A$3:$P$1124,10,FALSE),"")</f>
        <v/>
      </c>
      <c r="G135" s="40" t="str">
        <f>+IFERROR(VLOOKUP($A135,Hoja6!$A$3:$P$1124,11,FALSE),"")</f>
        <v/>
      </c>
      <c r="H135" s="40" t="str">
        <f>+IFERROR(VLOOKUP($A135,Hoja6!$A$3:$P$1124,12,FALSE),"")</f>
        <v/>
      </c>
      <c r="I135" s="163" t="str">
        <f>+IFERROR(VLOOKUP($A135,Hoja6!$A$3:$P$1124,13,FALSE),"")</f>
        <v/>
      </c>
      <c r="J135" s="40" t="str">
        <f>+IFERROR(VLOOKUP($A135,Hoja6!$A$3:$P$1124,14,FALSE),"")</f>
        <v/>
      </c>
      <c r="K135" s="149" t="str">
        <f>+IFERROR(VLOOKUP($A135,Hoja6!$A$3:$P$1124,15,FALSE),"")</f>
        <v/>
      </c>
      <c r="L135" s="165" t="str">
        <f>+IFERROR(VLOOKUP($A135,Hoja6!$A$3:$P$1124,16,FALSE),"")</f>
        <v/>
      </c>
    </row>
    <row r="136" spans="1:12" x14ac:dyDescent="0.25">
      <c r="A136" s="145">
        <v>125</v>
      </c>
      <c r="B136" s="39" t="str">
        <f>+IFERROR(VLOOKUP($A136,Hoja6!$A$3:$P$1124,3,FALSE),"")</f>
        <v/>
      </c>
      <c r="C136" s="39" t="str">
        <f>+UPPER(IFERROR(VLOOKUP($A136,Hoja6!$A$3:$P$1124,4,FALSE),""))</f>
        <v/>
      </c>
      <c r="D136" s="40" t="str">
        <f>+IFERROR(VLOOKUP($A136,Hoja6!$A$3:$P$1124,8,FALSE),"")</f>
        <v/>
      </c>
      <c r="E136" s="40" t="str">
        <f>+IFERROR(VLOOKUP($A136,Hoja6!$A$3:$P$1124,9,FALSE),"")</f>
        <v/>
      </c>
      <c r="F136" s="163" t="str">
        <f>+IFERROR(VLOOKUP($A136,Hoja6!$A$3:$P$1124,10,FALSE),"")</f>
        <v/>
      </c>
      <c r="G136" s="40" t="str">
        <f>+IFERROR(VLOOKUP($A136,Hoja6!$A$3:$P$1124,11,FALSE),"")</f>
        <v/>
      </c>
      <c r="H136" s="40" t="str">
        <f>+IFERROR(VLOOKUP($A136,Hoja6!$A$3:$P$1124,12,FALSE),"")</f>
        <v/>
      </c>
      <c r="I136" s="163" t="str">
        <f>+IFERROR(VLOOKUP($A136,Hoja6!$A$3:$P$1124,13,FALSE),"")</f>
        <v/>
      </c>
      <c r="J136" s="40" t="str">
        <f>+IFERROR(VLOOKUP($A136,Hoja6!$A$3:$P$1124,14,FALSE),"")</f>
        <v/>
      </c>
      <c r="K136" s="149" t="str">
        <f>+IFERROR(VLOOKUP($A136,Hoja6!$A$3:$P$1124,15,FALSE),"")</f>
        <v/>
      </c>
      <c r="L136" s="165" t="str">
        <f>+IFERROR(VLOOKUP($A136,Hoja6!$A$3:$P$1124,16,FALSE),"")</f>
        <v/>
      </c>
    </row>
    <row r="137" spans="1:12" x14ac:dyDescent="0.25">
      <c r="A137" s="145">
        <v>126</v>
      </c>
      <c r="B137" s="39" t="str">
        <f>+IFERROR(VLOOKUP($A137,Hoja6!$A$3:$P$1124,3,FALSE),"")</f>
        <v/>
      </c>
      <c r="C137" s="39" t="str">
        <f>+UPPER(IFERROR(VLOOKUP($A137,Hoja6!$A$3:$P$1124,4,FALSE),""))</f>
        <v/>
      </c>
      <c r="D137" s="40" t="str">
        <f>+IFERROR(VLOOKUP($A137,Hoja6!$A$3:$P$1124,8,FALSE),"")</f>
        <v/>
      </c>
      <c r="E137" s="40" t="str">
        <f>+IFERROR(VLOOKUP($A137,Hoja6!$A$3:$P$1124,9,FALSE),"")</f>
        <v/>
      </c>
      <c r="F137" s="163" t="str">
        <f>+IFERROR(VLOOKUP($A137,Hoja6!$A$3:$P$1124,10,FALSE),"")</f>
        <v/>
      </c>
      <c r="G137" s="40" t="str">
        <f>+IFERROR(VLOOKUP($A137,Hoja6!$A$3:$P$1124,11,FALSE),"")</f>
        <v/>
      </c>
      <c r="H137" s="40" t="str">
        <f>+IFERROR(VLOOKUP($A137,Hoja6!$A$3:$P$1124,12,FALSE),"")</f>
        <v/>
      </c>
      <c r="I137" s="163" t="str">
        <f>+IFERROR(VLOOKUP($A137,Hoja6!$A$3:$P$1124,13,FALSE),"")</f>
        <v/>
      </c>
      <c r="J137" s="40" t="str">
        <f>+IFERROR(VLOOKUP($A137,Hoja6!$A$3:$P$1124,14,FALSE),"")</f>
        <v/>
      </c>
      <c r="K137" s="149" t="str">
        <f>+IFERROR(VLOOKUP($A137,Hoja6!$A$3:$P$1124,15,FALSE),"")</f>
        <v/>
      </c>
      <c r="L137" s="165" t="str">
        <f>+IFERROR(VLOOKUP($A137,Hoja6!$A$3:$P$1124,16,FALSE),"")</f>
        <v/>
      </c>
    </row>
    <row r="138" spans="1:12" x14ac:dyDescent="0.25">
      <c r="A138" s="145">
        <v>127</v>
      </c>
      <c r="B138" s="39" t="str">
        <f>+IFERROR(VLOOKUP($A138,Hoja6!$A$3:$P$1124,3,FALSE),"")</f>
        <v/>
      </c>
      <c r="C138" s="39" t="str">
        <f>+UPPER(IFERROR(VLOOKUP($A138,Hoja6!$A$3:$P$1124,4,FALSE),""))</f>
        <v/>
      </c>
      <c r="D138" s="40" t="str">
        <f>+IFERROR(VLOOKUP($A138,Hoja6!$A$3:$P$1124,8,FALSE),"")</f>
        <v/>
      </c>
      <c r="E138" s="40" t="str">
        <f>+IFERROR(VLOOKUP($A138,Hoja6!$A$3:$P$1124,9,FALSE),"")</f>
        <v/>
      </c>
      <c r="F138" s="163" t="str">
        <f>+IFERROR(VLOOKUP($A138,Hoja6!$A$3:$P$1124,10,FALSE),"")</f>
        <v/>
      </c>
      <c r="G138" s="40" t="str">
        <f>+IFERROR(VLOOKUP($A138,Hoja6!$A$3:$P$1124,11,FALSE),"")</f>
        <v/>
      </c>
      <c r="H138" s="40" t="str">
        <f>+IFERROR(VLOOKUP($A138,Hoja6!$A$3:$P$1124,12,FALSE),"")</f>
        <v/>
      </c>
      <c r="I138" s="163" t="str">
        <f>+IFERROR(VLOOKUP($A138,Hoja6!$A$3:$P$1124,13,FALSE),"")</f>
        <v/>
      </c>
      <c r="J138" s="40" t="str">
        <f>+IFERROR(VLOOKUP($A138,Hoja6!$A$3:$P$1124,14,FALSE),"")</f>
        <v/>
      </c>
      <c r="K138" s="149" t="str">
        <f>+IFERROR(VLOOKUP($A138,Hoja6!$A$3:$P$1124,15,FALSE),"")</f>
        <v/>
      </c>
      <c r="L138" s="165" t="str">
        <f>+IFERROR(VLOOKUP($A138,Hoja6!$A$3:$P$1124,16,FALSE),"")</f>
        <v/>
      </c>
    </row>
    <row r="139" spans="1:12" x14ac:dyDescent="0.25">
      <c r="A139" s="145">
        <v>128</v>
      </c>
      <c r="B139" s="39" t="str">
        <f>+IFERROR(VLOOKUP($A139,Hoja6!$A$3:$P$1124,3,FALSE),"")</f>
        <v/>
      </c>
      <c r="C139" s="39" t="str">
        <f>+UPPER(IFERROR(VLOOKUP($A139,Hoja6!$A$3:$P$1124,4,FALSE),""))</f>
        <v/>
      </c>
      <c r="D139" s="40" t="str">
        <f>+IFERROR(VLOOKUP($A139,Hoja6!$A$3:$P$1124,8,FALSE),"")</f>
        <v/>
      </c>
      <c r="E139" s="40" t="str">
        <f>+IFERROR(VLOOKUP($A139,Hoja6!$A$3:$P$1124,9,FALSE),"")</f>
        <v/>
      </c>
      <c r="F139" s="163" t="str">
        <f>+IFERROR(VLOOKUP($A139,Hoja6!$A$3:$P$1124,10,FALSE),"")</f>
        <v/>
      </c>
      <c r="G139" s="40" t="str">
        <f>+IFERROR(VLOOKUP($A139,Hoja6!$A$3:$P$1124,11,FALSE),"")</f>
        <v/>
      </c>
      <c r="H139" s="40" t="str">
        <f>+IFERROR(VLOOKUP($A139,Hoja6!$A$3:$P$1124,12,FALSE),"")</f>
        <v/>
      </c>
      <c r="I139" s="163" t="str">
        <f>+IFERROR(VLOOKUP($A139,Hoja6!$A$3:$P$1124,13,FALSE),"")</f>
        <v/>
      </c>
      <c r="J139" s="40" t="str">
        <f>+IFERROR(VLOOKUP($A139,Hoja6!$A$3:$P$1124,14,FALSE),"")</f>
        <v/>
      </c>
      <c r="K139" s="149" t="str">
        <f>+IFERROR(VLOOKUP($A139,Hoja6!$A$3:$P$1124,15,FALSE),"")</f>
        <v/>
      </c>
      <c r="L139" s="165" t="str">
        <f>+IFERROR(VLOOKUP($A139,Hoja6!$A$3:$P$1124,16,FALSE),"")</f>
        <v/>
      </c>
    </row>
    <row r="140" spans="1:12" x14ac:dyDescent="0.25">
      <c r="A140" s="145">
        <v>129</v>
      </c>
      <c r="B140" s="39" t="str">
        <f>+IFERROR(VLOOKUP($A140,Hoja6!$A$3:$P$1124,3,FALSE),"")</f>
        <v/>
      </c>
      <c r="C140" s="39" t="str">
        <f>+UPPER(IFERROR(VLOOKUP($A140,Hoja6!$A$3:$P$1124,4,FALSE),""))</f>
        <v/>
      </c>
      <c r="D140" s="40" t="str">
        <f>+IFERROR(VLOOKUP($A140,Hoja6!$A$3:$P$1124,8,FALSE),"")</f>
        <v/>
      </c>
      <c r="E140" s="40" t="str">
        <f>+IFERROR(VLOOKUP($A140,Hoja6!$A$3:$P$1124,9,FALSE),"")</f>
        <v/>
      </c>
      <c r="F140" s="163" t="str">
        <f>+IFERROR(VLOOKUP($A140,Hoja6!$A$3:$P$1124,10,FALSE),"")</f>
        <v/>
      </c>
      <c r="G140" s="40" t="str">
        <f>+IFERROR(VLOOKUP($A140,Hoja6!$A$3:$P$1124,11,FALSE),"")</f>
        <v/>
      </c>
      <c r="H140" s="40" t="str">
        <f>+IFERROR(VLOOKUP($A140,Hoja6!$A$3:$P$1124,12,FALSE),"")</f>
        <v/>
      </c>
      <c r="I140" s="163" t="str">
        <f>+IFERROR(VLOOKUP($A140,Hoja6!$A$3:$P$1124,13,FALSE),"")</f>
        <v/>
      </c>
      <c r="J140" s="40" t="str">
        <f>+IFERROR(VLOOKUP($A140,Hoja6!$A$3:$P$1124,14,FALSE),"")</f>
        <v/>
      </c>
      <c r="K140" s="149" t="str">
        <f>+IFERROR(VLOOKUP($A140,Hoja6!$A$3:$P$1124,15,FALSE),"")</f>
        <v/>
      </c>
      <c r="L140" s="165" t="str">
        <f>+IFERROR(VLOOKUP($A140,Hoja6!$A$3:$P$1124,16,FALSE),"")</f>
        <v/>
      </c>
    </row>
    <row r="141" spans="1:12" ht="15.75" thickBot="1" x14ac:dyDescent="0.3">
      <c r="A141" s="146">
        <v>130</v>
      </c>
      <c r="B141" s="147" t="str">
        <f>+IFERROR(VLOOKUP($A141,Hoja6!$A$3:$P$1124,3,FALSE),"")</f>
        <v/>
      </c>
      <c r="C141" s="147" t="str">
        <f>+UPPER(IFERROR(VLOOKUP($A141,Hoja6!$A$3:$P$1124,4,FALSE),""))</f>
        <v/>
      </c>
      <c r="D141" s="148" t="str">
        <f>+IFERROR(VLOOKUP($A141,Hoja6!$A$3:$P$1124,8,FALSE),"")</f>
        <v/>
      </c>
      <c r="E141" s="148" t="str">
        <f>+IFERROR(VLOOKUP($A141,Hoja6!$A$3:$P$1124,9,FALSE),"")</f>
        <v/>
      </c>
      <c r="F141" s="167" t="str">
        <f>+IFERROR(VLOOKUP($A141,Hoja6!$A$3:$P$1124,10,FALSE),"")</f>
        <v/>
      </c>
      <c r="G141" s="148" t="str">
        <f>+IFERROR(VLOOKUP($A141,Hoja6!$A$3:$P$1124,11,FALSE),"")</f>
        <v/>
      </c>
      <c r="H141" s="148" t="str">
        <f>+IFERROR(VLOOKUP($A141,Hoja6!$A$3:$P$1124,12,FALSE),"")</f>
        <v/>
      </c>
      <c r="I141" s="167" t="str">
        <f>+IFERROR(VLOOKUP($A141,Hoja6!$A$3:$P$1124,13,FALSE),"")</f>
        <v/>
      </c>
      <c r="J141" s="148" t="str">
        <f>+IFERROR(VLOOKUP($A141,Hoja6!$A$3:$P$1124,14,FALSE),"")</f>
        <v/>
      </c>
      <c r="K141" s="194" t="str">
        <f>+IFERROR(VLOOKUP($A141,Hoja6!$A$3:$P$1124,15,FALSE),"")</f>
        <v/>
      </c>
      <c r="L141" s="193" t="str">
        <f>+IFERROR(VLOOKUP($A141,Hoja6!$A$3:$P$1124,16,FALSE),"")</f>
        <v/>
      </c>
    </row>
    <row r="142" spans="1:12" x14ac:dyDescent="0.25"/>
  </sheetData>
  <sheetProtection algorithmName="SHA-512" hashValue="ShNbhudx+RxQhezpVT8cwhKlWvtcBoaKQTBaMElCAXMW3dRGDIk6L3g3HN4xk4VPxR3jcBG2SAi9q+Z0QZ+sCg==" saltValue="Xe9bB86Zm7ktkjt7hkKSLA==" spinCount="100000" sheet="1" objects="1" scenarios="1"/>
  <mergeCells count="3">
    <mergeCell ref="B6:I6"/>
    <mergeCell ref="B7:I7"/>
    <mergeCell ref="B8:I8"/>
  </mergeCells>
  <pageMargins left="0.70866141732283472" right="0.70866141732283472" top="0.74803149606299213" bottom="0.74803149606299213" header="0.31496062992125984" footer="0.31496062992125984"/>
  <pageSetup scale="4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>
    <tabColor theme="5" tint="-0.249977111117893"/>
  </sheetPr>
  <dimension ref="A1:J841"/>
  <sheetViews>
    <sheetView topLeftCell="A747" zoomScale="85" zoomScaleNormal="85" workbookViewId="0">
      <selection activeCell="N4" sqref="N4"/>
    </sheetView>
  </sheetViews>
  <sheetFormatPr baseColWidth="10" defaultRowHeight="15" x14ac:dyDescent="0.25"/>
  <cols>
    <col min="3" max="3" width="30.7109375" bestFit="1" customWidth="1"/>
    <col min="4" max="4" width="11.5703125" bestFit="1" customWidth="1"/>
    <col min="5" max="5" width="10.85546875" bestFit="1" customWidth="1"/>
    <col min="6" max="6" width="113.5703125" bestFit="1" customWidth="1"/>
    <col min="7" max="7" width="30.7109375" bestFit="1" customWidth="1"/>
    <col min="8" max="8" width="12.140625" bestFit="1" customWidth="1"/>
    <col min="9" max="9" width="44" bestFit="1" customWidth="1"/>
    <col min="10" max="10" width="14.140625" customWidth="1"/>
  </cols>
  <sheetData>
    <row r="1" spans="1:10" ht="37.5" x14ac:dyDescent="0.25">
      <c r="B1" s="43" t="s">
        <v>94</v>
      </c>
      <c r="C1" s="43" t="s">
        <v>95</v>
      </c>
      <c r="D1" s="43" t="s">
        <v>96</v>
      </c>
      <c r="E1" s="43" t="s">
        <v>77</v>
      </c>
      <c r="F1" s="43" t="s">
        <v>97</v>
      </c>
      <c r="G1" s="43" t="s">
        <v>79</v>
      </c>
      <c r="H1" s="43" t="s">
        <v>80</v>
      </c>
      <c r="I1" s="43" t="s">
        <v>81</v>
      </c>
      <c r="J1" s="43" t="s">
        <v>1367</v>
      </c>
    </row>
    <row r="2" spans="1:10" x14ac:dyDescent="0.25">
      <c r="A2" s="44">
        <f>+COUNTIF($B$1:B2,ESTADISTICAS!$B$9)</f>
        <v>0</v>
      </c>
      <c r="B2" s="45">
        <v>5</v>
      </c>
      <c r="C2" s="45" t="s">
        <v>98</v>
      </c>
      <c r="D2" s="45">
        <v>1101</v>
      </c>
      <c r="E2" s="45">
        <v>1102</v>
      </c>
      <c r="F2" s="46" t="s">
        <v>99</v>
      </c>
      <c r="G2" s="45" t="s">
        <v>98</v>
      </c>
      <c r="H2" s="45" t="s">
        <v>100</v>
      </c>
      <c r="I2" s="45" t="s">
        <v>101</v>
      </c>
      <c r="J2" s="47">
        <v>12660</v>
      </c>
    </row>
    <row r="3" spans="1:10" x14ac:dyDescent="0.25">
      <c r="A3" s="44">
        <f>+COUNTIF($B$1:B3,ESTADISTICAS!$B$9)</f>
        <v>0</v>
      </c>
      <c r="B3" s="45">
        <v>5</v>
      </c>
      <c r="C3" s="45" t="s">
        <v>98</v>
      </c>
      <c r="D3" s="45">
        <v>1111</v>
      </c>
      <c r="E3" s="45">
        <v>1111</v>
      </c>
      <c r="F3" s="46" t="s">
        <v>102</v>
      </c>
      <c r="G3" s="45" t="s">
        <v>103</v>
      </c>
      <c r="H3" s="45" t="s">
        <v>100</v>
      </c>
      <c r="I3" s="45" t="s">
        <v>101</v>
      </c>
      <c r="J3" s="47">
        <v>25</v>
      </c>
    </row>
    <row r="4" spans="1:10" x14ac:dyDescent="0.25">
      <c r="A4" s="44">
        <f>+COUNTIF($B$1:B4,ESTADISTICAS!$B$9)</f>
        <v>0</v>
      </c>
      <c r="B4" s="45">
        <v>5</v>
      </c>
      <c r="C4" s="45" t="s">
        <v>98</v>
      </c>
      <c r="D4" s="45">
        <v>1201</v>
      </c>
      <c r="E4" s="45">
        <v>1201</v>
      </c>
      <c r="F4" s="46" t="s">
        <v>106</v>
      </c>
      <c r="G4" s="45" t="s">
        <v>98</v>
      </c>
      <c r="H4" s="45" t="s">
        <v>100</v>
      </c>
      <c r="I4" s="45" t="s">
        <v>101</v>
      </c>
      <c r="J4" s="47">
        <v>37804</v>
      </c>
    </row>
    <row r="5" spans="1:10" x14ac:dyDescent="0.25">
      <c r="A5" s="44">
        <f>+COUNTIF($B$1:B5,ESTADISTICAS!$B$9)</f>
        <v>0</v>
      </c>
      <c r="B5" s="45">
        <v>5</v>
      </c>
      <c r="C5" s="45" t="s">
        <v>98</v>
      </c>
      <c r="D5" s="45">
        <v>1201</v>
      </c>
      <c r="E5" s="45">
        <v>1219</v>
      </c>
      <c r="F5" s="46" t="s">
        <v>106</v>
      </c>
      <c r="G5" s="45" t="s">
        <v>98</v>
      </c>
      <c r="H5" s="45" t="s">
        <v>100</v>
      </c>
      <c r="I5" s="45" t="s">
        <v>101</v>
      </c>
      <c r="J5" s="47">
        <v>633</v>
      </c>
    </row>
    <row r="6" spans="1:10" x14ac:dyDescent="0.25">
      <c r="A6" s="44">
        <f>+COUNTIF($B$1:B6,ESTADISTICAS!$B$9)</f>
        <v>0</v>
      </c>
      <c r="B6" s="45">
        <v>5</v>
      </c>
      <c r="C6" s="45" t="s">
        <v>98</v>
      </c>
      <c r="D6" s="45">
        <v>1201</v>
      </c>
      <c r="E6" s="45">
        <v>1220</v>
      </c>
      <c r="F6" s="46" t="s">
        <v>106</v>
      </c>
      <c r="G6" s="45" t="s">
        <v>98</v>
      </c>
      <c r="H6" s="45" t="s">
        <v>100</v>
      </c>
      <c r="I6" s="45" t="s">
        <v>101</v>
      </c>
      <c r="J6" s="47">
        <v>338</v>
      </c>
    </row>
    <row r="7" spans="1:10" x14ac:dyDescent="0.25">
      <c r="A7" s="44">
        <f>+COUNTIF($B$1:B7,ESTADISTICAS!$B$9)</f>
        <v>0</v>
      </c>
      <c r="B7" s="45">
        <v>5</v>
      </c>
      <c r="C7" s="45" t="s">
        <v>98</v>
      </c>
      <c r="D7" s="45">
        <v>1201</v>
      </c>
      <c r="E7" s="45">
        <v>1221</v>
      </c>
      <c r="F7" s="46" t="s">
        <v>106</v>
      </c>
      <c r="G7" s="45" t="s">
        <v>98</v>
      </c>
      <c r="H7" s="45" t="s">
        <v>100</v>
      </c>
      <c r="I7" s="45" t="s">
        <v>101</v>
      </c>
      <c r="J7" s="47">
        <v>165</v>
      </c>
    </row>
    <row r="8" spans="1:10" x14ac:dyDescent="0.25">
      <c r="A8" s="44">
        <f>+COUNTIF($B$1:B8,ESTADISTICAS!$B$9)</f>
        <v>0</v>
      </c>
      <c r="B8" s="45">
        <v>5</v>
      </c>
      <c r="C8" s="45" t="s">
        <v>98</v>
      </c>
      <c r="D8" s="45">
        <v>1201</v>
      </c>
      <c r="E8" s="45">
        <v>1222</v>
      </c>
      <c r="F8" s="46" t="s">
        <v>106</v>
      </c>
      <c r="G8" s="45" t="s">
        <v>98</v>
      </c>
      <c r="H8" s="45" t="s">
        <v>100</v>
      </c>
      <c r="I8" s="45" t="s">
        <v>101</v>
      </c>
      <c r="J8" s="47">
        <v>91</v>
      </c>
    </row>
    <row r="9" spans="1:10" x14ac:dyDescent="0.25">
      <c r="A9" s="44">
        <f>+COUNTIF($B$1:B9,ESTADISTICAS!$B$9)</f>
        <v>0</v>
      </c>
      <c r="B9" s="45">
        <v>5</v>
      </c>
      <c r="C9" s="45" t="s">
        <v>98</v>
      </c>
      <c r="D9" s="45">
        <v>1201</v>
      </c>
      <c r="E9" s="45">
        <v>1223</v>
      </c>
      <c r="F9" s="46" t="s">
        <v>106</v>
      </c>
      <c r="G9" s="45" t="s">
        <v>98</v>
      </c>
      <c r="H9" s="45" t="s">
        <v>100</v>
      </c>
      <c r="I9" s="45" t="s">
        <v>101</v>
      </c>
      <c r="J9" s="47">
        <v>373</v>
      </c>
    </row>
    <row r="10" spans="1:10" x14ac:dyDescent="0.25">
      <c r="A10" s="44">
        <f>+COUNTIF($B$1:B10,ESTADISTICAS!$B$9)</f>
        <v>0</v>
      </c>
      <c r="B10" s="45">
        <v>5</v>
      </c>
      <c r="C10" s="45" t="s">
        <v>98</v>
      </c>
      <c r="D10" s="45">
        <v>1201</v>
      </c>
      <c r="E10" s="45">
        <v>9125</v>
      </c>
      <c r="F10" s="46" t="s">
        <v>106</v>
      </c>
      <c r="G10" s="45" t="s">
        <v>98</v>
      </c>
      <c r="H10" s="45" t="s">
        <v>100</v>
      </c>
      <c r="I10" s="45" t="s">
        <v>101</v>
      </c>
      <c r="J10" s="47">
        <v>18</v>
      </c>
    </row>
    <row r="11" spans="1:10" x14ac:dyDescent="0.25">
      <c r="A11" s="44">
        <f>+COUNTIF($B$1:B11,ESTADISTICAS!$B$9)</f>
        <v>0</v>
      </c>
      <c r="B11" s="45">
        <v>5</v>
      </c>
      <c r="C11" s="45" t="s">
        <v>98</v>
      </c>
      <c r="D11" s="45">
        <v>1202</v>
      </c>
      <c r="E11" s="45">
        <v>1202</v>
      </c>
      <c r="F11" s="46" t="s">
        <v>181</v>
      </c>
      <c r="G11" s="45" t="s">
        <v>158</v>
      </c>
      <c r="H11" s="45" t="s">
        <v>100</v>
      </c>
      <c r="I11" s="45" t="s">
        <v>101</v>
      </c>
      <c r="J11" s="47">
        <v>7</v>
      </c>
    </row>
    <row r="12" spans="1:10" x14ac:dyDescent="0.25">
      <c r="A12" s="44">
        <f>+COUNTIF($B$1:B12,ESTADISTICAS!$B$9)</f>
        <v>0</v>
      </c>
      <c r="B12" s="45">
        <v>5</v>
      </c>
      <c r="C12" s="45" t="s">
        <v>98</v>
      </c>
      <c r="D12" s="45">
        <v>1207</v>
      </c>
      <c r="E12" s="45">
        <v>1207</v>
      </c>
      <c r="F12" s="46" t="s">
        <v>107</v>
      </c>
      <c r="G12" s="45" t="s">
        <v>108</v>
      </c>
      <c r="H12" s="45" t="s">
        <v>100</v>
      </c>
      <c r="I12" s="45" t="s">
        <v>101</v>
      </c>
      <c r="J12" s="47">
        <v>258</v>
      </c>
    </row>
    <row r="13" spans="1:10" x14ac:dyDescent="0.25">
      <c r="A13" s="44">
        <f>+COUNTIF($B$1:B13,ESTADISTICAS!$B$9)</f>
        <v>0</v>
      </c>
      <c r="B13" s="45">
        <v>5</v>
      </c>
      <c r="C13" s="45" t="s">
        <v>98</v>
      </c>
      <c r="D13" s="45">
        <v>1209</v>
      </c>
      <c r="E13" s="45">
        <v>1209</v>
      </c>
      <c r="F13" s="46" t="s">
        <v>109</v>
      </c>
      <c r="G13" s="45" t="s">
        <v>110</v>
      </c>
      <c r="H13" s="45" t="s">
        <v>100</v>
      </c>
      <c r="I13" s="45" t="s">
        <v>101</v>
      </c>
      <c r="J13" s="47">
        <v>4</v>
      </c>
    </row>
    <row r="14" spans="1:10" x14ac:dyDescent="0.25">
      <c r="A14" s="44">
        <f>+COUNTIF($B$1:B14,ESTADISTICAS!$B$9)</f>
        <v>0</v>
      </c>
      <c r="B14" s="45">
        <v>5</v>
      </c>
      <c r="C14" s="45" t="s">
        <v>98</v>
      </c>
      <c r="D14" s="45">
        <v>1701</v>
      </c>
      <c r="E14" s="45">
        <v>1701</v>
      </c>
      <c r="F14" s="46" t="s">
        <v>112</v>
      </c>
      <c r="G14" s="45" t="s">
        <v>113</v>
      </c>
      <c r="H14" s="45" t="s">
        <v>114</v>
      </c>
      <c r="I14" s="45" t="s">
        <v>101</v>
      </c>
      <c r="J14" s="47">
        <v>22</v>
      </c>
    </row>
    <row r="15" spans="1:10" x14ac:dyDescent="0.25">
      <c r="A15" s="44">
        <f>+COUNTIF($B$1:B15,ESTADISTICAS!$B$9)</f>
        <v>0</v>
      </c>
      <c r="B15" s="45">
        <v>5</v>
      </c>
      <c r="C15" s="45" t="s">
        <v>98</v>
      </c>
      <c r="D15" s="45">
        <v>1704</v>
      </c>
      <c r="E15" s="45">
        <v>1704</v>
      </c>
      <c r="F15" s="46" t="s">
        <v>115</v>
      </c>
      <c r="G15" s="45" t="s">
        <v>113</v>
      </c>
      <c r="H15" s="45" t="s">
        <v>114</v>
      </c>
      <c r="I15" s="45" t="s">
        <v>101</v>
      </c>
      <c r="J15" s="47">
        <v>680</v>
      </c>
    </row>
    <row r="16" spans="1:10" x14ac:dyDescent="0.25">
      <c r="A16" s="44">
        <f>+COUNTIF($B$1:B16,ESTADISTICAS!$B$9)</f>
        <v>0</v>
      </c>
      <c r="B16" s="45">
        <v>5</v>
      </c>
      <c r="C16" s="45" t="s">
        <v>98</v>
      </c>
      <c r="D16" s="45">
        <v>1706</v>
      </c>
      <c r="E16" s="45">
        <v>1706</v>
      </c>
      <c r="F16" s="46" t="s">
        <v>116</v>
      </c>
      <c r="G16" s="45" t="s">
        <v>113</v>
      </c>
      <c r="H16" s="45" t="s">
        <v>114</v>
      </c>
      <c r="I16" s="45" t="s">
        <v>101</v>
      </c>
      <c r="J16" s="47">
        <v>254</v>
      </c>
    </row>
    <row r="17" spans="1:10" x14ac:dyDescent="0.25">
      <c r="A17" s="44">
        <f>+COUNTIF($B$1:B17,ESTADISTICAS!$B$9)</f>
        <v>0</v>
      </c>
      <c r="B17" s="45">
        <v>5</v>
      </c>
      <c r="C17" s="45" t="s">
        <v>98</v>
      </c>
      <c r="D17" s="45">
        <v>1710</v>
      </c>
      <c r="E17" s="45">
        <v>1710</v>
      </c>
      <c r="F17" s="46" t="s">
        <v>117</v>
      </c>
      <c r="G17" s="45" t="s">
        <v>98</v>
      </c>
      <c r="H17" s="45" t="s">
        <v>114</v>
      </c>
      <c r="I17" s="45" t="s">
        <v>101</v>
      </c>
      <c r="J17" s="47">
        <v>15775</v>
      </c>
    </row>
    <row r="18" spans="1:10" x14ac:dyDescent="0.25">
      <c r="A18" s="44">
        <f>+COUNTIF($B$1:B18,ESTADISTICAS!$B$9)</f>
        <v>0</v>
      </c>
      <c r="B18" s="45">
        <v>5</v>
      </c>
      <c r="C18" s="45" t="s">
        <v>98</v>
      </c>
      <c r="D18" s="45">
        <v>1712</v>
      </c>
      <c r="E18" s="45">
        <v>1712</v>
      </c>
      <c r="F18" s="46" t="s">
        <v>118</v>
      </c>
      <c r="G18" s="45" t="s">
        <v>98</v>
      </c>
      <c r="H18" s="45" t="s">
        <v>114</v>
      </c>
      <c r="I18" s="45" t="s">
        <v>101</v>
      </c>
      <c r="J18" s="47">
        <v>13539</v>
      </c>
    </row>
    <row r="19" spans="1:10" x14ac:dyDescent="0.25">
      <c r="A19" s="44">
        <f>+COUNTIF($B$1:B19,ESTADISTICAS!$B$9)</f>
        <v>0</v>
      </c>
      <c r="B19" s="45">
        <v>5</v>
      </c>
      <c r="C19" s="45" t="s">
        <v>98</v>
      </c>
      <c r="D19" s="45">
        <v>1718</v>
      </c>
      <c r="E19" s="45">
        <v>1717</v>
      </c>
      <c r="F19" s="46" t="s">
        <v>120</v>
      </c>
      <c r="G19" s="45" t="s">
        <v>98</v>
      </c>
      <c r="H19" s="45" t="s">
        <v>114</v>
      </c>
      <c r="I19" s="45" t="s">
        <v>101</v>
      </c>
      <c r="J19" s="47">
        <v>4768</v>
      </c>
    </row>
    <row r="20" spans="1:10" x14ac:dyDescent="0.25">
      <c r="A20" s="44">
        <f>+COUNTIF($B$1:B20,ESTADISTICAS!$B$9)</f>
        <v>0</v>
      </c>
      <c r="B20" s="45">
        <v>5</v>
      </c>
      <c r="C20" s="45" t="s">
        <v>98</v>
      </c>
      <c r="D20" s="45">
        <v>1722</v>
      </c>
      <c r="E20" s="45">
        <v>1722</v>
      </c>
      <c r="F20" s="46" t="s">
        <v>122</v>
      </c>
      <c r="G20" s="45" t="s">
        <v>123</v>
      </c>
      <c r="H20" s="45" t="s">
        <v>114</v>
      </c>
      <c r="I20" s="45" t="s">
        <v>101</v>
      </c>
      <c r="J20" s="47">
        <v>92</v>
      </c>
    </row>
    <row r="21" spans="1:10" x14ac:dyDescent="0.25">
      <c r="A21" s="44">
        <f>+COUNTIF($B$1:B21,ESTADISTICAS!$B$9)</f>
        <v>0</v>
      </c>
      <c r="B21" s="45">
        <v>5</v>
      </c>
      <c r="C21" s="45" t="s">
        <v>98</v>
      </c>
      <c r="D21" s="45">
        <v>1726</v>
      </c>
      <c r="E21" s="45">
        <v>1726</v>
      </c>
      <c r="F21" s="46" t="s">
        <v>124</v>
      </c>
      <c r="G21" s="45" t="s">
        <v>98</v>
      </c>
      <c r="H21" s="45" t="s">
        <v>114</v>
      </c>
      <c r="I21" s="45" t="s">
        <v>101</v>
      </c>
      <c r="J21" s="47">
        <v>5399</v>
      </c>
    </row>
    <row r="22" spans="1:10" x14ac:dyDescent="0.25">
      <c r="A22" s="44">
        <f>+COUNTIF($B$1:B22,ESTADISTICAS!$B$9)</f>
        <v>0</v>
      </c>
      <c r="B22" s="45">
        <v>5</v>
      </c>
      <c r="C22" s="45" t="s">
        <v>98</v>
      </c>
      <c r="D22" s="45">
        <v>1812</v>
      </c>
      <c r="E22" s="45">
        <v>1812</v>
      </c>
      <c r="F22" s="46" t="s">
        <v>125</v>
      </c>
      <c r="G22" s="45" t="s">
        <v>98</v>
      </c>
      <c r="H22" s="45" t="s">
        <v>114</v>
      </c>
      <c r="I22" s="45" t="s">
        <v>101</v>
      </c>
      <c r="J22" s="47">
        <v>12007</v>
      </c>
    </row>
    <row r="23" spans="1:10" x14ac:dyDescent="0.25">
      <c r="A23" s="44">
        <f>+COUNTIF($B$1:B23,ESTADISTICAS!$B$9)</f>
        <v>0</v>
      </c>
      <c r="B23" s="45">
        <v>5</v>
      </c>
      <c r="C23" s="45" t="s">
        <v>98</v>
      </c>
      <c r="D23" s="45">
        <v>1814</v>
      </c>
      <c r="E23" s="45">
        <v>1814</v>
      </c>
      <c r="F23" s="46" t="s">
        <v>126</v>
      </c>
      <c r="G23" s="45" t="s">
        <v>98</v>
      </c>
      <c r="H23" s="45" t="s">
        <v>114</v>
      </c>
      <c r="I23" s="45" t="s">
        <v>101</v>
      </c>
      <c r="J23" s="47">
        <v>5799</v>
      </c>
    </row>
    <row r="24" spans="1:10" x14ac:dyDescent="0.25">
      <c r="A24" s="44">
        <f>+COUNTIF($B$1:B24,ESTADISTICAS!$B$9)</f>
        <v>0</v>
      </c>
      <c r="B24" s="45">
        <v>5</v>
      </c>
      <c r="C24" s="45" t="s">
        <v>98</v>
      </c>
      <c r="D24" s="45">
        <v>1818</v>
      </c>
      <c r="E24" s="45">
        <v>1816</v>
      </c>
      <c r="F24" s="46" t="s">
        <v>127</v>
      </c>
      <c r="G24" s="45" t="s">
        <v>98</v>
      </c>
      <c r="H24" s="45" t="s">
        <v>114</v>
      </c>
      <c r="I24" s="45" t="s">
        <v>101</v>
      </c>
      <c r="J24" s="47">
        <v>3537</v>
      </c>
    </row>
    <row r="25" spans="1:10" x14ac:dyDescent="0.25">
      <c r="A25" s="44">
        <f>+COUNTIF($B$1:B25,ESTADISTICAS!$B$9)</f>
        <v>0</v>
      </c>
      <c r="B25" s="45">
        <v>5</v>
      </c>
      <c r="C25" s="45" t="s">
        <v>98</v>
      </c>
      <c r="D25" s="45">
        <v>1818</v>
      </c>
      <c r="E25" s="45">
        <v>1818</v>
      </c>
      <c r="F25" s="46" t="s">
        <v>127</v>
      </c>
      <c r="G25" s="45" t="s">
        <v>113</v>
      </c>
      <c r="H25" s="45" t="s">
        <v>114</v>
      </c>
      <c r="I25" s="45" t="s">
        <v>101</v>
      </c>
      <c r="J25" s="47">
        <v>564</v>
      </c>
    </row>
    <row r="26" spans="1:10" x14ac:dyDescent="0.25">
      <c r="A26" s="44">
        <f>+COUNTIF($B$1:B26,ESTADISTICAS!$B$9)</f>
        <v>0</v>
      </c>
      <c r="B26" s="45">
        <v>5</v>
      </c>
      <c r="C26" s="45" t="s">
        <v>98</v>
      </c>
      <c r="D26" s="45">
        <v>1826</v>
      </c>
      <c r="E26" s="45">
        <v>1826</v>
      </c>
      <c r="F26" s="46" t="s">
        <v>2400</v>
      </c>
      <c r="G26" s="45" t="s">
        <v>113</v>
      </c>
      <c r="H26" s="45" t="s">
        <v>114</v>
      </c>
      <c r="I26" s="45" t="s">
        <v>101</v>
      </c>
      <c r="J26" s="47">
        <v>200</v>
      </c>
    </row>
    <row r="27" spans="1:10" x14ac:dyDescent="0.25">
      <c r="A27" s="44">
        <f>+COUNTIF($B$1:B27,ESTADISTICAS!$B$9)</f>
        <v>0</v>
      </c>
      <c r="B27" s="45">
        <v>5</v>
      </c>
      <c r="C27" s="45" t="s">
        <v>98</v>
      </c>
      <c r="D27" s="45">
        <v>1827</v>
      </c>
      <c r="E27" s="45">
        <v>1827</v>
      </c>
      <c r="F27" s="46" t="s">
        <v>128</v>
      </c>
      <c r="G27" s="45" t="s">
        <v>123</v>
      </c>
      <c r="H27" s="45" t="s">
        <v>114</v>
      </c>
      <c r="I27" s="45" t="s">
        <v>101</v>
      </c>
      <c r="J27" s="47">
        <v>45</v>
      </c>
    </row>
    <row r="28" spans="1:10" x14ac:dyDescent="0.25">
      <c r="A28" s="44">
        <f>+COUNTIF($B$1:B28,ESTADISTICAS!$B$9)</f>
        <v>0</v>
      </c>
      <c r="B28" s="45">
        <v>5</v>
      </c>
      <c r="C28" s="45" t="s">
        <v>98</v>
      </c>
      <c r="D28" s="45">
        <v>2102</v>
      </c>
      <c r="E28" s="45">
        <v>2102</v>
      </c>
      <c r="F28" s="46" t="s">
        <v>129</v>
      </c>
      <c r="G28" s="45" t="s">
        <v>113</v>
      </c>
      <c r="H28" s="45" t="s">
        <v>100</v>
      </c>
      <c r="I28" s="45" t="s">
        <v>101</v>
      </c>
      <c r="J28" s="47">
        <v>4794</v>
      </c>
    </row>
    <row r="29" spans="1:10" x14ac:dyDescent="0.25">
      <c r="A29" s="44">
        <f>+COUNTIF($B$1:B29,ESTADISTICAS!$B$9)</f>
        <v>0</v>
      </c>
      <c r="B29" s="45">
        <v>5</v>
      </c>
      <c r="C29" s="45" t="s">
        <v>98</v>
      </c>
      <c r="D29" s="45">
        <v>2104</v>
      </c>
      <c r="E29" s="45">
        <v>2104</v>
      </c>
      <c r="F29" s="46" t="s">
        <v>130</v>
      </c>
      <c r="G29" s="45" t="s">
        <v>113</v>
      </c>
      <c r="H29" s="45" t="s">
        <v>100</v>
      </c>
      <c r="I29" s="45" t="s">
        <v>131</v>
      </c>
      <c r="J29" s="47">
        <v>681</v>
      </c>
    </row>
    <row r="30" spans="1:10" x14ac:dyDescent="0.25">
      <c r="A30" s="44">
        <f>+COUNTIF($B$1:B30,ESTADISTICAS!$B$9)</f>
        <v>0</v>
      </c>
      <c r="B30" s="45">
        <v>5</v>
      </c>
      <c r="C30" s="45" t="s">
        <v>98</v>
      </c>
      <c r="D30" s="45">
        <v>2110</v>
      </c>
      <c r="E30" s="45">
        <v>2110</v>
      </c>
      <c r="F30" s="46" t="s">
        <v>132</v>
      </c>
      <c r="G30" s="45" t="s">
        <v>98</v>
      </c>
      <c r="H30" s="45" t="s">
        <v>100</v>
      </c>
      <c r="I30" s="45" t="s">
        <v>131</v>
      </c>
      <c r="J30" s="47">
        <v>4575</v>
      </c>
    </row>
    <row r="31" spans="1:10" x14ac:dyDescent="0.25">
      <c r="A31" s="44">
        <f>+COUNTIF($B$1:B31,ESTADISTICAS!$B$9)</f>
        <v>0</v>
      </c>
      <c r="B31" s="45">
        <v>5</v>
      </c>
      <c r="C31" s="45" t="s">
        <v>98</v>
      </c>
      <c r="D31" s="45">
        <v>2209</v>
      </c>
      <c r="E31" s="45">
        <v>2209</v>
      </c>
      <c r="F31" s="46" t="s">
        <v>133</v>
      </c>
      <c r="G31" s="45" t="s">
        <v>98</v>
      </c>
      <c r="H31" s="45" t="s">
        <v>100</v>
      </c>
      <c r="I31" s="45" t="s">
        <v>131</v>
      </c>
      <c r="J31" s="47">
        <v>14469</v>
      </c>
    </row>
    <row r="32" spans="1:10" x14ac:dyDescent="0.25">
      <c r="A32" s="44">
        <f>+COUNTIF($B$1:B32,ESTADISTICAS!$B$9)</f>
        <v>0</v>
      </c>
      <c r="B32" s="45">
        <v>5</v>
      </c>
      <c r="C32" s="45" t="s">
        <v>98</v>
      </c>
      <c r="D32" s="45">
        <v>2302</v>
      </c>
      <c r="E32" s="45">
        <v>2302</v>
      </c>
      <c r="F32" s="46" t="s">
        <v>134</v>
      </c>
      <c r="G32" s="45" t="s">
        <v>98</v>
      </c>
      <c r="H32" s="45" t="s">
        <v>100</v>
      </c>
      <c r="I32" s="45" t="s">
        <v>131</v>
      </c>
      <c r="J32" s="47">
        <v>3687</v>
      </c>
    </row>
    <row r="33" spans="1:10" x14ac:dyDescent="0.25">
      <c r="A33" s="44">
        <f>+COUNTIF($B$1:B33,ESTADISTICAS!$B$9)</f>
        <v>0</v>
      </c>
      <c r="B33" s="45">
        <v>5</v>
      </c>
      <c r="C33" s="45" t="s">
        <v>98</v>
      </c>
      <c r="D33" s="45">
        <v>2708</v>
      </c>
      <c r="E33" s="45">
        <v>2708</v>
      </c>
      <c r="F33" s="46" t="s">
        <v>135</v>
      </c>
      <c r="G33" s="45" t="s">
        <v>98</v>
      </c>
      <c r="H33" s="45" t="s">
        <v>114</v>
      </c>
      <c r="I33" s="45" t="s">
        <v>101</v>
      </c>
      <c r="J33" s="47">
        <v>5242</v>
      </c>
    </row>
    <row r="34" spans="1:10" x14ac:dyDescent="0.25">
      <c r="A34" s="44">
        <f>+COUNTIF($B$1:B34,ESTADISTICAS!$B$9)</f>
        <v>0</v>
      </c>
      <c r="B34" s="45">
        <v>5</v>
      </c>
      <c r="C34" s="45" t="s">
        <v>98</v>
      </c>
      <c r="D34" s="45">
        <v>2709</v>
      </c>
      <c r="E34" s="45">
        <v>2709</v>
      </c>
      <c r="F34" s="46" t="s">
        <v>136</v>
      </c>
      <c r="G34" s="45" t="s">
        <v>113</v>
      </c>
      <c r="H34" s="45" t="s">
        <v>114</v>
      </c>
      <c r="I34" s="45" t="s">
        <v>131</v>
      </c>
      <c r="J34" s="47">
        <v>275</v>
      </c>
    </row>
    <row r="35" spans="1:10" x14ac:dyDescent="0.25">
      <c r="A35" s="44">
        <f>+COUNTIF($B$1:B35,ESTADISTICAS!$B$9)</f>
        <v>0</v>
      </c>
      <c r="B35" s="45">
        <v>5</v>
      </c>
      <c r="C35" s="45" t="s">
        <v>98</v>
      </c>
      <c r="D35" s="45">
        <v>2719</v>
      </c>
      <c r="E35" s="45">
        <v>2719</v>
      </c>
      <c r="F35" s="46" t="s">
        <v>137</v>
      </c>
      <c r="G35" s="45" t="s">
        <v>98</v>
      </c>
      <c r="H35" s="45" t="s">
        <v>114</v>
      </c>
      <c r="I35" s="45" t="s">
        <v>101</v>
      </c>
      <c r="J35" s="47">
        <v>14889</v>
      </c>
    </row>
    <row r="36" spans="1:10" x14ac:dyDescent="0.25">
      <c r="A36" s="44">
        <f>+COUNTIF($B$1:B36,ESTADISTICAS!$B$9)</f>
        <v>0</v>
      </c>
      <c r="B36" s="45">
        <v>5</v>
      </c>
      <c r="C36" s="45" t="s">
        <v>98</v>
      </c>
      <c r="D36" s="45">
        <v>2721</v>
      </c>
      <c r="E36" s="45">
        <v>2721</v>
      </c>
      <c r="F36" s="46" t="s">
        <v>138</v>
      </c>
      <c r="G36" s="45" t="s">
        <v>98</v>
      </c>
      <c r="H36" s="45" t="s">
        <v>114</v>
      </c>
      <c r="I36" s="45" t="s">
        <v>131</v>
      </c>
      <c r="J36" s="47">
        <v>3157</v>
      </c>
    </row>
    <row r="37" spans="1:10" x14ac:dyDescent="0.25">
      <c r="A37" s="44">
        <f>+COUNTIF($B$1:B37,ESTADISTICAS!$B$9)</f>
        <v>0</v>
      </c>
      <c r="B37" s="45">
        <v>5</v>
      </c>
      <c r="C37" s="45" t="s">
        <v>98</v>
      </c>
      <c r="D37" s="45">
        <v>2725</v>
      </c>
      <c r="E37" s="45">
        <v>2725</v>
      </c>
      <c r="F37" s="46" t="s">
        <v>139</v>
      </c>
      <c r="G37" s="45" t="s">
        <v>113</v>
      </c>
      <c r="H37" s="45" t="s">
        <v>114</v>
      </c>
      <c r="I37" s="45" t="s">
        <v>131</v>
      </c>
      <c r="J37" s="47">
        <v>1841</v>
      </c>
    </row>
    <row r="38" spans="1:10" x14ac:dyDescent="0.25">
      <c r="A38" s="44">
        <f>+COUNTIF($B$1:B38,ESTADISTICAS!$B$9)</f>
        <v>0</v>
      </c>
      <c r="B38" s="45">
        <v>5</v>
      </c>
      <c r="C38" s="45" t="s">
        <v>98</v>
      </c>
      <c r="D38" s="45">
        <v>2727</v>
      </c>
      <c r="E38" s="45">
        <v>2727</v>
      </c>
      <c r="F38" s="46" t="s">
        <v>140</v>
      </c>
      <c r="G38" s="45" t="s">
        <v>98</v>
      </c>
      <c r="H38" s="45" t="s">
        <v>114</v>
      </c>
      <c r="I38" s="45" t="s">
        <v>131</v>
      </c>
      <c r="J38" s="47">
        <v>5036</v>
      </c>
    </row>
    <row r="39" spans="1:10" x14ac:dyDescent="0.25">
      <c r="A39" s="44">
        <f>+COUNTIF($B$1:B39,ESTADISTICAS!$B$9)</f>
        <v>0</v>
      </c>
      <c r="B39" s="45">
        <v>5</v>
      </c>
      <c r="C39" s="45" t="s">
        <v>98</v>
      </c>
      <c r="D39" s="45">
        <v>2728</v>
      </c>
      <c r="E39" s="45">
        <v>2728</v>
      </c>
      <c r="F39" s="46" t="s">
        <v>141</v>
      </c>
      <c r="G39" s="45" t="s">
        <v>113</v>
      </c>
      <c r="H39" s="45" t="s">
        <v>114</v>
      </c>
      <c r="I39" s="45" t="s">
        <v>131</v>
      </c>
      <c r="J39" s="47">
        <v>54</v>
      </c>
    </row>
    <row r="40" spans="1:10" x14ac:dyDescent="0.25">
      <c r="A40" s="44">
        <f>+COUNTIF($B$1:B40,ESTADISTICAS!$B$9)</f>
        <v>0</v>
      </c>
      <c r="B40" s="45">
        <v>5</v>
      </c>
      <c r="C40" s="45" t="s">
        <v>98</v>
      </c>
      <c r="D40" s="45">
        <v>2732</v>
      </c>
      <c r="E40" s="45">
        <v>2732</v>
      </c>
      <c r="F40" s="46" t="s">
        <v>142</v>
      </c>
      <c r="G40" s="45" t="s">
        <v>98</v>
      </c>
      <c r="H40" s="45" t="s">
        <v>114</v>
      </c>
      <c r="I40" s="45" t="s">
        <v>131</v>
      </c>
      <c r="J40" s="47">
        <v>3201</v>
      </c>
    </row>
    <row r="41" spans="1:10" x14ac:dyDescent="0.25">
      <c r="A41" s="44">
        <f>+COUNTIF($B$1:B41,ESTADISTICAS!$B$9)</f>
        <v>0</v>
      </c>
      <c r="B41" s="45">
        <v>5</v>
      </c>
      <c r="C41" s="45" t="s">
        <v>98</v>
      </c>
      <c r="D41" s="45">
        <v>2736</v>
      </c>
      <c r="E41" s="45">
        <v>2736</v>
      </c>
      <c r="F41" s="46" t="s">
        <v>143</v>
      </c>
      <c r="G41" s="45" t="s">
        <v>98</v>
      </c>
      <c r="H41" s="45" t="s">
        <v>114</v>
      </c>
      <c r="I41" s="45" t="s">
        <v>131</v>
      </c>
      <c r="J41" s="47">
        <v>164</v>
      </c>
    </row>
    <row r="42" spans="1:10" x14ac:dyDescent="0.25">
      <c r="A42" s="44">
        <f>+COUNTIF($B$1:B42,ESTADISTICAS!$B$9)</f>
        <v>0</v>
      </c>
      <c r="B42" s="45">
        <v>5</v>
      </c>
      <c r="C42" s="45" t="s">
        <v>98</v>
      </c>
      <c r="D42" s="45">
        <v>2739</v>
      </c>
      <c r="E42" s="45">
        <v>2739</v>
      </c>
      <c r="F42" s="46" t="s">
        <v>144</v>
      </c>
      <c r="G42" s="45" t="s">
        <v>98</v>
      </c>
      <c r="H42" s="45" t="s">
        <v>114</v>
      </c>
      <c r="I42" s="45" t="s">
        <v>131</v>
      </c>
      <c r="J42" s="47">
        <v>270</v>
      </c>
    </row>
    <row r="43" spans="1:10" x14ac:dyDescent="0.25">
      <c r="A43" s="44">
        <f>+COUNTIF($B$1:B43,ESTADISTICAS!$B$9)</f>
        <v>0</v>
      </c>
      <c r="B43" s="45">
        <v>5</v>
      </c>
      <c r="C43" s="45" t="s">
        <v>98</v>
      </c>
      <c r="D43" s="45">
        <v>2747</v>
      </c>
      <c r="E43" s="45">
        <v>2747</v>
      </c>
      <c r="F43" s="46" t="s">
        <v>146</v>
      </c>
      <c r="G43" s="45" t="s">
        <v>98</v>
      </c>
      <c r="H43" s="45" t="s">
        <v>114</v>
      </c>
      <c r="I43" s="45" t="s">
        <v>131</v>
      </c>
      <c r="J43" s="47">
        <v>2866</v>
      </c>
    </row>
    <row r="44" spans="1:10" x14ac:dyDescent="0.25">
      <c r="A44" s="44">
        <f>+COUNTIF($B$1:B44,ESTADISTICAS!$B$9)</f>
        <v>0</v>
      </c>
      <c r="B44" s="45">
        <v>5</v>
      </c>
      <c r="C44" s="45" t="s">
        <v>98</v>
      </c>
      <c r="D44" s="45">
        <v>2749</v>
      </c>
      <c r="E44" s="45">
        <v>2749</v>
      </c>
      <c r="F44" s="46" t="s">
        <v>147</v>
      </c>
      <c r="G44" s="45" t="s">
        <v>98</v>
      </c>
      <c r="H44" s="45" t="s">
        <v>114</v>
      </c>
      <c r="I44" s="45" t="s">
        <v>131</v>
      </c>
      <c r="J44" s="47">
        <v>3904</v>
      </c>
    </row>
    <row r="45" spans="1:10" x14ac:dyDescent="0.25">
      <c r="A45" s="44">
        <f>+COUNTIF($B$1:B45,ESTADISTICAS!$B$9)</f>
        <v>0</v>
      </c>
      <c r="B45" s="45">
        <v>5</v>
      </c>
      <c r="C45" s="45" t="s">
        <v>98</v>
      </c>
      <c r="D45" s="45">
        <v>2813</v>
      </c>
      <c r="E45" s="45">
        <v>2813</v>
      </c>
      <c r="F45" s="46" t="s">
        <v>148</v>
      </c>
      <c r="G45" s="45" t="s">
        <v>98</v>
      </c>
      <c r="H45" s="45" t="s">
        <v>114</v>
      </c>
      <c r="I45" s="45" t="s">
        <v>101</v>
      </c>
      <c r="J45" s="47">
        <v>1940</v>
      </c>
    </row>
    <row r="46" spans="1:10" x14ac:dyDescent="0.25">
      <c r="A46" s="44">
        <f>+COUNTIF($B$1:B46,ESTADISTICAS!$B$9)</f>
        <v>0</v>
      </c>
      <c r="B46" s="45">
        <v>5</v>
      </c>
      <c r="C46" s="45" t="s">
        <v>98</v>
      </c>
      <c r="D46" s="45">
        <v>2815</v>
      </c>
      <c r="E46" s="45">
        <v>2815</v>
      </c>
      <c r="F46" s="46" t="s">
        <v>149</v>
      </c>
      <c r="G46" s="45" t="s">
        <v>98</v>
      </c>
      <c r="H46" s="45" t="s">
        <v>114</v>
      </c>
      <c r="I46" s="45" t="s">
        <v>131</v>
      </c>
      <c r="J46" s="47">
        <v>1385</v>
      </c>
    </row>
    <row r="47" spans="1:10" x14ac:dyDescent="0.25">
      <c r="A47" s="44">
        <f>+COUNTIF($B$1:B47,ESTADISTICAS!$B$9)</f>
        <v>0</v>
      </c>
      <c r="B47" s="45">
        <v>5</v>
      </c>
      <c r="C47" s="45" t="s">
        <v>98</v>
      </c>
      <c r="D47" s="45">
        <v>2820</v>
      </c>
      <c r="E47" s="45">
        <v>2820</v>
      </c>
      <c r="F47" s="46" t="s">
        <v>150</v>
      </c>
      <c r="G47" s="45" t="s">
        <v>98</v>
      </c>
      <c r="H47" s="45" t="s">
        <v>114</v>
      </c>
      <c r="I47" s="45" t="s">
        <v>131</v>
      </c>
      <c r="J47" s="47">
        <v>1668</v>
      </c>
    </row>
    <row r="48" spans="1:10" x14ac:dyDescent="0.25">
      <c r="A48" s="44">
        <f>+COUNTIF($B$1:B48,ESTADISTICAS!$B$9)</f>
        <v>0</v>
      </c>
      <c r="B48" s="45">
        <v>5</v>
      </c>
      <c r="C48" s="45" t="s">
        <v>98</v>
      </c>
      <c r="D48" s="45">
        <v>2824</v>
      </c>
      <c r="E48" s="45">
        <v>2824</v>
      </c>
      <c r="F48" s="46" t="s">
        <v>151</v>
      </c>
      <c r="G48" s="45" t="s">
        <v>113</v>
      </c>
      <c r="H48" s="45" t="s">
        <v>114</v>
      </c>
      <c r="I48" s="45" t="s">
        <v>131</v>
      </c>
      <c r="J48" s="47">
        <v>83</v>
      </c>
    </row>
    <row r="49" spans="1:10" x14ac:dyDescent="0.25">
      <c r="A49" s="44">
        <f>+COUNTIF($B$1:B49,ESTADISTICAS!$B$9)</f>
        <v>0</v>
      </c>
      <c r="B49" s="45">
        <v>5</v>
      </c>
      <c r="C49" s="45" t="s">
        <v>98</v>
      </c>
      <c r="D49" s="45">
        <v>2829</v>
      </c>
      <c r="E49" s="45">
        <v>2829</v>
      </c>
      <c r="F49" s="46" t="s">
        <v>152</v>
      </c>
      <c r="G49" s="45" t="s">
        <v>113</v>
      </c>
      <c r="H49" s="45" t="s">
        <v>114</v>
      </c>
      <c r="I49" s="45" t="s">
        <v>131</v>
      </c>
      <c r="J49" s="47">
        <v>5810</v>
      </c>
    </row>
    <row r="50" spans="1:10" x14ac:dyDescent="0.25">
      <c r="A50" s="44">
        <f>+COUNTIF($B$1:B50,ESTADISTICAS!$B$9)</f>
        <v>0</v>
      </c>
      <c r="B50" s="45">
        <v>5</v>
      </c>
      <c r="C50" s="45" t="s">
        <v>98</v>
      </c>
      <c r="D50" s="45">
        <v>2829</v>
      </c>
      <c r="E50" s="45">
        <v>2841</v>
      </c>
      <c r="F50" s="46" t="s">
        <v>152</v>
      </c>
      <c r="G50" s="45" t="s">
        <v>98</v>
      </c>
      <c r="H50" s="45" t="s">
        <v>114</v>
      </c>
      <c r="I50" s="45" t="s">
        <v>131</v>
      </c>
      <c r="J50" s="47">
        <v>2389</v>
      </c>
    </row>
    <row r="51" spans="1:10" x14ac:dyDescent="0.25">
      <c r="A51" s="44">
        <f>+COUNTIF($B$1:B51,ESTADISTICAS!$B$9)</f>
        <v>0</v>
      </c>
      <c r="B51" s="45">
        <v>5</v>
      </c>
      <c r="C51" s="45" t="s">
        <v>98</v>
      </c>
      <c r="D51" s="45">
        <v>2831</v>
      </c>
      <c r="E51" s="45">
        <v>2831</v>
      </c>
      <c r="F51" s="46" t="s">
        <v>153</v>
      </c>
      <c r="G51" s="45" t="s">
        <v>113</v>
      </c>
      <c r="H51" s="45" t="s">
        <v>114</v>
      </c>
      <c r="I51" s="45" t="s">
        <v>131</v>
      </c>
      <c r="J51" s="47">
        <v>70</v>
      </c>
    </row>
    <row r="52" spans="1:10" x14ac:dyDescent="0.25">
      <c r="A52" s="44">
        <f>+COUNTIF($B$1:B52,ESTADISTICAS!$B$9)</f>
        <v>0</v>
      </c>
      <c r="B52" s="48">
        <v>5</v>
      </c>
      <c r="C52" s="45" t="s">
        <v>98</v>
      </c>
      <c r="D52" s="45">
        <v>2833</v>
      </c>
      <c r="E52" s="45">
        <v>2833</v>
      </c>
      <c r="F52" s="46" t="s">
        <v>154</v>
      </c>
      <c r="G52" s="45" t="s">
        <v>98</v>
      </c>
      <c r="H52" s="45" t="s">
        <v>114</v>
      </c>
      <c r="I52" s="45" t="s">
        <v>131</v>
      </c>
      <c r="J52" s="47">
        <v>7949</v>
      </c>
    </row>
    <row r="53" spans="1:10" x14ac:dyDescent="0.25">
      <c r="A53" s="44">
        <f>+COUNTIF($B$1:B53,ESTADISTICAS!$B$9)</f>
        <v>0</v>
      </c>
      <c r="B53" s="45">
        <v>5</v>
      </c>
      <c r="C53" s="45" t="s">
        <v>98</v>
      </c>
      <c r="D53" s="45">
        <v>2838</v>
      </c>
      <c r="E53" s="45">
        <v>2838</v>
      </c>
      <c r="F53" s="46" t="s">
        <v>155</v>
      </c>
      <c r="G53" s="45" t="s">
        <v>98</v>
      </c>
      <c r="H53" s="45" t="s">
        <v>114</v>
      </c>
      <c r="I53" s="45" t="s">
        <v>131</v>
      </c>
      <c r="J53" s="47">
        <v>800</v>
      </c>
    </row>
    <row r="54" spans="1:10" x14ac:dyDescent="0.25">
      <c r="A54" s="44">
        <f>+COUNTIF($B$1:B54,ESTADISTICAS!$B$9)</f>
        <v>0</v>
      </c>
      <c r="B54" s="48">
        <v>5</v>
      </c>
      <c r="C54" s="45" t="s">
        <v>98</v>
      </c>
      <c r="D54" s="45">
        <v>3107</v>
      </c>
      <c r="E54" s="45">
        <v>3107</v>
      </c>
      <c r="F54" s="46" t="s">
        <v>156</v>
      </c>
      <c r="G54" s="45" t="s">
        <v>98</v>
      </c>
      <c r="H54" s="45" t="s">
        <v>100</v>
      </c>
      <c r="I54" s="45" t="s">
        <v>131</v>
      </c>
      <c r="J54" s="47">
        <v>5957</v>
      </c>
    </row>
    <row r="55" spans="1:10" x14ac:dyDescent="0.25">
      <c r="A55" s="44">
        <f>+COUNTIF($B$1:B55,ESTADISTICAS!$B$9)</f>
        <v>0</v>
      </c>
      <c r="B55" s="45">
        <v>5</v>
      </c>
      <c r="C55" s="45" t="s">
        <v>98</v>
      </c>
      <c r="D55" s="45">
        <v>3204</v>
      </c>
      <c r="E55" s="45">
        <v>3204</v>
      </c>
      <c r="F55" s="46" t="s">
        <v>160</v>
      </c>
      <c r="G55" s="45" t="s">
        <v>98</v>
      </c>
      <c r="H55" s="45" t="s">
        <v>100</v>
      </c>
      <c r="I55" s="45" t="s">
        <v>131</v>
      </c>
      <c r="J55" s="47">
        <v>9568</v>
      </c>
    </row>
    <row r="56" spans="1:10" x14ac:dyDescent="0.25">
      <c r="A56" s="44">
        <f>+COUNTIF($B$1:B56,ESTADISTICAS!$B$9)</f>
        <v>0</v>
      </c>
      <c r="B56" s="45">
        <v>5</v>
      </c>
      <c r="C56" s="45" t="s">
        <v>98</v>
      </c>
      <c r="D56" s="45">
        <v>3302</v>
      </c>
      <c r="E56" s="45">
        <v>3302</v>
      </c>
      <c r="F56" s="46" t="s">
        <v>161</v>
      </c>
      <c r="G56" s="45" t="s">
        <v>98</v>
      </c>
      <c r="H56" s="45" t="s">
        <v>100</v>
      </c>
      <c r="I56" s="45" t="s">
        <v>131</v>
      </c>
      <c r="J56" s="47">
        <v>24229</v>
      </c>
    </row>
    <row r="57" spans="1:10" x14ac:dyDescent="0.25">
      <c r="A57" s="44">
        <f>+COUNTIF($B$1:B57,ESTADISTICAS!$B$9)</f>
        <v>0</v>
      </c>
      <c r="B57" s="48">
        <v>5</v>
      </c>
      <c r="C57" s="45" t="s">
        <v>98</v>
      </c>
      <c r="D57" s="45">
        <v>3303</v>
      </c>
      <c r="E57" s="45">
        <v>3303</v>
      </c>
      <c r="F57" s="46" t="s">
        <v>162</v>
      </c>
      <c r="G57" s="45" t="s">
        <v>98</v>
      </c>
      <c r="H57" s="45" t="s">
        <v>100</v>
      </c>
      <c r="I57" s="45" t="s">
        <v>159</v>
      </c>
      <c r="J57" s="47">
        <v>452</v>
      </c>
    </row>
    <row r="58" spans="1:10" x14ac:dyDescent="0.25">
      <c r="A58" s="44">
        <f>+COUNTIF($B$1:B58,ESTADISTICAS!$B$9)</f>
        <v>0</v>
      </c>
      <c r="B58" s="45">
        <v>5</v>
      </c>
      <c r="C58" s="45" t="s">
        <v>98</v>
      </c>
      <c r="D58" s="45">
        <v>3703</v>
      </c>
      <c r="E58" s="45">
        <v>3703</v>
      </c>
      <c r="F58" s="46" t="s">
        <v>163</v>
      </c>
      <c r="G58" s="45" t="s">
        <v>98</v>
      </c>
      <c r="H58" s="45" t="s">
        <v>114</v>
      </c>
      <c r="I58" s="45" t="s">
        <v>131</v>
      </c>
      <c r="J58" s="47">
        <v>1948</v>
      </c>
    </row>
    <row r="59" spans="1:10" x14ac:dyDescent="0.25">
      <c r="A59" s="44">
        <f>+COUNTIF($B$1:B59,ESTADISTICAS!$B$9)</f>
        <v>0</v>
      </c>
      <c r="B59" s="45">
        <v>5</v>
      </c>
      <c r="C59" s="45" t="s">
        <v>98</v>
      </c>
      <c r="D59" s="45">
        <v>3720</v>
      </c>
      <c r="E59" s="45">
        <v>3720</v>
      </c>
      <c r="F59" s="46" t="s">
        <v>164</v>
      </c>
      <c r="G59" s="45" t="s">
        <v>98</v>
      </c>
      <c r="H59" s="45" t="s">
        <v>114</v>
      </c>
      <c r="I59" s="45" t="s">
        <v>131</v>
      </c>
      <c r="J59" s="47">
        <v>2114</v>
      </c>
    </row>
    <row r="60" spans="1:10" x14ac:dyDescent="0.25">
      <c r="A60" s="44">
        <f>+COUNTIF($B$1:B60,ESTADISTICAS!$B$9)</f>
        <v>0</v>
      </c>
      <c r="B60" s="45">
        <v>5</v>
      </c>
      <c r="C60" s="45" t="s">
        <v>98</v>
      </c>
      <c r="D60" s="45">
        <v>3807</v>
      </c>
      <c r="E60" s="45">
        <v>3807</v>
      </c>
      <c r="F60" s="46" t="s">
        <v>165</v>
      </c>
      <c r="G60" s="45" t="s">
        <v>98</v>
      </c>
      <c r="H60" s="45" t="s">
        <v>114</v>
      </c>
      <c r="I60" s="45" t="s">
        <v>159</v>
      </c>
      <c r="J60" s="47">
        <v>258</v>
      </c>
    </row>
    <row r="61" spans="1:10" x14ac:dyDescent="0.25">
      <c r="A61" s="44">
        <f>+COUNTIF($B$1:B61,ESTADISTICAS!$B$9)</f>
        <v>0</v>
      </c>
      <c r="B61" s="45">
        <v>5</v>
      </c>
      <c r="C61" s="45" t="s">
        <v>98</v>
      </c>
      <c r="D61" s="45">
        <v>3812</v>
      </c>
      <c r="E61" s="45">
        <v>3812</v>
      </c>
      <c r="F61" s="46" t="s">
        <v>166</v>
      </c>
      <c r="G61" s="45" t="s">
        <v>98</v>
      </c>
      <c r="H61" s="45" t="s">
        <v>114</v>
      </c>
      <c r="I61" s="45" t="s">
        <v>131</v>
      </c>
      <c r="J61" s="47">
        <v>503</v>
      </c>
    </row>
    <row r="62" spans="1:10" x14ac:dyDescent="0.25">
      <c r="A62" s="44">
        <f>+COUNTIF($B$1:B62,ESTADISTICAS!$B$9)</f>
        <v>0</v>
      </c>
      <c r="B62" s="48">
        <v>5</v>
      </c>
      <c r="C62" s="45" t="s">
        <v>98</v>
      </c>
      <c r="D62" s="45">
        <v>3820</v>
      </c>
      <c r="E62" s="45">
        <v>3820</v>
      </c>
      <c r="F62" s="46" t="s">
        <v>167</v>
      </c>
      <c r="G62" s="45" t="s">
        <v>98</v>
      </c>
      <c r="H62" s="45" t="s">
        <v>114</v>
      </c>
      <c r="I62" s="45" t="s">
        <v>159</v>
      </c>
      <c r="J62" s="47">
        <v>154</v>
      </c>
    </row>
    <row r="63" spans="1:10" x14ac:dyDescent="0.25">
      <c r="A63" s="44">
        <f>+COUNTIF($B$1:B63,ESTADISTICAS!$B$9)</f>
        <v>0</v>
      </c>
      <c r="B63" s="45">
        <v>5</v>
      </c>
      <c r="C63" s="45" t="s">
        <v>98</v>
      </c>
      <c r="D63" s="45">
        <v>3834</v>
      </c>
      <c r="E63" s="45">
        <v>3834</v>
      </c>
      <c r="F63" s="46" t="s">
        <v>168</v>
      </c>
      <c r="G63" s="45" t="s">
        <v>98</v>
      </c>
      <c r="H63" s="45" t="s">
        <v>114</v>
      </c>
      <c r="I63" s="45" t="s">
        <v>159</v>
      </c>
      <c r="J63" s="47">
        <v>215</v>
      </c>
    </row>
    <row r="64" spans="1:10" x14ac:dyDescent="0.25">
      <c r="A64" s="44">
        <f>+COUNTIF($B$1:B64,ESTADISTICAS!$B$9)</f>
        <v>0</v>
      </c>
      <c r="B64" s="45">
        <v>5</v>
      </c>
      <c r="C64" s="45" t="s">
        <v>98</v>
      </c>
      <c r="D64" s="45">
        <v>4702</v>
      </c>
      <c r="E64" s="45">
        <v>4702</v>
      </c>
      <c r="F64" s="46" t="s">
        <v>169</v>
      </c>
      <c r="G64" s="45" t="s">
        <v>113</v>
      </c>
      <c r="H64" s="45" t="s">
        <v>114</v>
      </c>
      <c r="I64" s="45" t="s">
        <v>159</v>
      </c>
      <c r="J64" s="47">
        <v>550</v>
      </c>
    </row>
    <row r="65" spans="1:10" x14ac:dyDescent="0.25">
      <c r="A65" s="44">
        <f>+COUNTIF($B$1:B65,ESTADISTICAS!$B$9)</f>
        <v>0</v>
      </c>
      <c r="B65" s="45">
        <v>5</v>
      </c>
      <c r="C65" s="45" t="s">
        <v>98</v>
      </c>
      <c r="D65" s="45">
        <v>4801</v>
      </c>
      <c r="E65" s="45">
        <v>4801</v>
      </c>
      <c r="F65" s="46" t="s">
        <v>170</v>
      </c>
      <c r="G65" s="45" t="s">
        <v>98</v>
      </c>
      <c r="H65" s="45" t="s">
        <v>114</v>
      </c>
      <c r="I65" s="45" t="s">
        <v>159</v>
      </c>
      <c r="J65" s="47">
        <v>255</v>
      </c>
    </row>
    <row r="66" spans="1:10" x14ac:dyDescent="0.25">
      <c r="A66" s="44">
        <f>+COUNTIF($B$1:B66,ESTADISTICAS!$B$9)</f>
        <v>0</v>
      </c>
      <c r="B66" s="45">
        <v>5</v>
      </c>
      <c r="C66" s="45" t="s">
        <v>98</v>
      </c>
      <c r="D66" s="45">
        <v>4813</v>
      </c>
      <c r="E66" s="45">
        <v>4813</v>
      </c>
      <c r="F66" s="46" t="s">
        <v>171</v>
      </c>
      <c r="G66" s="45" t="s">
        <v>113</v>
      </c>
      <c r="H66" s="45" t="s">
        <v>114</v>
      </c>
      <c r="I66" s="45" t="s">
        <v>172</v>
      </c>
      <c r="J66" s="47">
        <v>38</v>
      </c>
    </row>
    <row r="67" spans="1:10" x14ac:dyDescent="0.25">
      <c r="A67" s="44">
        <f>+COUNTIF($B$1:B67,ESTADISTICAS!$B$9)</f>
        <v>0</v>
      </c>
      <c r="B67" s="45">
        <v>5</v>
      </c>
      <c r="C67" s="45" t="s">
        <v>98</v>
      </c>
      <c r="D67" s="45">
        <v>5802</v>
      </c>
      <c r="E67" s="45">
        <v>5802</v>
      </c>
      <c r="F67" s="46" t="s">
        <v>173</v>
      </c>
      <c r="G67" s="45" t="s">
        <v>113</v>
      </c>
      <c r="H67" s="45" t="s">
        <v>114</v>
      </c>
      <c r="I67" s="45" t="s">
        <v>101</v>
      </c>
      <c r="J67" s="47">
        <v>468</v>
      </c>
    </row>
    <row r="68" spans="1:10" x14ac:dyDescent="0.25">
      <c r="A68" s="44">
        <f>+COUNTIF($B$1:B68,ESTADISTICAS!$B$9)</f>
        <v>0</v>
      </c>
      <c r="B68" s="45">
        <v>5</v>
      </c>
      <c r="C68" s="45" t="s">
        <v>98</v>
      </c>
      <c r="D68" s="45">
        <v>9110</v>
      </c>
      <c r="E68" s="45">
        <v>9110</v>
      </c>
      <c r="F68" s="46" t="s">
        <v>174</v>
      </c>
      <c r="G68" s="45" t="s">
        <v>113</v>
      </c>
      <c r="H68" s="45" t="s">
        <v>100</v>
      </c>
      <c r="I68" s="45" t="s">
        <v>159</v>
      </c>
      <c r="J68" s="47">
        <v>77359</v>
      </c>
    </row>
    <row r="69" spans="1:10" x14ac:dyDescent="0.25">
      <c r="A69" s="44">
        <f>+COUNTIF($B$1:B69,ESTADISTICAS!$B$9)</f>
        <v>0</v>
      </c>
      <c r="B69" s="45">
        <v>5</v>
      </c>
      <c r="C69" s="45" t="s">
        <v>98</v>
      </c>
      <c r="D69" s="45">
        <v>9116</v>
      </c>
      <c r="E69" s="45">
        <v>9116</v>
      </c>
      <c r="F69" s="46" t="s">
        <v>175</v>
      </c>
      <c r="G69" s="45" t="s">
        <v>176</v>
      </c>
      <c r="H69" s="45" t="s">
        <v>114</v>
      </c>
      <c r="I69" s="45" t="s">
        <v>131</v>
      </c>
      <c r="J69" s="47">
        <v>276</v>
      </c>
    </row>
    <row r="70" spans="1:10" x14ac:dyDescent="0.25">
      <c r="A70" s="44">
        <f>+COUNTIF($B$1:B70,ESTADISTICAS!$B$9)</f>
        <v>0</v>
      </c>
      <c r="B70" s="45">
        <v>5</v>
      </c>
      <c r="C70" s="45" t="s">
        <v>98</v>
      </c>
      <c r="D70" s="45">
        <v>9119</v>
      </c>
      <c r="E70" s="45">
        <v>9119</v>
      </c>
      <c r="F70" s="46" t="s">
        <v>177</v>
      </c>
      <c r="G70" s="45" t="s">
        <v>158</v>
      </c>
      <c r="H70" s="45" t="s">
        <v>114</v>
      </c>
      <c r="I70" s="45" t="s">
        <v>131</v>
      </c>
      <c r="J70" s="47">
        <v>6729</v>
      </c>
    </row>
    <row r="71" spans="1:10" x14ac:dyDescent="0.25">
      <c r="A71" s="44">
        <f>+COUNTIF($B$1:B71,ESTADISTICAS!$B$9)</f>
        <v>0</v>
      </c>
      <c r="B71" s="45">
        <v>5</v>
      </c>
      <c r="C71" s="45" t="s">
        <v>98</v>
      </c>
      <c r="D71" s="45">
        <v>9120</v>
      </c>
      <c r="E71" s="45">
        <v>9120</v>
      </c>
      <c r="F71" s="46" t="s">
        <v>178</v>
      </c>
      <c r="G71" s="45" t="s">
        <v>98</v>
      </c>
      <c r="H71" s="45" t="s">
        <v>114</v>
      </c>
      <c r="I71" s="45" t="s">
        <v>131</v>
      </c>
      <c r="J71" s="47">
        <v>668</v>
      </c>
    </row>
    <row r="72" spans="1:10" x14ac:dyDescent="0.25">
      <c r="A72" s="44">
        <f>+COUNTIF($B$1:B72,ESTADISTICAS!$B$9)</f>
        <v>0</v>
      </c>
      <c r="B72" s="45">
        <v>5</v>
      </c>
      <c r="C72" s="45" t="s">
        <v>98</v>
      </c>
      <c r="D72" s="45">
        <v>9127</v>
      </c>
      <c r="E72" s="45">
        <v>9127</v>
      </c>
      <c r="F72" s="46" t="s">
        <v>179</v>
      </c>
      <c r="G72" s="45" t="s">
        <v>98</v>
      </c>
      <c r="H72" s="45" t="s">
        <v>114</v>
      </c>
      <c r="I72" s="45" t="s">
        <v>131</v>
      </c>
      <c r="J72" s="47">
        <v>1517</v>
      </c>
    </row>
    <row r="73" spans="1:10" x14ac:dyDescent="0.25">
      <c r="A73" s="44">
        <f>+COUNTIF($B$1:B73,ESTADISTICAS!$B$9)</f>
        <v>0</v>
      </c>
      <c r="B73" s="45">
        <v>5</v>
      </c>
      <c r="C73" s="45" t="s">
        <v>98</v>
      </c>
      <c r="D73" s="45">
        <v>9900</v>
      </c>
      <c r="E73" s="45">
        <v>9900</v>
      </c>
      <c r="F73" s="46" t="s">
        <v>180</v>
      </c>
      <c r="G73" s="45" t="s">
        <v>98</v>
      </c>
      <c r="H73" s="45" t="s">
        <v>114</v>
      </c>
      <c r="I73" s="45" t="s">
        <v>131</v>
      </c>
      <c r="J73" s="47">
        <v>866</v>
      </c>
    </row>
    <row r="74" spans="1:10" x14ac:dyDescent="0.25">
      <c r="A74" s="44">
        <f>+COUNTIF($B$1:B74,ESTADISTICAS!$B$9)</f>
        <v>0</v>
      </c>
      <c r="B74" s="48">
        <v>8</v>
      </c>
      <c r="C74" s="45" t="s">
        <v>158</v>
      </c>
      <c r="D74" s="45">
        <v>1202</v>
      </c>
      <c r="E74" s="45">
        <v>1202</v>
      </c>
      <c r="F74" s="46" t="s">
        <v>181</v>
      </c>
      <c r="G74" s="45" t="s">
        <v>158</v>
      </c>
      <c r="H74" s="45" t="s">
        <v>100</v>
      </c>
      <c r="I74" s="45" t="s">
        <v>101</v>
      </c>
      <c r="J74" s="47">
        <v>24180</v>
      </c>
    </row>
    <row r="75" spans="1:10" x14ac:dyDescent="0.25">
      <c r="A75" s="44">
        <f>+COUNTIF($B$1:B75,ESTADISTICAS!$B$9)</f>
        <v>0</v>
      </c>
      <c r="B75" s="45">
        <v>8</v>
      </c>
      <c r="C75" s="45" t="s">
        <v>158</v>
      </c>
      <c r="D75" s="45">
        <v>1204</v>
      </c>
      <c r="E75" s="45">
        <v>1204</v>
      </c>
      <c r="F75" s="46" t="s">
        <v>182</v>
      </c>
      <c r="G75" s="45" t="s">
        <v>183</v>
      </c>
      <c r="H75" s="45" t="s">
        <v>100</v>
      </c>
      <c r="I75" s="45" t="s">
        <v>101</v>
      </c>
      <c r="J75" s="47">
        <v>1</v>
      </c>
    </row>
    <row r="76" spans="1:10" x14ac:dyDescent="0.25">
      <c r="A76" s="44">
        <f>+COUNTIF($B$1:B76,ESTADISTICAS!$B$9)</f>
        <v>0</v>
      </c>
      <c r="B76" s="45">
        <v>8</v>
      </c>
      <c r="C76" s="45" t="s">
        <v>158</v>
      </c>
      <c r="D76" s="45">
        <v>1207</v>
      </c>
      <c r="E76" s="45">
        <v>1207</v>
      </c>
      <c r="F76" s="46" t="s">
        <v>107</v>
      </c>
      <c r="G76" s="45" t="s">
        <v>108</v>
      </c>
      <c r="H76" s="45" t="s">
        <v>100</v>
      </c>
      <c r="I76" s="45" t="s">
        <v>101</v>
      </c>
      <c r="J76" s="47">
        <v>92</v>
      </c>
    </row>
    <row r="77" spans="1:10" x14ac:dyDescent="0.25">
      <c r="A77" s="44">
        <f>+COUNTIF($B$1:B77,ESTADISTICAS!$B$9)</f>
        <v>0</v>
      </c>
      <c r="B77" s="48">
        <v>8</v>
      </c>
      <c r="C77" s="45" t="s">
        <v>158</v>
      </c>
      <c r="D77" s="45">
        <v>1701</v>
      </c>
      <c r="E77" s="45">
        <v>1701</v>
      </c>
      <c r="F77" s="46" t="s">
        <v>112</v>
      </c>
      <c r="G77" s="45" t="s">
        <v>113</v>
      </c>
      <c r="H77" s="45" t="s">
        <v>114</v>
      </c>
      <c r="I77" s="45" t="s">
        <v>101</v>
      </c>
      <c r="J77" s="47">
        <v>30</v>
      </c>
    </row>
    <row r="78" spans="1:10" x14ac:dyDescent="0.25">
      <c r="A78" s="44">
        <f>+COUNTIF($B$1:B78,ESTADISTICAS!$B$9)</f>
        <v>0</v>
      </c>
      <c r="B78" s="45">
        <v>8</v>
      </c>
      <c r="C78" s="45" t="s">
        <v>158</v>
      </c>
      <c r="D78" s="45">
        <v>1701</v>
      </c>
      <c r="E78" s="45">
        <v>1702</v>
      </c>
      <c r="F78" s="46" t="s">
        <v>112</v>
      </c>
      <c r="G78" s="45" t="s">
        <v>2</v>
      </c>
      <c r="H78" s="45" t="s">
        <v>114</v>
      </c>
      <c r="I78" s="45" t="s">
        <v>101</v>
      </c>
      <c r="J78" s="47">
        <v>27</v>
      </c>
    </row>
    <row r="79" spans="1:10" x14ac:dyDescent="0.25">
      <c r="A79" s="44">
        <f>+COUNTIF($B$1:B79,ESTADISTICAS!$B$9)</f>
        <v>0</v>
      </c>
      <c r="B79" s="45">
        <v>8</v>
      </c>
      <c r="C79" s="45" t="s">
        <v>158</v>
      </c>
      <c r="D79" s="45">
        <v>1704</v>
      </c>
      <c r="E79" s="45">
        <v>1704</v>
      </c>
      <c r="F79" s="46" t="s">
        <v>115</v>
      </c>
      <c r="G79" s="45" t="s">
        <v>113</v>
      </c>
      <c r="H79" s="45" t="s">
        <v>114</v>
      </c>
      <c r="I79" s="45" t="s">
        <v>101</v>
      </c>
      <c r="J79" s="47">
        <v>182</v>
      </c>
    </row>
    <row r="80" spans="1:10" x14ac:dyDescent="0.25">
      <c r="A80" s="44">
        <f>+COUNTIF($B$1:B80,ESTADISTICAS!$B$9)</f>
        <v>0</v>
      </c>
      <c r="B80" s="45">
        <v>8</v>
      </c>
      <c r="C80" s="45" t="s">
        <v>158</v>
      </c>
      <c r="D80" s="45">
        <v>1706</v>
      </c>
      <c r="E80" s="45">
        <v>1706</v>
      </c>
      <c r="F80" s="46" t="s">
        <v>116</v>
      </c>
      <c r="G80" s="45" t="s">
        <v>113</v>
      </c>
      <c r="H80" s="45" t="s">
        <v>114</v>
      </c>
      <c r="I80" s="45" t="s">
        <v>101</v>
      </c>
      <c r="J80" s="47">
        <v>268</v>
      </c>
    </row>
    <row r="81" spans="1:10" x14ac:dyDescent="0.25">
      <c r="A81" s="44">
        <f>+COUNTIF($B$1:B81,ESTADISTICAS!$B$9)</f>
        <v>0</v>
      </c>
      <c r="B81" s="45">
        <v>8</v>
      </c>
      <c r="C81" s="45" t="s">
        <v>158</v>
      </c>
      <c r="D81" s="45">
        <v>1713</v>
      </c>
      <c r="E81" s="45">
        <v>1713</v>
      </c>
      <c r="F81" s="46" t="s">
        <v>184</v>
      </c>
      <c r="G81" s="45" t="s">
        <v>158</v>
      </c>
      <c r="H81" s="45" t="s">
        <v>114</v>
      </c>
      <c r="I81" s="45" t="s">
        <v>101</v>
      </c>
      <c r="J81" s="47">
        <v>15694</v>
      </c>
    </row>
    <row r="82" spans="1:10" x14ac:dyDescent="0.25">
      <c r="A82" s="44">
        <f>+COUNTIF($B$1:B82,ESTADISTICAS!$B$9)</f>
        <v>0</v>
      </c>
      <c r="B82" s="48">
        <v>8</v>
      </c>
      <c r="C82" s="45" t="s">
        <v>158</v>
      </c>
      <c r="D82" s="45">
        <v>1728</v>
      </c>
      <c r="E82" s="45">
        <v>1728</v>
      </c>
      <c r="F82" s="46" t="s">
        <v>185</v>
      </c>
      <c r="G82" s="45" t="s">
        <v>113</v>
      </c>
      <c r="H82" s="45" t="s">
        <v>114</v>
      </c>
      <c r="I82" s="45" t="s">
        <v>101</v>
      </c>
      <c r="J82" s="47">
        <v>251</v>
      </c>
    </row>
    <row r="83" spans="1:10" x14ac:dyDescent="0.25">
      <c r="A83" s="44">
        <f>+COUNTIF($B$1:B83,ESTADISTICAS!$B$9)</f>
        <v>0</v>
      </c>
      <c r="B83" s="48">
        <v>8</v>
      </c>
      <c r="C83" s="45" t="s">
        <v>158</v>
      </c>
      <c r="D83" s="45">
        <v>1804</v>
      </c>
      <c r="E83" s="45">
        <v>1804</v>
      </c>
      <c r="F83" s="46" t="s">
        <v>186</v>
      </c>
      <c r="G83" s="45" t="s">
        <v>158</v>
      </c>
      <c r="H83" s="45" t="s">
        <v>114</v>
      </c>
      <c r="I83" s="45" t="s">
        <v>101</v>
      </c>
      <c r="J83" s="47">
        <v>9963</v>
      </c>
    </row>
    <row r="84" spans="1:10" x14ac:dyDescent="0.25">
      <c r="A84" s="44">
        <f>+COUNTIF($B$1:B84,ESTADISTICAS!$B$9)</f>
        <v>0</v>
      </c>
      <c r="B84" s="49">
        <v>8</v>
      </c>
      <c r="C84" s="45" t="s">
        <v>158</v>
      </c>
      <c r="D84" s="45">
        <v>1806</v>
      </c>
      <c r="E84" s="45">
        <v>1808</v>
      </c>
      <c r="F84" s="46" t="s">
        <v>187</v>
      </c>
      <c r="G84" s="45" t="s">
        <v>158</v>
      </c>
      <c r="H84" s="45" t="s">
        <v>114</v>
      </c>
      <c r="I84" s="45" t="s">
        <v>101</v>
      </c>
      <c r="J84" s="47">
        <v>4433</v>
      </c>
    </row>
    <row r="85" spans="1:10" x14ac:dyDescent="0.25">
      <c r="A85" s="44">
        <f>+COUNTIF($B$1:B85,ESTADISTICAS!$B$9)</f>
        <v>0</v>
      </c>
      <c r="B85" s="48">
        <v>8</v>
      </c>
      <c r="C85" s="45" t="s">
        <v>158</v>
      </c>
      <c r="D85" s="45">
        <v>1824</v>
      </c>
      <c r="E85" s="45">
        <v>1824</v>
      </c>
      <c r="F85" s="46" t="s">
        <v>188</v>
      </c>
      <c r="G85" s="45" t="s">
        <v>158</v>
      </c>
      <c r="H85" s="45" t="s">
        <v>114</v>
      </c>
      <c r="I85" s="45" t="s">
        <v>101</v>
      </c>
      <c r="J85" s="47">
        <v>4522</v>
      </c>
    </row>
    <row r="86" spans="1:10" x14ac:dyDescent="0.25">
      <c r="A86" s="44">
        <f>+COUNTIF($B$1:B86,ESTADISTICAS!$B$9)</f>
        <v>0</v>
      </c>
      <c r="B86" s="49">
        <v>8</v>
      </c>
      <c r="C86" s="45" t="s">
        <v>158</v>
      </c>
      <c r="D86" s="45">
        <v>1825</v>
      </c>
      <c r="E86" s="45">
        <v>1825</v>
      </c>
      <c r="F86" s="46" t="s">
        <v>189</v>
      </c>
      <c r="G86" s="45" t="s">
        <v>123</v>
      </c>
      <c r="H86" s="45" t="s">
        <v>114</v>
      </c>
      <c r="I86" s="45" t="s">
        <v>101</v>
      </c>
      <c r="J86" s="47">
        <v>10</v>
      </c>
    </row>
    <row r="87" spans="1:10" x14ac:dyDescent="0.25">
      <c r="A87" s="44">
        <f>+COUNTIF($B$1:B87,ESTADISTICAS!$B$9)</f>
        <v>0</v>
      </c>
      <c r="B87" s="49">
        <v>8</v>
      </c>
      <c r="C87" s="45" t="s">
        <v>158</v>
      </c>
      <c r="D87" s="45">
        <v>1826</v>
      </c>
      <c r="E87" s="45">
        <v>1826</v>
      </c>
      <c r="F87" s="46" t="s">
        <v>2400</v>
      </c>
      <c r="G87" s="45" t="s">
        <v>113</v>
      </c>
      <c r="H87" s="45" t="s">
        <v>114</v>
      </c>
      <c r="I87" s="45" t="s">
        <v>101</v>
      </c>
      <c r="J87" s="47">
        <v>301</v>
      </c>
    </row>
    <row r="88" spans="1:10" x14ac:dyDescent="0.25">
      <c r="A88" s="44">
        <f>+COUNTIF($B$1:B88,ESTADISTICAS!$B$9)</f>
        <v>0</v>
      </c>
      <c r="B88" s="48">
        <v>8</v>
      </c>
      <c r="C88" s="45" t="s">
        <v>158</v>
      </c>
      <c r="D88" s="45">
        <v>2102</v>
      </c>
      <c r="E88" s="45">
        <v>2102</v>
      </c>
      <c r="F88" s="46" t="s">
        <v>129</v>
      </c>
      <c r="G88" s="45" t="s">
        <v>113</v>
      </c>
      <c r="H88" s="45" t="s">
        <v>100</v>
      </c>
      <c r="I88" s="45" t="s">
        <v>101</v>
      </c>
      <c r="J88" s="47">
        <v>1519</v>
      </c>
    </row>
    <row r="89" spans="1:10" x14ac:dyDescent="0.25">
      <c r="A89" s="44">
        <f>+COUNTIF($B$1:B89,ESTADISTICAS!$B$9)</f>
        <v>0</v>
      </c>
      <c r="B89" s="49">
        <v>8</v>
      </c>
      <c r="C89" s="45" t="s">
        <v>158</v>
      </c>
      <c r="D89" s="45">
        <v>2104</v>
      </c>
      <c r="E89" s="45">
        <v>2104</v>
      </c>
      <c r="F89" s="46" t="s">
        <v>130</v>
      </c>
      <c r="G89" s="45" t="s">
        <v>113</v>
      </c>
      <c r="H89" s="45" t="s">
        <v>100</v>
      </c>
      <c r="I89" s="45" t="s">
        <v>131</v>
      </c>
      <c r="J89" s="47">
        <v>364</v>
      </c>
    </row>
    <row r="90" spans="1:10" x14ac:dyDescent="0.25">
      <c r="A90" s="44">
        <f>+COUNTIF($B$1:B90,ESTADISTICAS!$B$9)</f>
        <v>0</v>
      </c>
      <c r="B90" s="48">
        <v>8</v>
      </c>
      <c r="C90" s="45" t="s">
        <v>158</v>
      </c>
      <c r="D90" s="45">
        <v>2709</v>
      </c>
      <c r="E90" s="45">
        <v>2709</v>
      </c>
      <c r="F90" s="46" t="s">
        <v>136</v>
      </c>
      <c r="G90" s="45" t="s">
        <v>113</v>
      </c>
      <c r="H90" s="45" t="s">
        <v>114</v>
      </c>
      <c r="I90" s="45" t="s">
        <v>131</v>
      </c>
      <c r="J90" s="47">
        <v>276</v>
      </c>
    </row>
    <row r="91" spans="1:10" x14ac:dyDescent="0.25">
      <c r="A91" s="44">
        <f>+COUNTIF($B$1:B91,ESTADISTICAS!$B$9)</f>
        <v>0</v>
      </c>
      <c r="B91" s="49">
        <v>8</v>
      </c>
      <c r="C91" s="45" t="s">
        <v>158</v>
      </c>
      <c r="D91" s="45">
        <v>2805</v>
      </c>
      <c r="E91" s="45">
        <v>2805</v>
      </c>
      <c r="F91" s="46" t="s">
        <v>191</v>
      </c>
      <c r="G91" s="45" t="s">
        <v>158</v>
      </c>
      <c r="H91" s="45" t="s">
        <v>114</v>
      </c>
      <c r="I91" s="45" t="s">
        <v>101</v>
      </c>
      <c r="J91" s="47">
        <v>11467</v>
      </c>
    </row>
    <row r="92" spans="1:10" x14ac:dyDescent="0.25">
      <c r="A92" s="44">
        <f>+COUNTIF($B$1:B92,ESTADISTICAS!$B$9)</f>
        <v>0</v>
      </c>
      <c r="B92" s="49">
        <v>8</v>
      </c>
      <c r="C92" s="45" t="s">
        <v>158</v>
      </c>
      <c r="D92" s="45">
        <v>2810</v>
      </c>
      <c r="E92" s="45">
        <v>2810</v>
      </c>
      <c r="F92" s="46" t="s">
        <v>192</v>
      </c>
      <c r="G92" s="45" t="s">
        <v>158</v>
      </c>
      <c r="H92" s="45" t="s">
        <v>114</v>
      </c>
      <c r="I92" s="45" t="s">
        <v>101</v>
      </c>
      <c r="J92" s="47">
        <v>12400</v>
      </c>
    </row>
    <row r="93" spans="1:10" x14ac:dyDescent="0.25">
      <c r="A93" s="44">
        <f>+COUNTIF($B$1:B93,ESTADISTICAS!$B$9)</f>
        <v>0</v>
      </c>
      <c r="B93" s="49">
        <v>8</v>
      </c>
      <c r="C93" s="45" t="s">
        <v>158</v>
      </c>
      <c r="D93" s="45">
        <v>2825</v>
      </c>
      <c r="E93" s="45">
        <v>2825</v>
      </c>
      <c r="F93" s="46" t="s">
        <v>193</v>
      </c>
      <c r="G93" s="45" t="s">
        <v>121</v>
      </c>
      <c r="H93" s="45" t="s">
        <v>114</v>
      </c>
      <c r="I93" s="45" t="s">
        <v>131</v>
      </c>
      <c r="J93" s="47">
        <v>668</v>
      </c>
    </row>
    <row r="94" spans="1:10" x14ac:dyDescent="0.25">
      <c r="A94" s="44">
        <f>+COUNTIF($B$1:B94,ESTADISTICAS!$B$9)</f>
        <v>0</v>
      </c>
      <c r="B94" s="49">
        <v>8</v>
      </c>
      <c r="C94" s="45" t="s">
        <v>158</v>
      </c>
      <c r="D94" s="45">
        <v>2829</v>
      </c>
      <c r="E94" s="45">
        <v>2829</v>
      </c>
      <c r="F94" s="46" t="s">
        <v>152</v>
      </c>
      <c r="G94" s="45" t="s">
        <v>113</v>
      </c>
      <c r="H94" s="45" t="s">
        <v>114</v>
      </c>
      <c r="I94" s="45" t="s">
        <v>131</v>
      </c>
      <c r="J94" s="47">
        <v>226</v>
      </c>
    </row>
    <row r="95" spans="1:10" x14ac:dyDescent="0.25">
      <c r="A95" s="44">
        <f>+COUNTIF($B$1:B95,ESTADISTICAS!$B$9)</f>
        <v>0</v>
      </c>
      <c r="B95" s="49">
        <v>8</v>
      </c>
      <c r="C95" s="45" t="s">
        <v>158</v>
      </c>
      <c r="D95" s="45">
        <v>2833</v>
      </c>
      <c r="E95" s="45">
        <v>2833</v>
      </c>
      <c r="F95" s="46" t="s">
        <v>154</v>
      </c>
      <c r="G95" s="45" t="s">
        <v>98</v>
      </c>
      <c r="H95" s="45" t="s">
        <v>114</v>
      </c>
      <c r="I95" s="45" t="s">
        <v>131</v>
      </c>
      <c r="J95" s="47">
        <v>202</v>
      </c>
    </row>
    <row r="96" spans="1:10" x14ac:dyDescent="0.25">
      <c r="A96" s="44">
        <f>+COUNTIF($B$1:B96,ESTADISTICAS!$B$9)</f>
        <v>0</v>
      </c>
      <c r="B96" s="48">
        <v>8</v>
      </c>
      <c r="C96" s="45" t="s">
        <v>158</v>
      </c>
      <c r="D96" s="45">
        <v>2836</v>
      </c>
      <c r="E96" s="45">
        <v>2836</v>
      </c>
      <c r="F96" s="46" t="s">
        <v>194</v>
      </c>
      <c r="G96" s="45" t="s">
        <v>158</v>
      </c>
      <c r="H96" s="45" t="s">
        <v>114</v>
      </c>
      <c r="I96" s="45" t="s">
        <v>131</v>
      </c>
      <c r="J96" s="47">
        <v>603</v>
      </c>
    </row>
    <row r="97" spans="1:10" x14ac:dyDescent="0.25">
      <c r="A97" s="44">
        <f>+COUNTIF($B$1:B97,ESTADISTICAS!$B$9)</f>
        <v>0</v>
      </c>
      <c r="B97" s="48">
        <v>8</v>
      </c>
      <c r="C97" s="45" t="s">
        <v>158</v>
      </c>
      <c r="D97" s="45">
        <v>2842</v>
      </c>
      <c r="E97" s="45">
        <v>2842</v>
      </c>
      <c r="F97" s="46" t="s">
        <v>195</v>
      </c>
      <c r="G97" s="45" t="s">
        <v>158</v>
      </c>
      <c r="H97" s="45" t="s">
        <v>114</v>
      </c>
      <c r="I97" s="45" t="s">
        <v>131</v>
      </c>
      <c r="J97" s="47">
        <v>1056</v>
      </c>
    </row>
    <row r="98" spans="1:10" x14ac:dyDescent="0.25">
      <c r="A98" s="44">
        <f>+COUNTIF($B$1:B98,ESTADISTICAS!$B$9)</f>
        <v>0</v>
      </c>
      <c r="B98" s="48">
        <v>8</v>
      </c>
      <c r="C98" s="45" t="s">
        <v>158</v>
      </c>
      <c r="D98" s="45">
        <v>2850</v>
      </c>
      <c r="E98" s="45">
        <v>2850</v>
      </c>
      <c r="F98" s="46" t="s">
        <v>196</v>
      </c>
      <c r="G98" s="45" t="s">
        <v>197</v>
      </c>
      <c r="H98" s="45" t="s">
        <v>114</v>
      </c>
      <c r="I98" s="45" t="s">
        <v>131</v>
      </c>
      <c r="J98" s="47">
        <v>47</v>
      </c>
    </row>
    <row r="99" spans="1:10" x14ac:dyDescent="0.25">
      <c r="A99" s="44">
        <f>+COUNTIF($B$1:B99,ESTADISTICAS!$B$9)</f>
        <v>0</v>
      </c>
      <c r="B99" s="48">
        <v>8</v>
      </c>
      <c r="C99" s="45" t="s">
        <v>158</v>
      </c>
      <c r="D99" s="45">
        <v>3114</v>
      </c>
      <c r="E99" s="45">
        <v>3114</v>
      </c>
      <c r="F99" s="46" t="s">
        <v>157</v>
      </c>
      <c r="G99" s="45" t="s">
        <v>158</v>
      </c>
      <c r="H99" s="45" t="s">
        <v>100</v>
      </c>
      <c r="I99" s="45" t="s">
        <v>159</v>
      </c>
      <c r="J99" s="47">
        <v>117</v>
      </c>
    </row>
    <row r="100" spans="1:10" x14ac:dyDescent="0.25">
      <c r="A100" s="44">
        <f>+COUNTIF($B$1:B100,ESTADISTICAS!$B$9)</f>
        <v>0</v>
      </c>
      <c r="B100" s="48">
        <v>8</v>
      </c>
      <c r="C100" s="45" t="s">
        <v>158</v>
      </c>
      <c r="D100" s="45">
        <v>3117</v>
      </c>
      <c r="E100" s="45">
        <v>3117</v>
      </c>
      <c r="F100" s="46" t="s">
        <v>2401</v>
      </c>
      <c r="G100" s="45" t="s">
        <v>158</v>
      </c>
      <c r="H100" s="45" t="s">
        <v>100</v>
      </c>
      <c r="I100" s="45" t="s">
        <v>131</v>
      </c>
      <c r="J100" s="47">
        <v>4193</v>
      </c>
    </row>
    <row r="101" spans="1:10" x14ac:dyDescent="0.25">
      <c r="A101" s="44">
        <f>+COUNTIF($B$1:B101,ESTADISTICAS!$B$9)</f>
        <v>0</v>
      </c>
      <c r="B101" s="48">
        <v>8</v>
      </c>
      <c r="C101" s="45" t="s">
        <v>158</v>
      </c>
      <c r="D101" s="45">
        <v>3710</v>
      </c>
      <c r="E101" s="45">
        <v>3710</v>
      </c>
      <c r="F101" s="46" t="s">
        <v>2402</v>
      </c>
      <c r="G101" s="45" t="s">
        <v>121</v>
      </c>
      <c r="H101" s="45" t="s">
        <v>114</v>
      </c>
      <c r="I101" s="45" t="s">
        <v>131</v>
      </c>
      <c r="J101" s="47">
        <v>315</v>
      </c>
    </row>
    <row r="102" spans="1:10" x14ac:dyDescent="0.25">
      <c r="A102" s="44">
        <f>+COUNTIF($B$1:B102,ESTADISTICAS!$B$9)</f>
        <v>0</v>
      </c>
      <c r="B102" s="49">
        <v>8</v>
      </c>
      <c r="C102" s="45" t="s">
        <v>158</v>
      </c>
      <c r="D102" s="45">
        <v>3821</v>
      </c>
      <c r="E102" s="45">
        <v>3821</v>
      </c>
      <c r="F102" s="46" t="s">
        <v>199</v>
      </c>
      <c r="G102" s="45" t="s">
        <v>158</v>
      </c>
      <c r="H102" s="45" t="s">
        <v>114</v>
      </c>
      <c r="I102" s="45" t="s">
        <v>159</v>
      </c>
      <c r="J102" s="47">
        <v>2266</v>
      </c>
    </row>
    <row r="103" spans="1:10" x14ac:dyDescent="0.25">
      <c r="A103" s="44">
        <f>+COUNTIF($B$1:B103,ESTADISTICAS!$B$9)</f>
        <v>0</v>
      </c>
      <c r="B103" s="49">
        <v>8</v>
      </c>
      <c r="C103" s="45" t="s">
        <v>158</v>
      </c>
      <c r="D103" s="45">
        <v>4813</v>
      </c>
      <c r="E103" s="45">
        <v>4813</v>
      </c>
      <c r="F103" s="46" t="s">
        <v>171</v>
      </c>
      <c r="G103" s="45" t="s">
        <v>113</v>
      </c>
      <c r="H103" s="45" t="s">
        <v>114</v>
      </c>
      <c r="I103" s="45" t="s">
        <v>172</v>
      </c>
      <c r="J103" s="47">
        <v>6</v>
      </c>
    </row>
    <row r="104" spans="1:10" x14ac:dyDescent="0.25">
      <c r="A104" s="44">
        <f>+COUNTIF($B$1:B104,ESTADISTICAS!$B$9)</f>
        <v>0</v>
      </c>
      <c r="B104" s="49">
        <v>8</v>
      </c>
      <c r="C104" s="45" t="s">
        <v>158</v>
      </c>
      <c r="D104" s="45">
        <v>4817</v>
      </c>
      <c r="E104" s="45">
        <v>4817</v>
      </c>
      <c r="F104" s="46" t="s">
        <v>200</v>
      </c>
      <c r="G104" s="45" t="s">
        <v>158</v>
      </c>
      <c r="H104" s="45" t="s">
        <v>114</v>
      </c>
      <c r="I104" s="45" t="s">
        <v>172</v>
      </c>
      <c r="J104" s="47">
        <v>692</v>
      </c>
    </row>
    <row r="105" spans="1:10" x14ac:dyDescent="0.25">
      <c r="A105" s="44">
        <f>+COUNTIF($B$1:B105,ESTADISTICAS!$B$9)</f>
        <v>0</v>
      </c>
      <c r="B105" s="49">
        <v>8</v>
      </c>
      <c r="C105" s="45" t="s">
        <v>158</v>
      </c>
      <c r="D105" s="45">
        <v>4818</v>
      </c>
      <c r="E105" s="45">
        <v>4818</v>
      </c>
      <c r="F105" s="46" t="s">
        <v>201</v>
      </c>
      <c r="G105" s="45" t="s">
        <v>158</v>
      </c>
      <c r="H105" s="45" t="s">
        <v>114</v>
      </c>
      <c r="I105" s="45" t="s">
        <v>131</v>
      </c>
      <c r="J105" s="47">
        <v>4459</v>
      </c>
    </row>
    <row r="106" spans="1:10" x14ac:dyDescent="0.25">
      <c r="A106" s="44">
        <f>+COUNTIF($B$1:B106,ESTADISTICAS!$B$9)</f>
        <v>0</v>
      </c>
      <c r="B106" s="49">
        <v>8</v>
      </c>
      <c r="C106" s="45" t="s">
        <v>158</v>
      </c>
      <c r="D106" s="45">
        <v>4837</v>
      </c>
      <c r="E106" s="45">
        <v>4837</v>
      </c>
      <c r="F106" s="46" t="s">
        <v>202</v>
      </c>
      <c r="G106" s="45" t="s">
        <v>158</v>
      </c>
      <c r="H106" s="45" t="s">
        <v>114</v>
      </c>
      <c r="I106" s="45" t="s">
        <v>131</v>
      </c>
      <c r="J106" s="47">
        <v>642</v>
      </c>
    </row>
    <row r="107" spans="1:10" x14ac:dyDescent="0.25">
      <c r="A107" s="44">
        <f>+COUNTIF($B$1:B107,ESTADISTICAS!$B$9)</f>
        <v>0</v>
      </c>
      <c r="B107" s="49">
        <v>8</v>
      </c>
      <c r="C107" s="45" t="s">
        <v>158</v>
      </c>
      <c r="D107" s="45">
        <v>9110</v>
      </c>
      <c r="E107" s="45">
        <v>9110</v>
      </c>
      <c r="F107" s="46" t="s">
        <v>174</v>
      </c>
      <c r="G107" s="45" t="s">
        <v>113</v>
      </c>
      <c r="H107" s="45" t="s">
        <v>100</v>
      </c>
      <c r="I107" s="45" t="s">
        <v>159</v>
      </c>
      <c r="J107" s="47">
        <v>28356</v>
      </c>
    </row>
    <row r="108" spans="1:10" x14ac:dyDescent="0.25">
      <c r="A108" s="44">
        <f>+COUNTIF($B$1:B108,ESTADISTICAS!$B$9)</f>
        <v>0</v>
      </c>
      <c r="B108" s="48">
        <v>8</v>
      </c>
      <c r="C108" s="45" t="s">
        <v>158</v>
      </c>
      <c r="D108" s="45">
        <v>9119</v>
      </c>
      <c r="E108" s="45">
        <v>9119</v>
      </c>
      <c r="F108" s="46" t="s">
        <v>177</v>
      </c>
      <c r="G108" s="45" t="s">
        <v>158</v>
      </c>
      <c r="H108" s="45" t="s">
        <v>114</v>
      </c>
      <c r="I108" s="45" t="s">
        <v>131</v>
      </c>
      <c r="J108" s="47">
        <v>5332</v>
      </c>
    </row>
    <row r="109" spans="1:10" x14ac:dyDescent="0.25">
      <c r="A109" s="44">
        <f>+COUNTIF($B$1:B109,ESTADISTICAS!$B$9)</f>
        <v>0</v>
      </c>
      <c r="B109" s="48">
        <v>8</v>
      </c>
      <c r="C109" s="45" t="s">
        <v>158</v>
      </c>
      <c r="D109" s="45">
        <v>9126</v>
      </c>
      <c r="E109" s="45">
        <v>9126</v>
      </c>
      <c r="F109" s="46" t="s">
        <v>203</v>
      </c>
      <c r="G109" s="45" t="s">
        <v>158</v>
      </c>
      <c r="H109" s="45" t="s">
        <v>114</v>
      </c>
      <c r="I109" s="45" t="s">
        <v>159</v>
      </c>
      <c r="J109" s="47">
        <v>401</v>
      </c>
    </row>
    <row r="110" spans="1:10" x14ac:dyDescent="0.25">
      <c r="A110" s="44">
        <f>+COUNTIF($B$1:B110,ESTADISTICAS!$B$9)</f>
        <v>0</v>
      </c>
      <c r="B110" s="48">
        <v>8</v>
      </c>
      <c r="C110" s="45" t="s">
        <v>158</v>
      </c>
      <c r="D110" s="45">
        <v>9128</v>
      </c>
      <c r="E110" s="45">
        <v>9128</v>
      </c>
      <c r="F110" s="46" t="s">
        <v>204</v>
      </c>
      <c r="G110" s="45" t="s">
        <v>113</v>
      </c>
      <c r="H110" s="45" t="s">
        <v>114</v>
      </c>
      <c r="I110" s="45" t="s">
        <v>159</v>
      </c>
      <c r="J110" s="47">
        <v>94</v>
      </c>
    </row>
    <row r="111" spans="1:10" x14ac:dyDescent="0.25">
      <c r="A111" s="44">
        <f>+COUNTIF($B$1:B111,ESTADISTICAS!$B$9)</f>
        <v>0</v>
      </c>
      <c r="B111" s="49">
        <v>11</v>
      </c>
      <c r="C111" s="45" t="s">
        <v>113</v>
      </c>
      <c r="D111" s="45">
        <v>1101</v>
      </c>
      <c r="E111" s="45">
        <v>1101</v>
      </c>
      <c r="F111" s="46" t="s">
        <v>99</v>
      </c>
      <c r="G111" s="45" t="s">
        <v>113</v>
      </c>
      <c r="H111" s="45" t="s">
        <v>100</v>
      </c>
      <c r="I111" s="45" t="s">
        <v>101</v>
      </c>
      <c r="J111" s="47">
        <v>32126</v>
      </c>
    </row>
    <row r="112" spans="1:10" x14ac:dyDescent="0.25">
      <c r="A112" s="44">
        <f>+COUNTIF($B$1:B112,ESTADISTICAS!$B$9)</f>
        <v>0</v>
      </c>
      <c r="B112" s="49">
        <v>11</v>
      </c>
      <c r="C112" s="45" t="s">
        <v>113</v>
      </c>
      <c r="D112" s="45">
        <v>1105</v>
      </c>
      <c r="E112" s="45">
        <v>1105</v>
      </c>
      <c r="F112" s="46" t="s">
        <v>205</v>
      </c>
      <c r="G112" s="45" t="s">
        <v>113</v>
      </c>
      <c r="H112" s="45" t="s">
        <v>100</v>
      </c>
      <c r="I112" s="45" t="s">
        <v>101</v>
      </c>
      <c r="J112" s="47">
        <v>9766</v>
      </c>
    </row>
    <row r="113" spans="1:10" x14ac:dyDescent="0.25">
      <c r="A113" s="44">
        <f>+COUNTIF($B$1:B113,ESTADISTICAS!$B$9)</f>
        <v>0</v>
      </c>
      <c r="B113" s="49">
        <v>11</v>
      </c>
      <c r="C113" s="45" t="s">
        <v>113</v>
      </c>
      <c r="D113" s="45">
        <v>1106</v>
      </c>
      <c r="E113" s="45">
        <v>1106</v>
      </c>
      <c r="F113" s="46" t="s">
        <v>303</v>
      </c>
      <c r="G113" s="45" t="s">
        <v>302</v>
      </c>
      <c r="H113" s="45" t="s">
        <v>100</v>
      </c>
      <c r="I113" s="45" t="s">
        <v>101</v>
      </c>
      <c r="J113" s="47">
        <v>6</v>
      </c>
    </row>
    <row r="114" spans="1:10" x14ac:dyDescent="0.25">
      <c r="A114" s="44">
        <f>+COUNTIF($B$1:B114,ESTADISTICAS!$B$9)</f>
        <v>0</v>
      </c>
      <c r="B114" s="49">
        <v>11</v>
      </c>
      <c r="C114" s="45" t="s">
        <v>113</v>
      </c>
      <c r="D114" s="45">
        <v>1111</v>
      </c>
      <c r="E114" s="45">
        <v>1111</v>
      </c>
      <c r="F114" s="46" t="s">
        <v>102</v>
      </c>
      <c r="G114" s="45" t="s">
        <v>103</v>
      </c>
      <c r="H114" s="45" t="s">
        <v>100</v>
      </c>
      <c r="I114" s="45" t="s">
        <v>101</v>
      </c>
      <c r="J114" s="47">
        <v>9</v>
      </c>
    </row>
    <row r="115" spans="1:10" x14ac:dyDescent="0.25">
      <c r="A115" s="44">
        <f>+COUNTIF($B$1:B115,ESTADISTICAS!$B$9)</f>
        <v>0</v>
      </c>
      <c r="B115" s="48">
        <v>11</v>
      </c>
      <c r="C115" s="45" t="s">
        <v>113</v>
      </c>
      <c r="D115" s="45">
        <v>1117</v>
      </c>
      <c r="E115" s="45">
        <v>1117</v>
      </c>
      <c r="F115" s="46" t="s">
        <v>206</v>
      </c>
      <c r="G115" s="45" t="s">
        <v>113</v>
      </c>
      <c r="H115" s="45" t="s">
        <v>100</v>
      </c>
      <c r="I115" s="45" t="s">
        <v>101</v>
      </c>
      <c r="J115" s="47">
        <v>11844</v>
      </c>
    </row>
    <row r="116" spans="1:10" x14ac:dyDescent="0.25">
      <c r="A116" s="44">
        <f>+COUNTIF($B$1:B116,ESTADISTICAS!$B$9)</f>
        <v>0</v>
      </c>
      <c r="B116" s="48">
        <v>11</v>
      </c>
      <c r="C116" s="45" t="s">
        <v>113</v>
      </c>
      <c r="D116" s="45">
        <v>1121</v>
      </c>
      <c r="E116" s="45">
        <v>1121</v>
      </c>
      <c r="F116" s="46" t="s">
        <v>207</v>
      </c>
      <c r="G116" s="45" t="s">
        <v>113</v>
      </c>
      <c r="H116" s="45" t="s">
        <v>100</v>
      </c>
      <c r="I116" s="45" t="s">
        <v>101</v>
      </c>
      <c r="J116" s="47">
        <v>5142</v>
      </c>
    </row>
    <row r="117" spans="1:10" x14ac:dyDescent="0.25">
      <c r="A117" s="44">
        <f>+COUNTIF($B$1:B117,ESTADISTICAS!$B$9)</f>
        <v>0</v>
      </c>
      <c r="B117" s="49">
        <v>11</v>
      </c>
      <c r="C117" s="45" t="s">
        <v>113</v>
      </c>
      <c r="D117" s="45">
        <v>1201</v>
      </c>
      <c r="E117" s="45">
        <v>1201</v>
      </c>
      <c r="F117" s="46" t="s">
        <v>106</v>
      </c>
      <c r="G117" s="45" t="s">
        <v>98</v>
      </c>
      <c r="H117" s="45" t="s">
        <v>100</v>
      </c>
      <c r="I117" s="45" t="s">
        <v>101</v>
      </c>
      <c r="J117" s="47">
        <v>82</v>
      </c>
    </row>
    <row r="118" spans="1:10" x14ac:dyDescent="0.25">
      <c r="A118" s="44">
        <f>+COUNTIF($B$1:B118,ESTADISTICAS!$B$9)</f>
        <v>0</v>
      </c>
      <c r="B118" s="48">
        <v>11</v>
      </c>
      <c r="C118" s="45" t="s">
        <v>113</v>
      </c>
      <c r="D118" s="45">
        <v>1204</v>
      </c>
      <c r="E118" s="45">
        <v>1204</v>
      </c>
      <c r="F118" s="46" t="s">
        <v>182</v>
      </c>
      <c r="G118" s="45" t="s">
        <v>183</v>
      </c>
      <c r="H118" s="45" t="s">
        <v>100</v>
      </c>
      <c r="I118" s="45" t="s">
        <v>101</v>
      </c>
      <c r="J118" s="47">
        <v>87</v>
      </c>
    </row>
    <row r="119" spans="1:10" x14ac:dyDescent="0.25">
      <c r="A119" s="44">
        <f>+COUNTIF($B$1:B119,ESTADISTICAS!$B$9)</f>
        <v>0</v>
      </c>
      <c r="B119" s="49">
        <v>11</v>
      </c>
      <c r="C119" s="45" t="s">
        <v>113</v>
      </c>
      <c r="D119" s="45">
        <v>1207</v>
      </c>
      <c r="E119" s="45">
        <v>1207</v>
      </c>
      <c r="F119" s="46" t="s">
        <v>107</v>
      </c>
      <c r="G119" s="45" t="s">
        <v>108</v>
      </c>
      <c r="H119" s="45" t="s">
        <v>100</v>
      </c>
      <c r="I119" s="45" t="s">
        <v>101</v>
      </c>
      <c r="J119" s="47">
        <v>2149</v>
      </c>
    </row>
    <row r="120" spans="1:10" x14ac:dyDescent="0.25">
      <c r="A120" s="44">
        <f>+COUNTIF($B$1:B120,ESTADISTICAS!$B$9)</f>
        <v>0</v>
      </c>
      <c r="B120" s="48">
        <v>11</v>
      </c>
      <c r="C120" s="45" t="s">
        <v>113</v>
      </c>
      <c r="D120" s="45">
        <v>1209</v>
      </c>
      <c r="E120" s="45">
        <v>1209</v>
      </c>
      <c r="F120" s="46" t="s">
        <v>109</v>
      </c>
      <c r="G120" s="45" t="s">
        <v>110</v>
      </c>
      <c r="H120" s="45" t="s">
        <v>100</v>
      </c>
      <c r="I120" s="45" t="s">
        <v>101</v>
      </c>
      <c r="J120" s="47">
        <v>8</v>
      </c>
    </row>
    <row r="121" spans="1:10" x14ac:dyDescent="0.25">
      <c r="A121" s="44">
        <f>+COUNTIF($B$1:B121,ESTADISTICAS!$B$9)</f>
        <v>0</v>
      </c>
      <c r="B121" s="48">
        <v>11</v>
      </c>
      <c r="C121" s="45" t="s">
        <v>113</v>
      </c>
      <c r="D121" s="45">
        <v>1212</v>
      </c>
      <c r="E121" s="45">
        <v>1212</v>
      </c>
      <c r="F121" s="46" t="s">
        <v>111</v>
      </c>
      <c r="G121" s="45" t="s">
        <v>110</v>
      </c>
      <c r="H121" s="45" t="s">
        <v>100</v>
      </c>
      <c r="I121" s="45" t="s">
        <v>101</v>
      </c>
      <c r="J121" s="47">
        <v>241</v>
      </c>
    </row>
    <row r="122" spans="1:10" x14ac:dyDescent="0.25">
      <c r="A122" s="44">
        <f>+COUNTIF($B$1:B122,ESTADISTICAS!$B$9)</f>
        <v>0</v>
      </c>
      <c r="B122" s="48">
        <v>11</v>
      </c>
      <c r="C122" s="45" t="s">
        <v>113</v>
      </c>
      <c r="D122" s="45">
        <v>1301</v>
      </c>
      <c r="E122" s="45">
        <v>1301</v>
      </c>
      <c r="F122" s="46" t="s">
        <v>208</v>
      </c>
      <c r="G122" s="45" t="s">
        <v>113</v>
      </c>
      <c r="H122" s="45" t="s">
        <v>100</v>
      </c>
      <c r="I122" s="45" t="s">
        <v>101</v>
      </c>
      <c r="J122" s="47">
        <v>25921</v>
      </c>
    </row>
    <row r="123" spans="1:10" x14ac:dyDescent="0.25">
      <c r="A123" s="44">
        <f>+COUNTIF($B$1:B123,ESTADISTICAS!$B$9)</f>
        <v>0</v>
      </c>
      <c r="B123" s="49">
        <v>11</v>
      </c>
      <c r="C123" s="45" t="s">
        <v>113</v>
      </c>
      <c r="D123" s="45">
        <v>1701</v>
      </c>
      <c r="E123" s="45">
        <v>1701</v>
      </c>
      <c r="F123" s="46" t="s">
        <v>112</v>
      </c>
      <c r="G123" s="45" t="s">
        <v>113</v>
      </c>
      <c r="H123" s="45" t="s">
        <v>114</v>
      </c>
      <c r="I123" s="45" t="s">
        <v>101</v>
      </c>
      <c r="J123" s="47">
        <v>24220</v>
      </c>
    </row>
    <row r="124" spans="1:10" x14ac:dyDescent="0.25">
      <c r="A124" s="44">
        <f>+COUNTIF($B$1:B124,ESTADISTICAS!$B$9)</f>
        <v>0</v>
      </c>
      <c r="B124" s="49">
        <v>11</v>
      </c>
      <c r="C124" s="45" t="s">
        <v>113</v>
      </c>
      <c r="D124" s="45">
        <v>1703</v>
      </c>
      <c r="E124" s="45">
        <v>1703</v>
      </c>
      <c r="F124" s="46" t="s">
        <v>209</v>
      </c>
      <c r="G124" s="45" t="s">
        <v>113</v>
      </c>
      <c r="H124" s="45" t="s">
        <v>114</v>
      </c>
      <c r="I124" s="45" t="s">
        <v>101</v>
      </c>
      <c r="J124" s="47">
        <v>2275</v>
      </c>
    </row>
    <row r="125" spans="1:10" x14ac:dyDescent="0.25">
      <c r="A125" s="44">
        <f>+COUNTIF($B$1:B125,ESTADISTICAS!$B$9)</f>
        <v>0</v>
      </c>
      <c r="B125" s="49">
        <v>11</v>
      </c>
      <c r="C125" s="45" t="s">
        <v>113</v>
      </c>
      <c r="D125" s="45">
        <v>1704</v>
      </c>
      <c r="E125" s="45">
        <v>1704</v>
      </c>
      <c r="F125" s="46" t="s">
        <v>115</v>
      </c>
      <c r="G125" s="45" t="s">
        <v>113</v>
      </c>
      <c r="H125" s="45" t="s">
        <v>114</v>
      </c>
      <c r="I125" s="45" t="s">
        <v>101</v>
      </c>
      <c r="J125" s="47">
        <v>13535</v>
      </c>
    </row>
    <row r="126" spans="1:10" x14ac:dyDescent="0.25">
      <c r="A126" s="44">
        <f>+COUNTIF($B$1:B126,ESTADISTICAS!$B$9)</f>
        <v>0</v>
      </c>
      <c r="B126" s="48">
        <v>11</v>
      </c>
      <c r="C126" s="45" t="s">
        <v>113</v>
      </c>
      <c r="D126" s="45">
        <v>1704</v>
      </c>
      <c r="E126" s="45">
        <v>1705</v>
      </c>
      <c r="F126" s="46" t="s">
        <v>115</v>
      </c>
      <c r="G126" s="45" t="s">
        <v>183</v>
      </c>
      <c r="H126" s="45" t="s">
        <v>114</v>
      </c>
      <c r="I126" s="45" t="s">
        <v>101</v>
      </c>
      <c r="J126" s="47">
        <v>56</v>
      </c>
    </row>
    <row r="127" spans="1:10" x14ac:dyDescent="0.25">
      <c r="A127" s="44">
        <f>+COUNTIF($B$1:B127,ESTADISTICAS!$B$9)</f>
        <v>0</v>
      </c>
      <c r="B127" s="48">
        <v>11</v>
      </c>
      <c r="C127" s="45" t="s">
        <v>113</v>
      </c>
      <c r="D127" s="45">
        <v>1704</v>
      </c>
      <c r="E127" s="45">
        <v>1732</v>
      </c>
      <c r="F127" s="46" t="s">
        <v>115</v>
      </c>
      <c r="G127" s="45" t="s">
        <v>302</v>
      </c>
      <c r="H127" s="45" t="s">
        <v>114</v>
      </c>
      <c r="I127" s="45" t="s">
        <v>101</v>
      </c>
      <c r="J127" s="47">
        <v>1</v>
      </c>
    </row>
    <row r="128" spans="1:10" x14ac:dyDescent="0.25">
      <c r="A128" s="44">
        <f>+COUNTIF($B$1:B128,ESTADISTICAS!$B$9)</f>
        <v>0</v>
      </c>
      <c r="B128" s="48">
        <v>11</v>
      </c>
      <c r="C128" s="45" t="s">
        <v>113</v>
      </c>
      <c r="D128" s="45">
        <v>1706</v>
      </c>
      <c r="E128" s="45">
        <v>1706</v>
      </c>
      <c r="F128" s="46" t="s">
        <v>116</v>
      </c>
      <c r="G128" s="45" t="s">
        <v>113</v>
      </c>
      <c r="H128" s="45" t="s">
        <v>114</v>
      </c>
      <c r="I128" s="45" t="s">
        <v>101</v>
      </c>
      <c r="J128" s="47">
        <v>12111</v>
      </c>
    </row>
    <row r="129" spans="1:10" x14ac:dyDescent="0.25">
      <c r="A129" s="44">
        <f>+COUNTIF($B$1:B129,ESTADISTICAS!$B$9)</f>
        <v>0</v>
      </c>
      <c r="B129" s="49">
        <v>11</v>
      </c>
      <c r="C129" s="45" t="s">
        <v>113</v>
      </c>
      <c r="D129" s="45">
        <v>1707</v>
      </c>
      <c r="E129" s="45">
        <v>1707</v>
      </c>
      <c r="F129" s="46" t="s">
        <v>210</v>
      </c>
      <c r="G129" s="45" t="s">
        <v>113</v>
      </c>
      <c r="H129" s="45" t="s">
        <v>114</v>
      </c>
      <c r="I129" s="45" t="s">
        <v>101</v>
      </c>
      <c r="J129" s="47">
        <v>10179</v>
      </c>
    </row>
    <row r="130" spans="1:10" x14ac:dyDescent="0.25">
      <c r="A130" s="44">
        <f>+COUNTIF($B$1:B130,ESTADISTICAS!$B$9)</f>
        <v>0</v>
      </c>
      <c r="B130" s="49">
        <v>11</v>
      </c>
      <c r="C130" s="45" t="s">
        <v>113</v>
      </c>
      <c r="D130" s="45">
        <v>1709</v>
      </c>
      <c r="E130" s="45">
        <v>1709</v>
      </c>
      <c r="F130" s="46" t="s">
        <v>211</v>
      </c>
      <c r="G130" s="45" t="s">
        <v>113</v>
      </c>
      <c r="H130" s="45" t="s">
        <v>114</v>
      </c>
      <c r="I130" s="45" t="s">
        <v>101</v>
      </c>
      <c r="J130" s="47">
        <v>12137</v>
      </c>
    </row>
    <row r="131" spans="1:10" x14ac:dyDescent="0.25">
      <c r="A131" s="44">
        <f>+COUNTIF($B$1:B131,ESTADISTICAS!$B$9)</f>
        <v>0</v>
      </c>
      <c r="B131" s="49">
        <v>11</v>
      </c>
      <c r="C131" s="45" t="s">
        <v>113</v>
      </c>
      <c r="D131" s="45">
        <v>1710</v>
      </c>
      <c r="E131" s="45">
        <v>1710</v>
      </c>
      <c r="F131" s="46" t="s">
        <v>117</v>
      </c>
      <c r="G131" s="45" t="s">
        <v>98</v>
      </c>
      <c r="H131" s="45" t="s">
        <v>114</v>
      </c>
      <c r="I131" s="45" t="s">
        <v>101</v>
      </c>
      <c r="J131" s="47">
        <v>72</v>
      </c>
    </row>
    <row r="132" spans="1:10" x14ac:dyDescent="0.25">
      <c r="A132" s="44">
        <f>+COUNTIF($B$1:B132,ESTADISTICAS!$B$9)</f>
        <v>0</v>
      </c>
      <c r="B132" s="49">
        <v>11</v>
      </c>
      <c r="C132" s="45" t="s">
        <v>113</v>
      </c>
      <c r="D132" s="45">
        <v>1711</v>
      </c>
      <c r="E132" s="45">
        <v>1711</v>
      </c>
      <c r="F132" s="46" t="s">
        <v>212</v>
      </c>
      <c r="G132" s="45" t="s">
        <v>213</v>
      </c>
      <c r="H132" s="45" t="s">
        <v>114</v>
      </c>
      <c r="I132" s="45" t="s">
        <v>101</v>
      </c>
      <c r="J132" s="47">
        <v>49</v>
      </c>
    </row>
    <row r="133" spans="1:10" x14ac:dyDescent="0.25">
      <c r="A133" s="44">
        <f>+COUNTIF($B$1:B133,ESTADISTICAS!$B$9)</f>
        <v>0</v>
      </c>
      <c r="B133" s="49">
        <v>11</v>
      </c>
      <c r="C133" s="45" t="s">
        <v>113</v>
      </c>
      <c r="D133" s="45">
        <v>1712</v>
      </c>
      <c r="E133" s="45">
        <v>1712</v>
      </c>
      <c r="F133" s="46" t="s">
        <v>118</v>
      </c>
      <c r="G133" s="45" t="s">
        <v>98</v>
      </c>
      <c r="H133" s="45" t="s">
        <v>114</v>
      </c>
      <c r="I133" s="45" t="s">
        <v>101</v>
      </c>
      <c r="J133" s="47">
        <v>152</v>
      </c>
    </row>
    <row r="134" spans="1:10" x14ac:dyDescent="0.25">
      <c r="A134" s="44">
        <f>+COUNTIF($B$1:B134,ESTADISTICAS!$B$9)</f>
        <v>0</v>
      </c>
      <c r="B134" s="49">
        <v>11</v>
      </c>
      <c r="C134" s="45" t="s">
        <v>113</v>
      </c>
      <c r="D134" s="45">
        <v>1714</v>
      </c>
      <c r="E134" s="45">
        <v>1714</v>
      </c>
      <c r="F134" s="46" t="s">
        <v>119</v>
      </c>
      <c r="G134" s="45" t="s">
        <v>113</v>
      </c>
      <c r="H134" s="45" t="s">
        <v>114</v>
      </c>
      <c r="I134" s="45" t="s">
        <v>101</v>
      </c>
      <c r="J134" s="47">
        <v>11747</v>
      </c>
    </row>
    <row r="135" spans="1:10" x14ac:dyDescent="0.25">
      <c r="A135" s="44">
        <f>+COUNTIF($B$1:B135,ESTADISTICAS!$B$9)</f>
        <v>0</v>
      </c>
      <c r="B135" s="49">
        <v>11</v>
      </c>
      <c r="C135" s="45" t="s">
        <v>113</v>
      </c>
      <c r="D135" s="45">
        <v>1715</v>
      </c>
      <c r="E135" s="45">
        <v>1715</v>
      </c>
      <c r="F135" s="46" t="s">
        <v>214</v>
      </c>
      <c r="G135" s="45" t="s">
        <v>113</v>
      </c>
      <c r="H135" s="45" t="s">
        <v>114</v>
      </c>
      <c r="I135" s="45" t="s">
        <v>101</v>
      </c>
      <c r="J135" s="47">
        <v>3907</v>
      </c>
    </row>
    <row r="136" spans="1:10" x14ac:dyDescent="0.25">
      <c r="A136" s="44">
        <f>+COUNTIF($B$1:B136,ESTADISTICAS!$B$9)</f>
        <v>0</v>
      </c>
      <c r="B136" s="49">
        <v>11</v>
      </c>
      <c r="C136" s="45" t="s">
        <v>113</v>
      </c>
      <c r="D136" s="45">
        <v>1718</v>
      </c>
      <c r="E136" s="45">
        <v>1718</v>
      </c>
      <c r="F136" s="46" t="s">
        <v>120</v>
      </c>
      <c r="G136" s="45" t="s">
        <v>113</v>
      </c>
      <c r="H136" s="45" t="s">
        <v>114</v>
      </c>
      <c r="I136" s="45" t="s">
        <v>101</v>
      </c>
      <c r="J136" s="47">
        <v>2559</v>
      </c>
    </row>
    <row r="137" spans="1:10" x14ac:dyDescent="0.25">
      <c r="A137" s="44">
        <f>+COUNTIF($B$1:B137,ESTADISTICAS!$B$9)</f>
        <v>0</v>
      </c>
      <c r="B137" s="48">
        <v>11</v>
      </c>
      <c r="C137" s="45" t="s">
        <v>113</v>
      </c>
      <c r="D137" s="45">
        <v>1719</v>
      </c>
      <c r="E137" s="45">
        <v>1719</v>
      </c>
      <c r="F137" s="46" t="s">
        <v>215</v>
      </c>
      <c r="G137" s="45" t="s">
        <v>113</v>
      </c>
      <c r="H137" s="45" t="s">
        <v>114</v>
      </c>
      <c r="I137" s="45" t="s">
        <v>101</v>
      </c>
      <c r="J137" s="47">
        <v>11403</v>
      </c>
    </row>
    <row r="138" spans="1:10" x14ac:dyDescent="0.25">
      <c r="A138" s="44">
        <f>+COUNTIF($B$1:B138,ESTADISTICAS!$B$9)</f>
        <v>0</v>
      </c>
      <c r="B138" s="49">
        <v>11</v>
      </c>
      <c r="C138" s="45" t="s">
        <v>113</v>
      </c>
      <c r="D138" s="45">
        <v>1725</v>
      </c>
      <c r="E138" s="45">
        <v>1725</v>
      </c>
      <c r="F138" s="46" t="s">
        <v>216</v>
      </c>
      <c r="G138" s="45" t="s">
        <v>113</v>
      </c>
      <c r="H138" s="45" t="s">
        <v>114</v>
      </c>
      <c r="I138" s="45" t="s">
        <v>101</v>
      </c>
      <c r="J138" s="47">
        <v>5721</v>
      </c>
    </row>
    <row r="139" spans="1:10" x14ac:dyDescent="0.25">
      <c r="A139" s="44">
        <f>+COUNTIF($B$1:B139,ESTADISTICAS!$B$9)</f>
        <v>0</v>
      </c>
      <c r="B139" s="49">
        <v>11</v>
      </c>
      <c r="C139" s="45" t="s">
        <v>113</v>
      </c>
      <c r="D139" s="45">
        <v>1728</v>
      </c>
      <c r="E139" s="45">
        <v>1728</v>
      </c>
      <c r="F139" s="46" t="s">
        <v>185</v>
      </c>
      <c r="G139" s="45" t="s">
        <v>113</v>
      </c>
      <c r="H139" s="45" t="s">
        <v>114</v>
      </c>
      <c r="I139" s="45" t="s">
        <v>101</v>
      </c>
      <c r="J139" s="47">
        <v>9755</v>
      </c>
    </row>
    <row r="140" spans="1:10" x14ac:dyDescent="0.25">
      <c r="A140" s="44">
        <f>+COUNTIF($B$1:B140,ESTADISTICAS!$B$9)</f>
        <v>0</v>
      </c>
      <c r="B140" s="49">
        <v>11</v>
      </c>
      <c r="C140" s="45" t="s">
        <v>113</v>
      </c>
      <c r="D140" s="45">
        <v>1729</v>
      </c>
      <c r="E140" s="45">
        <v>1729</v>
      </c>
      <c r="F140" s="46" t="s">
        <v>217</v>
      </c>
      <c r="G140" s="45" t="s">
        <v>113</v>
      </c>
      <c r="H140" s="45" t="s">
        <v>114</v>
      </c>
      <c r="I140" s="45" t="s">
        <v>101</v>
      </c>
      <c r="J140" s="47">
        <v>12362</v>
      </c>
    </row>
    <row r="141" spans="1:10" x14ac:dyDescent="0.25">
      <c r="A141" s="44">
        <f>+COUNTIF($B$1:B141,ESTADISTICAS!$B$9)</f>
        <v>0</v>
      </c>
      <c r="B141" s="48">
        <v>11</v>
      </c>
      <c r="C141" s="45" t="s">
        <v>113</v>
      </c>
      <c r="D141" s="45">
        <v>1735</v>
      </c>
      <c r="E141" s="45">
        <v>1735</v>
      </c>
      <c r="F141" s="46" t="s">
        <v>218</v>
      </c>
      <c r="G141" s="45" t="s">
        <v>113</v>
      </c>
      <c r="H141" s="45" t="s">
        <v>114</v>
      </c>
      <c r="I141" s="45" t="s">
        <v>101</v>
      </c>
      <c r="J141" s="47">
        <v>8489</v>
      </c>
    </row>
    <row r="142" spans="1:10" x14ac:dyDescent="0.25">
      <c r="A142" s="44">
        <f>+COUNTIF($B$1:B142,ESTADISTICAS!$B$9)</f>
        <v>0</v>
      </c>
      <c r="B142" s="48">
        <v>11</v>
      </c>
      <c r="C142" s="45" t="s">
        <v>113</v>
      </c>
      <c r="D142" s="45">
        <v>1801</v>
      </c>
      <c r="E142" s="45">
        <v>1801</v>
      </c>
      <c r="F142" s="46" t="s">
        <v>219</v>
      </c>
      <c r="G142" s="45" t="s">
        <v>113</v>
      </c>
      <c r="H142" s="45" t="s">
        <v>114</v>
      </c>
      <c r="I142" s="45" t="s">
        <v>101</v>
      </c>
      <c r="J142" s="47">
        <v>11345</v>
      </c>
    </row>
    <row r="143" spans="1:10" x14ac:dyDescent="0.25">
      <c r="A143" s="44">
        <f>+COUNTIF($B$1:B143,ESTADISTICAS!$B$9)</f>
        <v>0</v>
      </c>
      <c r="B143" s="48">
        <v>11</v>
      </c>
      <c r="C143" s="45" t="s">
        <v>113</v>
      </c>
      <c r="D143" s="45">
        <v>1803</v>
      </c>
      <c r="E143" s="45">
        <v>1803</v>
      </c>
      <c r="F143" s="46" t="s">
        <v>220</v>
      </c>
      <c r="G143" s="45" t="s">
        <v>113</v>
      </c>
      <c r="H143" s="45" t="s">
        <v>114</v>
      </c>
      <c r="I143" s="45" t="s">
        <v>101</v>
      </c>
      <c r="J143" s="47">
        <v>12903</v>
      </c>
    </row>
    <row r="144" spans="1:10" x14ac:dyDescent="0.25">
      <c r="A144" s="44">
        <f>+COUNTIF($B$1:B144,ESTADISTICAS!$B$9)</f>
        <v>0</v>
      </c>
      <c r="B144" s="48">
        <v>11</v>
      </c>
      <c r="C144" s="45" t="s">
        <v>113</v>
      </c>
      <c r="D144" s="45">
        <v>1806</v>
      </c>
      <c r="E144" s="45">
        <v>1806</v>
      </c>
      <c r="F144" s="46" t="s">
        <v>187</v>
      </c>
      <c r="G144" s="45" t="s">
        <v>113</v>
      </c>
      <c r="H144" s="45" t="s">
        <v>114</v>
      </c>
      <c r="I144" s="45" t="s">
        <v>101</v>
      </c>
      <c r="J144" s="47">
        <v>8622</v>
      </c>
    </row>
    <row r="145" spans="1:10" x14ac:dyDescent="0.25">
      <c r="A145" s="44">
        <f>+COUNTIF($B$1:B145,ESTADISTICAS!$B$9)</f>
        <v>0</v>
      </c>
      <c r="B145" s="49">
        <v>11</v>
      </c>
      <c r="C145" s="45" t="s">
        <v>113</v>
      </c>
      <c r="D145" s="45">
        <v>1812</v>
      </c>
      <c r="E145" s="45">
        <v>1812</v>
      </c>
      <c r="F145" s="46" t="s">
        <v>125</v>
      </c>
      <c r="G145" s="45" t="s">
        <v>98</v>
      </c>
      <c r="H145" s="45" t="s">
        <v>114</v>
      </c>
      <c r="I145" s="45" t="s">
        <v>101</v>
      </c>
      <c r="J145" s="47">
        <v>40</v>
      </c>
    </row>
    <row r="146" spans="1:10" x14ac:dyDescent="0.25">
      <c r="A146" s="44">
        <f>+COUNTIF($B$1:B146,ESTADISTICAS!$B$9)</f>
        <v>0</v>
      </c>
      <c r="B146" s="49">
        <v>11</v>
      </c>
      <c r="C146" s="45" t="s">
        <v>113</v>
      </c>
      <c r="D146" s="45">
        <v>1813</v>
      </c>
      <c r="E146" s="45">
        <v>1813</v>
      </c>
      <c r="F146" s="46" t="s">
        <v>221</v>
      </c>
      <c r="G146" s="45" t="s">
        <v>113</v>
      </c>
      <c r="H146" s="45" t="s">
        <v>114</v>
      </c>
      <c r="I146" s="45" t="s">
        <v>101</v>
      </c>
      <c r="J146" s="47">
        <v>22693</v>
      </c>
    </row>
    <row r="147" spans="1:10" x14ac:dyDescent="0.25">
      <c r="A147" s="44">
        <f>+COUNTIF($B$1:B147,ESTADISTICAS!$B$9)</f>
        <v>0</v>
      </c>
      <c r="B147" s="49">
        <v>11</v>
      </c>
      <c r="C147" s="45" t="s">
        <v>113</v>
      </c>
      <c r="D147" s="45">
        <v>1815</v>
      </c>
      <c r="E147" s="45">
        <v>1815</v>
      </c>
      <c r="F147" s="46" t="s">
        <v>222</v>
      </c>
      <c r="G147" s="45" t="s">
        <v>113</v>
      </c>
      <c r="H147" s="45" t="s">
        <v>114</v>
      </c>
      <c r="I147" s="45" t="s">
        <v>101</v>
      </c>
      <c r="J147" s="47">
        <v>7651</v>
      </c>
    </row>
    <row r="148" spans="1:10" x14ac:dyDescent="0.25">
      <c r="A148" s="44">
        <f>+COUNTIF($B$1:B148,ESTADISTICAS!$B$9)</f>
        <v>0</v>
      </c>
      <c r="B148" s="49">
        <v>11</v>
      </c>
      <c r="C148" s="45" t="s">
        <v>113</v>
      </c>
      <c r="D148" s="45">
        <v>1818</v>
      </c>
      <c r="E148" s="45">
        <v>1818</v>
      </c>
      <c r="F148" s="46" t="s">
        <v>127</v>
      </c>
      <c r="G148" s="45" t="s">
        <v>113</v>
      </c>
      <c r="H148" s="45" t="s">
        <v>114</v>
      </c>
      <c r="I148" s="45" t="s">
        <v>101</v>
      </c>
      <c r="J148" s="47">
        <v>9138</v>
      </c>
    </row>
    <row r="149" spans="1:10" x14ac:dyDescent="0.25">
      <c r="A149" s="44">
        <f>+COUNTIF($B$1:B149,ESTADISTICAS!$B$9)</f>
        <v>0</v>
      </c>
      <c r="B149" s="48">
        <v>11</v>
      </c>
      <c r="C149" s="45" t="s">
        <v>113</v>
      </c>
      <c r="D149" s="45">
        <v>1826</v>
      </c>
      <c r="E149" s="45">
        <v>1826</v>
      </c>
      <c r="F149" s="46" t="s">
        <v>2400</v>
      </c>
      <c r="G149" s="45" t="s">
        <v>113</v>
      </c>
      <c r="H149" s="45" t="s">
        <v>114</v>
      </c>
      <c r="I149" s="45" t="s">
        <v>101</v>
      </c>
      <c r="J149" s="47">
        <v>6038</v>
      </c>
    </row>
    <row r="150" spans="1:10" x14ac:dyDescent="0.25">
      <c r="A150" s="44">
        <f>+COUNTIF($B$1:B150,ESTADISTICAS!$B$9)</f>
        <v>0</v>
      </c>
      <c r="B150" s="48">
        <v>11</v>
      </c>
      <c r="C150" s="45" t="s">
        <v>113</v>
      </c>
      <c r="D150" s="45">
        <v>1831</v>
      </c>
      <c r="E150" s="45">
        <v>1831</v>
      </c>
      <c r="F150" s="46" t="s">
        <v>224</v>
      </c>
      <c r="G150" s="45" t="s">
        <v>108</v>
      </c>
      <c r="H150" s="45" t="s">
        <v>114</v>
      </c>
      <c r="I150" s="45" t="s">
        <v>101</v>
      </c>
      <c r="J150" s="47">
        <v>54</v>
      </c>
    </row>
    <row r="151" spans="1:10" x14ac:dyDescent="0.25">
      <c r="A151" s="44">
        <f>+COUNTIF($B$1:B151,ESTADISTICAS!$B$9)</f>
        <v>0</v>
      </c>
      <c r="B151" s="49">
        <v>11</v>
      </c>
      <c r="C151" s="45" t="s">
        <v>113</v>
      </c>
      <c r="D151" s="45">
        <v>1833</v>
      </c>
      <c r="E151" s="45">
        <v>1833</v>
      </c>
      <c r="F151" s="46" t="s">
        <v>225</v>
      </c>
      <c r="G151" s="45" t="s">
        <v>105</v>
      </c>
      <c r="H151" s="45" t="s">
        <v>114</v>
      </c>
      <c r="I151" s="45" t="s">
        <v>101</v>
      </c>
      <c r="J151" s="47">
        <v>178</v>
      </c>
    </row>
    <row r="152" spans="1:10" x14ac:dyDescent="0.25">
      <c r="A152" s="44">
        <f>+COUNTIF($B$1:B152,ESTADISTICAS!$B$9)</f>
        <v>0</v>
      </c>
      <c r="B152" s="48">
        <v>11</v>
      </c>
      <c r="C152" s="45" t="s">
        <v>113</v>
      </c>
      <c r="D152" s="45">
        <v>1835</v>
      </c>
      <c r="E152" s="45">
        <v>1835</v>
      </c>
      <c r="F152" s="46" t="s">
        <v>226</v>
      </c>
      <c r="G152" s="45" t="s">
        <v>113</v>
      </c>
      <c r="H152" s="45" t="s">
        <v>114</v>
      </c>
      <c r="I152" s="45" t="s">
        <v>101</v>
      </c>
      <c r="J152" s="47">
        <v>4939</v>
      </c>
    </row>
    <row r="153" spans="1:10" x14ac:dyDescent="0.25">
      <c r="A153" s="44">
        <f>+COUNTIF($B$1:B153,ESTADISTICAS!$B$9)</f>
        <v>0</v>
      </c>
      <c r="B153" s="49">
        <v>11</v>
      </c>
      <c r="C153" s="45" t="s">
        <v>113</v>
      </c>
      <c r="D153" s="45">
        <v>2102</v>
      </c>
      <c r="E153" s="45">
        <v>2102</v>
      </c>
      <c r="F153" s="46" t="s">
        <v>129</v>
      </c>
      <c r="G153" s="45" t="s">
        <v>113</v>
      </c>
      <c r="H153" s="45" t="s">
        <v>100</v>
      </c>
      <c r="I153" s="45" t="s">
        <v>101</v>
      </c>
      <c r="J153" s="47">
        <v>15407</v>
      </c>
    </row>
    <row r="154" spans="1:10" x14ac:dyDescent="0.25">
      <c r="A154" s="44">
        <f>+COUNTIF($B$1:B154,ESTADISTICAS!$B$9)</f>
        <v>0</v>
      </c>
      <c r="B154" s="49">
        <v>11</v>
      </c>
      <c r="C154" s="45" t="s">
        <v>113</v>
      </c>
      <c r="D154" s="45">
        <v>2104</v>
      </c>
      <c r="E154" s="45">
        <v>2104</v>
      </c>
      <c r="F154" s="46" t="s">
        <v>130</v>
      </c>
      <c r="G154" s="45" t="s">
        <v>113</v>
      </c>
      <c r="H154" s="45" t="s">
        <v>100</v>
      </c>
      <c r="I154" s="45" t="s">
        <v>131</v>
      </c>
      <c r="J154" s="47">
        <v>2425</v>
      </c>
    </row>
    <row r="155" spans="1:10" x14ac:dyDescent="0.25">
      <c r="A155" s="44">
        <f>+COUNTIF($B$1:B155,ESTADISTICAS!$B$9)</f>
        <v>0</v>
      </c>
      <c r="B155" s="49">
        <v>11</v>
      </c>
      <c r="C155" s="45" t="s">
        <v>113</v>
      </c>
      <c r="D155" s="45">
        <v>2106</v>
      </c>
      <c r="E155" s="45">
        <v>2106</v>
      </c>
      <c r="F155" s="46" t="s">
        <v>190</v>
      </c>
      <c r="G155" s="45" t="s">
        <v>113</v>
      </c>
      <c r="H155" s="45" t="s">
        <v>100</v>
      </c>
      <c r="I155" s="45" t="s">
        <v>131</v>
      </c>
      <c r="J155" s="47">
        <v>1113</v>
      </c>
    </row>
    <row r="156" spans="1:10" x14ac:dyDescent="0.25">
      <c r="A156" s="44">
        <f>+COUNTIF($B$1:B156,ESTADISTICAS!$B$9)</f>
        <v>0</v>
      </c>
      <c r="B156" s="49">
        <v>11</v>
      </c>
      <c r="C156" s="45" t="s">
        <v>113</v>
      </c>
      <c r="D156" s="45">
        <v>2701</v>
      </c>
      <c r="E156" s="45">
        <v>2701</v>
      </c>
      <c r="F156" s="46" t="s">
        <v>227</v>
      </c>
      <c r="G156" s="45" t="s">
        <v>113</v>
      </c>
      <c r="H156" s="45" t="s">
        <v>114</v>
      </c>
      <c r="I156" s="45" t="s">
        <v>131</v>
      </c>
      <c r="J156" s="47">
        <v>1170</v>
      </c>
    </row>
    <row r="157" spans="1:10" x14ac:dyDescent="0.25">
      <c r="A157" s="44">
        <f>+COUNTIF($B$1:B157,ESTADISTICAS!$B$9)</f>
        <v>0</v>
      </c>
      <c r="B157" s="49">
        <v>11</v>
      </c>
      <c r="C157" s="45" t="s">
        <v>113</v>
      </c>
      <c r="D157" s="45">
        <v>2702</v>
      </c>
      <c r="E157" s="45">
        <v>2702</v>
      </c>
      <c r="F157" s="46" t="s">
        <v>228</v>
      </c>
      <c r="G157" s="45" t="s">
        <v>113</v>
      </c>
      <c r="H157" s="45" t="s">
        <v>114</v>
      </c>
      <c r="I157" s="45" t="s">
        <v>131</v>
      </c>
      <c r="J157" s="47">
        <v>3499</v>
      </c>
    </row>
    <row r="158" spans="1:10" x14ac:dyDescent="0.25">
      <c r="A158" s="44">
        <f>+COUNTIF($B$1:B158,ESTADISTICAS!$B$9)</f>
        <v>0</v>
      </c>
      <c r="B158" s="48">
        <v>11</v>
      </c>
      <c r="C158" s="45" t="s">
        <v>113</v>
      </c>
      <c r="D158" s="45">
        <v>2704</v>
      </c>
      <c r="E158" s="45">
        <v>2704</v>
      </c>
      <c r="F158" s="46" t="s">
        <v>229</v>
      </c>
      <c r="G158" s="45" t="s">
        <v>113</v>
      </c>
      <c r="H158" s="45" t="s">
        <v>114</v>
      </c>
      <c r="I158" s="45" t="s">
        <v>131</v>
      </c>
      <c r="J158" s="47">
        <v>1756</v>
      </c>
    </row>
    <row r="159" spans="1:10" x14ac:dyDescent="0.25">
      <c r="A159" s="44">
        <f>+COUNTIF($B$1:B159,ESTADISTICAS!$B$9)</f>
        <v>0</v>
      </c>
      <c r="B159" s="49">
        <v>11</v>
      </c>
      <c r="C159" s="45" t="s">
        <v>113</v>
      </c>
      <c r="D159" s="45">
        <v>2707</v>
      </c>
      <c r="E159" s="45">
        <v>2707</v>
      </c>
      <c r="F159" s="46" t="s">
        <v>230</v>
      </c>
      <c r="G159" s="45" t="s">
        <v>113</v>
      </c>
      <c r="H159" s="45" t="s">
        <v>114</v>
      </c>
      <c r="I159" s="45" t="s">
        <v>131</v>
      </c>
      <c r="J159" s="47">
        <v>2094</v>
      </c>
    </row>
    <row r="160" spans="1:10" x14ac:dyDescent="0.25">
      <c r="A160" s="44">
        <f>+COUNTIF($B$1:B160,ESTADISTICAS!$B$9)</f>
        <v>0</v>
      </c>
      <c r="B160" s="49">
        <v>11</v>
      </c>
      <c r="C160" s="45" t="s">
        <v>113</v>
      </c>
      <c r="D160" s="45">
        <v>2708</v>
      </c>
      <c r="E160" s="45">
        <v>2708</v>
      </c>
      <c r="F160" s="46" t="s">
        <v>135</v>
      </c>
      <c r="G160" s="45" t="s">
        <v>98</v>
      </c>
      <c r="H160" s="45" t="s">
        <v>114</v>
      </c>
      <c r="I160" s="45" t="s">
        <v>101</v>
      </c>
      <c r="J160" s="47">
        <v>261</v>
      </c>
    </row>
    <row r="161" spans="1:10" x14ac:dyDescent="0.25">
      <c r="A161" s="44">
        <f>+COUNTIF($B$1:B161,ESTADISTICAS!$B$9)</f>
        <v>0</v>
      </c>
      <c r="B161" s="48">
        <v>11</v>
      </c>
      <c r="C161" s="45" t="s">
        <v>113</v>
      </c>
      <c r="D161" s="45">
        <v>2709</v>
      </c>
      <c r="E161" s="45">
        <v>2709</v>
      </c>
      <c r="F161" s="46" t="s">
        <v>136</v>
      </c>
      <c r="G161" s="45" t="s">
        <v>113</v>
      </c>
      <c r="H161" s="45" t="s">
        <v>114</v>
      </c>
      <c r="I161" s="45" t="s">
        <v>131</v>
      </c>
      <c r="J161" s="47">
        <v>720</v>
      </c>
    </row>
    <row r="162" spans="1:10" x14ac:dyDescent="0.25">
      <c r="A162" s="44">
        <f>+COUNTIF($B$1:B162,ESTADISTICAS!$B$9)</f>
        <v>0</v>
      </c>
      <c r="B162" s="49">
        <v>11</v>
      </c>
      <c r="C162" s="45" t="s">
        <v>113</v>
      </c>
      <c r="D162" s="45">
        <v>2710</v>
      </c>
      <c r="E162" s="45">
        <v>2710</v>
      </c>
      <c r="F162" s="46" t="s">
        <v>231</v>
      </c>
      <c r="G162" s="45" t="s">
        <v>113</v>
      </c>
      <c r="H162" s="45" t="s">
        <v>114</v>
      </c>
      <c r="I162" s="45" t="s">
        <v>131</v>
      </c>
      <c r="J162" s="47">
        <v>1746</v>
      </c>
    </row>
    <row r="163" spans="1:10" x14ac:dyDescent="0.25">
      <c r="A163" s="44">
        <f>+COUNTIF($B$1:B163,ESTADISTICAS!$B$9)</f>
        <v>0</v>
      </c>
      <c r="B163" s="49">
        <v>11</v>
      </c>
      <c r="C163" s="45" t="s">
        <v>113</v>
      </c>
      <c r="D163" s="45">
        <v>2712</v>
      </c>
      <c r="E163" s="45">
        <v>2712</v>
      </c>
      <c r="F163" s="46" t="s">
        <v>232</v>
      </c>
      <c r="G163" s="45" t="s">
        <v>113</v>
      </c>
      <c r="H163" s="45" t="s">
        <v>114</v>
      </c>
      <c r="I163" s="45" t="s">
        <v>131</v>
      </c>
      <c r="J163" s="47">
        <v>3654</v>
      </c>
    </row>
    <row r="164" spans="1:10" x14ac:dyDescent="0.25">
      <c r="A164" s="44">
        <f>+COUNTIF($B$1:B164,ESTADISTICAS!$B$9)</f>
        <v>0</v>
      </c>
      <c r="B164" s="48">
        <v>11</v>
      </c>
      <c r="C164" s="45" t="s">
        <v>113</v>
      </c>
      <c r="D164" s="45">
        <v>2713</v>
      </c>
      <c r="E164" s="45">
        <v>2713</v>
      </c>
      <c r="F164" s="46" t="s">
        <v>233</v>
      </c>
      <c r="G164" s="45" t="s">
        <v>113</v>
      </c>
      <c r="H164" s="45" t="s">
        <v>114</v>
      </c>
      <c r="I164" s="45" t="s">
        <v>131</v>
      </c>
      <c r="J164" s="47">
        <v>9174</v>
      </c>
    </row>
    <row r="165" spans="1:10" x14ac:dyDescent="0.25">
      <c r="A165" s="44">
        <f>+COUNTIF($B$1:B165,ESTADISTICAS!$B$9)</f>
        <v>0</v>
      </c>
      <c r="B165" s="48">
        <v>11</v>
      </c>
      <c r="C165" s="45" t="s">
        <v>113</v>
      </c>
      <c r="D165" s="45">
        <v>2719</v>
      </c>
      <c r="E165" s="45">
        <v>2719</v>
      </c>
      <c r="F165" s="46" t="s">
        <v>137</v>
      </c>
      <c r="G165" s="45" t="s">
        <v>98</v>
      </c>
      <c r="H165" s="45" t="s">
        <v>114</v>
      </c>
      <c r="I165" s="45" t="s">
        <v>101</v>
      </c>
      <c r="J165" s="47">
        <v>240</v>
      </c>
    </row>
    <row r="166" spans="1:10" x14ac:dyDescent="0.25">
      <c r="A166" s="44">
        <f>+COUNTIF($B$1:B166,ESTADISTICAS!$B$9)</f>
        <v>0</v>
      </c>
      <c r="B166" s="49">
        <v>11</v>
      </c>
      <c r="C166" s="45" t="s">
        <v>113</v>
      </c>
      <c r="D166" s="45">
        <v>2723</v>
      </c>
      <c r="E166" s="45">
        <v>2723</v>
      </c>
      <c r="F166" s="46" t="s">
        <v>234</v>
      </c>
      <c r="G166" s="45" t="s">
        <v>113</v>
      </c>
      <c r="H166" s="45" t="s">
        <v>114</v>
      </c>
      <c r="I166" s="45" t="s">
        <v>131</v>
      </c>
      <c r="J166" s="47">
        <v>3235</v>
      </c>
    </row>
    <row r="167" spans="1:10" x14ac:dyDescent="0.25">
      <c r="A167" s="44">
        <f>+COUNTIF($B$1:B167,ESTADISTICAS!$B$9)</f>
        <v>0</v>
      </c>
      <c r="B167" s="49">
        <v>11</v>
      </c>
      <c r="C167" s="45" t="s">
        <v>113</v>
      </c>
      <c r="D167" s="45">
        <v>2725</v>
      </c>
      <c r="E167" s="45">
        <v>2725</v>
      </c>
      <c r="F167" s="46" t="s">
        <v>139</v>
      </c>
      <c r="G167" s="45" t="s">
        <v>113</v>
      </c>
      <c r="H167" s="45" t="s">
        <v>114</v>
      </c>
      <c r="I167" s="45" t="s">
        <v>131</v>
      </c>
      <c r="J167" s="47">
        <v>47297</v>
      </c>
    </row>
    <row r="168" spans="1:10" x14ac:dyDescent="0.25">
      <c r="A168" s="44">
        <f>+COUNTIF($B$1:B168,ESTADISTICAS!$B$9)</f>
        <v>0</v>
      </c>
      <c r="B168" s="49">
        <v>11</v>
      </c>
      <c r="C168" s="45" t="s">
        <v>113</v>
      </c>
      <c r="D168" s="45">
        <v>2728</v>
      </c>
      <c r="E168" s="45">
        <v>2728</v>
      </c>
      <c r="F168" s="46" t="s">
        <v>141</v>
      </c>
      <c r="G168" s="45" t="s">
        <v>113</v>
      </c>
      <c r="H168" s="45" t="s">
        <v>114</v>
      </c>
      <c r="I168" s="45" t="s">
        <v>131</v>
      </c>
      <c r="J168" s="47">
        <v>19975</v>
      </c>
    </row>
    <row r="169" spans="1:10" x14ac:dyDescent="0.25">
      <c r="A169" s="44">
        <f>+COUNTIF($B$1:B169,ESTADISTICAS!$B$9)</f>
        <v>0</v>
      </c>
      <c r="B169" s="49">
        <v>11</v>
      </c>
      <c r="C169" s="45" t="s">
        <v>113</v>
      </c>
      <c r="D169" s="45">
        <v>2730</v>
      </c>
      <c r="E169" s="45">
        <v>2730</v>
      </c>
      <c r="F169" s="46" t="s">
        <v>235</v>
      </c>
      <c r="G169" s="45" t="s">
        <v>113</v>
      </c>
      <c r="H169" s="45" t="s">
        <v>114</v>
      </c>
      <c r="I169" s="45" t="s">
        <v>131</v>
      </c>
      <c r="J169" s="47">
        <v>825</v>
      </c>
    </row>
    <row r="170" spans="1:10" x14ac:dyDescent="0.25">
      <c r="A170" s="44">
        <f>+COUNTIF($B$1:B170,ESTADISTICAS!$B$9)</f>
        <v>0</v>
      </c>
      <c r="B170" s="49">
        <v>11</v>
      </c>
      <c r="C170" s="45" t="s">
        <v>113</v>
      </c>
      <c r="D170" s="45">
        <v>2733</v>
      </c>
      <c r="E170" s="45">
        <v>2733</v>
      </c>
      <c r="F170" s="46" t="s">
        <v>236</v>
      </c>
      <c r="G170" s="45" t="s">
        <v>113</v>
      </c>
      <c r="H170" s="45" t="s">
        <v>114</v>
      </c>
      <c r="I170" s="45" t="s">
        <v>131</v>
      </c>
      <c r="J170" s="47">
        <v>327</v>
      </c>
    </row>
    <row r="171" spans="1:10" x14ac:dyDescent="0.25">
      <c r="A171" s="44">
        <f>+COUNTIF($B$1:B171,ESTADISTICAS!$B$9)</f>
        <v>0</v>
      </c>
      <c r="B171" s="49">
        <v>11</v>
      </c>
      <c r="C171" s="45" t="s">
        <v>113</v>
      </c>
      <c r="D171" s="45">
        <v>2738</v>
      </c>
      <c r="E171" s="45">
        <v>2738</v>
      </c>
      <c r="F171" s="46" t="s">
        <v>237</v>
      </c>
      <c r="G171" s="45" t="s">
        <v>113</v>
      </c>
      <c r="H171" s="45" t="s">
        <v>114</v>
      </c>
      <c r="I171" s="45" t="s">
        <v>131</v>
      </c>
      <c r="J171" s="47">
        <v>1117</v>
      </c>
    </row>
    <row r="172" spans="1:10" x14ac:dyDescent="0.25">
      <c r="A172" s="44">
        <f>+COUNTIF($B$1:B172,ESTADISTICAS!$B$9)</f>
        <v>0</v>
      </c>
      <c r="B172" s="49">
        <v>11</v>
      </c>
      <c r="C172" s="45" t="s">
        <v>113</v>
      </c>
      <c r="D172" s="45">
        <v>2740</v>
      </c>
      <c r="E172" s="45">
        <v>2740</v>
      </c>
      <c r="F172" s="46" t="s">
        <v>145</v>
      </c>
      <c r="G172" s="45" t="s">
        <v>113</v>
      </c>
      <c r="H172" s="45" t="s">
        <v>114</v>
      </c>
      <c r="I172" s="45" t="s">
        <v>131</v>
      </c>
      <c r="J172" s="47">
        <v>193</v>
      </c>
    </row>
    <row r="173" spans="1:10" x14ac:dyDescent="0.25">
      <c r="A173" s="44">
        <f>+COUNTIF($B$1:B173,ESTADISTICAS!$B$9)</f>
        <v>0</v>
      </c>
      <c r="B173" s="49">
        <v>11</v>
      </c>
      <c r="C173" s="45" t="s">
        <v>113</v>
      </c>
      <c r="D173" s="45">
        <v>2745</v>
      </c>
      <c r="E173" s="45">
        <v>2745</v>
      </c>
      <c r="F173" s="46" t="s">
        <v>238</v>
      </c>
      <c r="G173" s="45" t="s">
        <v>113</v>
      </c>
      <c r="H173" s="45" t="s">
        <v>114</v>
      </c>
      <c r="I173" s="45" t="s">
        <v>131</v>
      </c>
      <c r="J173" s="47">
        <v>6578</v>
      </c>
    </row>
    <row r="174" spans="1:10" x14ac:dyDescent="0.25">
      <c r="A174" s="44">
        <f>+COUNTIF($B$1:B174,ESTADISTICAS!$B$9)</f>
        <v>0</v>
      </c>
      <c r="B174" s="49">
        <v>11</v>
      </c>
      <c r="C174" s="45" t="s">
        <v>113</v>
      </c>
      <c r="D174" s="45">
        <v>2746</v>
      </c>
      <c r="E174" s="45">
        <v>2746</v>
      </c>
      <c r="F174" s="46" t="s">
        <v>239</v>
      </c>
      <c r="G174" s="45" t="s">
        <v>113</v>
      </c>
      <c r="H174" s="45" t="s">
        <v>114</v>
      </c>
      <c r="I174" s="45" t="s">
        <v>131</v>
      </c>
      <c r="J174" s="47">
        <v>1510</v>
      </c>
    </row>
    <row r="175" spans="1:10" x14ac:dyDescent="0.25">
      <c r="A175" s="44">
        <f>+COUNTIF($B$1:B175,ESTADISTICAS!$B$9)</f>
        <v>0</v>
      </c>
      <c r="B175" s="49">
        <v>11</v>
      </c>
      <c r="C175" s="45" t="s">
        <v>113</v>
      </c>
      <c r="D175" s="45">
        <v>2811</v>
      </c>
      <c r="E175" s="45">
        <v>2811</v>
      </c>
      <c r="F175" s="46" t="s">
        <v>240</v>
      </c>
      <c r="G175" s="45" t="s">
        <v>113</v>
      </c>
      <c r="H175" s="45" t="s">
        <v>114</v>
      </c>
      <c r="I175" s="45" t="s">
        <v>131</v>
      </c>
      <c r="J175" s="47">
        <v>6355</v>
      </c>
    </row>
    <row r="176" spans="1:10" x14ac:dyDescent="0.25">
      <c r="A176" s="44">
        <f>+COUNTIF($B$1:B176,ESTADISTICAS!$B$9)</f>
        <v>0</v>
      </c>
      <c r="B176" s="49">
        <v>11</v>
      </c>
      <c r="C176" s="45" t="s">
        <v>113</v>
      </c>
      <c r="D176" s="45">
        <v>2812</v>
      </c>
      <c r="E176" s="45">
        <v>2812</v>
      </c>
      <c r="F176" s="46" t="s">
        <v>241</v>
      </c>
      <c r="G176" s="45" t="s">
        <v>113</v>
      </c>
      <c r="H176" s="45" t="s">
        <v>114</v>
      </c>
      <c r="I176" s="45" t="s">
        <v>101</v>
      </c>
      <c r="J176" s="47">
        <v>8467</v>
      </c>
    </row>
    <row r="177" spans="1:10" x14ac:dyDescent="0.25">
      <c r="A177" s="44">
        <f>+COUNTIF($B$1:B177,ESTADISTICAS!$B$9)</f>
        <v>0</v>
      </c>
      <c r="B177" s="49">
        <v>11</v>
      </c>
      <c r="C177" s="45" t="s">
        <v>113</v>
      </c>
      <c r="D177" s="45">
        <v>2822</v>
      </c>
      <c r="E177" s="45">
        <v>2822</v>
      </c>
      <c r="F177" s="46" t="s">
        <v>242</v>
      </c>
      <c r="G177" s="45" t="s">
        <v>113</v>
      </c>
      <c r="H177" s="45" t="s">
        <v>114</v>
      </c>
      <c r="I177" s="45" t="s">
        <v>131</v>
      </c>
      <c r="J177" s="47">
        <v>14</v>
      </c>
    </row>
    <row r="178" spans="1:10" x14ac:dyDescent="0.25">
      <c r="A178" s="44">
        <f>+COUNTIF($B$1:B178,ESTADISTICAS!$B$9)</f>
        <v>0</v>
      </c>
      <c r="B178" s="49">
        <v>11</v>
      </c>
      <c r="C178" s="45" t="s">
        <v>113</v>
      </c>
      <c r="D178" s="45">
        <v>2824</v>
      </c>
      <c r="E178" s="45">
        <v>2824</v>
      </c>
      <c r="F178" s="46" t="s">
        <v>151</v>
      </c>
      <c r="G178" s="45" t="s">
        <v>113</v>
      </c>
      <c r="H178" s="45" t="s">
        <v>114</v>
      </c>
      <c r="I178" s="45" t="s">
        <v>131</v>
      </c>
      <c r="J178" s="47">
        <v>104</v>
      </c>
    </row>
    <row r="179" spans="1:10" x14ac:dyDescent="0.25">
      <c r="A179" s="44">
        <f>+COUNTIF($B$1:B179,ESTADISTICAS!$B$9)</f>
        <v>0</v>
      </c>
      <c r="B179" s="49">
        <v>11</v>
      </c>
      <c r="C179" s="45" t="s">
        <v>113</v>
      </c>
      <c r="D179" s="45">
        <v>2829</v>
      </c>
      <c r="E179" s="45">
        <v>2829</v>
      </c>
      <c r="F179" s="46" t="s">
        <v>152</v>
      </c>
      <c r="G179" s="45" t="s">
        <v>113</v>
      </c>
      <c r="H179" s="45" t="s">
        <v>114</v>
      </c>
      <c r="I179" s="45" t="s">
        <v>131</v>
      </c>
      <c r="J179" s="47">
        <v>108326</v>
      </c>
    </row>
    <row r="180" spans="1:10" x14ac:dyDescent="0.25">
      <c r="A180" s="44">
        <f>+COUNTIF($B$1:B180,ESTADISTICAS!$B$9)</f>
        <v>0</v>
      </c>
      <c r="B180" s="49">
        <v>11</v>
      </c>
      <c r="C180" s="45" t="s">
        <v>113</v>
      </c>
      <c r="D180" s="45">
        <v>2830</v>
      </c>
      <c r="E180" s="45">
        <v>2830</v>
      </c>
      <c r="F180" s="46" t="s">
        <v>243</v>
      </c>
      <c r="G180" s="45" t="s">
        <v>113</v>
      </c>
      <c r="H180" s="45" t="s">
        <v>114</v>
      </c>
      <c r="I180" s="45" t="s">
        <v>131</v>
      </c>
      <c r="J180" s="47">
        <v>11021</v>
      </c>
    </row>
    <row r="181" spans="1:10" x14ac:dyDescent="0.25">
      <c r="A181" s="44">
        <f>+COUNTIF($B$1:B181,ESTADISTICAS!$B$9)</f>
        <v>0</v>
      </c>
      <c r="B181" s="49">
        <v>11</v>
      </c>
      <c r="C181" s="45" t="s">
        <v>113</v>
      </c>
      <c r="D181" s="45">
        <v>2831</v>
      </c>
      <c r="E181" s="45">
        <v>2831</v>
      </c>
      <c r="F181" s="46" t="s">
        <v>153</v>
      </c>
      <c r="G181" s="45" t="s">
        <v>113</v>
      </c>
      <c r="H181" s="45" t="s">
        <v>114</v>
      </c>
      <c r="I181" s="45" t="s">
        <v>131</v>
      </c>
      <c r="J181" s="47">
        <v>393</v>
      </c>
    </row>
    <row r="182" spans="1:10" x14ac:dyDescent="0.25">
      <c r="A182" s="44">
        <f>+COUNTIF($B$1:B182,ESTADISTICAS!$B$9)</f>
        <v>0</v>
      </c>
      <c r="B182" s="49">
        <v>11</v>
      </c>
      <c r="C182" s="45" t="s">
        <v>113</v>
      </c>
      <c r="D182" s="45">
        <v>2832</v>
      </c>
      <c r="E182" s="45">
        <v>2832</v>
      </c>
      <c r="F182" s="46" t="s">
        <v>244</v>
      </c>
      <c r="G182" s="45" t="s">
        <v>183</v>
      </c>
      <c r="H182" s="45" t="s">
        <v>114</v>
      </c>
      <c r="I182" s="45" t="s">
        <v>101</v>
      </c>
      <c r="J182" s="47">
        <v>187</v>
      </c>
    </row>
    <row r="183" spans="1:10" x14ac:dyDescent="0.25">
      <c r="A183" s="44">
        <f>+COUNTIF($B$1:B183,ESTADISTICAS!$B$9)</f>
        <v>0</v>
      </c>
      <c r="B183" s="49">
        <v>11</v>
      </c>
      <c r="C183" s="45" t="s">
        <v>113</v>
      </c>
      <c r="D183" s="45">
        <v>2833</v>
      </c>
      <c r="E183" s="45">
        <v>2833</v>
      </c>
      <c r="F183" s="46" t="s">
        <v>154</v>
      </c>
      <c r="G183" s="45" t="s">
        <v>98</v>
      </c>
      <c r="H183" s="45" t="s">
        <v>114</v>
      </c>
      <c r="I183" s="45" t="s">
        <v>131</v>
      </c>
      <c r="J183" s="47">
        <v>659</v>
      </c>
    </row>
    <row r="184" spans="1:10" x14ac:dyDescent="0.25">
      <c r="A184" s="44">
        <f>+COUNTIF($B$1:B184,ESTADISTICAS!$B$9)</f>
        <v>0</v>
      </c>
      <c r="B184" s="49">
        <v>11</v>
      </c>
      <c r="C184" s="45" t="s">
        <v>113</v>
      </c>
      <c r="D184" s="45">
        <v>2834</v>
      </c>
      <c r="E184" s="45">
        <v>2834</v>
      </c>
      <c r="F184" s="46" t="s">
        <v>245</v>
      </c>
      <c r="G184" s="45" t="s">
        <v>113</v>
      </c>
      <c r="H184" s="45" t="s">
        <v>114</v>
      </c>
      <c r="I184" s="45" t="s">
        <v>131</v>
      </c>
      <c r="J184" s="47">
        <v>7077</v>
      </c>
    </row>
    <row r="185" spans="1:10" x14ac:dyDescent="0.25">
      <c r="A185" s="44">
        <f>+COUNTIF($B$1:B185,ESTADISTICAS!$B$9)</f>
        <v>0</v>
      </c>
      <c r="B185" s="49">
        <v>11</v>
      </c>
      <c r="C185" s="45" t="s">
        <v>113</v>
      </c>
      <c r="D185" s="45">
        <v>2837</v>
      </c>
      <c r="E185" s="45">
        <v>2837</v>
      </c>
      <c r="F185" s="46" t="s">
        <v>246</v>
      </c>
      <c r="G185" s="45" t="s">
        <v>113</v>
      </c>
      <c r="H185" s="45" t="s">
        <v>114</v>
      </c>
      <c r="I185" s="45" t="s">
        <v>131</v>
      </c>
      <c r="J185" s="47">
        <v>5598</v>
      </c>
    </row>
    <row r="186" spans="1:10" x14ac:dyDescent="0.25">
      <c r="A186" s="44">
        <f>+COUNTIF($B$1:B186,ESTADISTICAS!$B$9)</f>
        <v>0</v>
      </c>
      <c r="B186" s="49">
        <v>11</v>
      </c>
      <c r="C186" s="45" t="s">
        <v>113</v>
      </c>
      <c r="D186" s="45">
        <v>2848</v>
      </c>
      <c r="E186" s="45">
        <v>2848</v>
      </c>
      <c r="F186" s="46" t="s">
        <v>247</v>
      </c>
      <c r="G186" s="45" t="s">
        <v>113</v>
      </c>
      <c r="H186" s="45" t="s">
        <v>114</v>
      </c>
      <c r="I186" s="45" t="s">
        <v>131</v>
      </c>
      <c r="J186" s="47">
        <v>3591</v>
      </c>
    </row>
    <row r="187" spans="1:10" x14ac:dyDescent="0.25">
      <c r="A187" s="44">
        <f>+COUNTIF($B$1:B187,ESTADISTICAS!$B$9)</f>
        <v>0</v>
      </c>
      <c r="B187" s="49">
        <v>11</v>
      </c>
      <c r="C187" s="45" t="s">
        <v>113</v>
      </c>
      <c r="D187" s="45">
        <v>2901</v>
      </c>
      <c r="E187" s="45">
        <v>2901</v>
      </c>
      <c r="F187" s="46" t="s">
        <v>248</v>
      </c>
      <c r="G187" s="45" t="s">
        <v>113</v>
      </c>
      <c r="H187" s="45" t="s">
        <v>100</v>
      </c>
      <c r="I187" s="45" t="s">
        <v>131</v>
      </c>
      <c r="J187" s="47">
        <v>189</v>
      </c>
    </row>
    <row r="188" spans="1:10" x14ac:dyDescent="0.25">
      <c r="A188" s="44">
        <f>+COUNTIF($B$1:B188,ESTADISTICAS!$B$9)</f>
        <v>0</v>
      </c>
      <c r="B188" s="49">
        <v>11</v>
      </c>
      <c r="C188" s="45" t="s">
        <v>113</v>
      </c>
      <c r="D188" s="45">
        <v>2902</v>
      </c>
      <c r="E188" s="45">
        <v>2902</v>
      </c>
      <c r="F188" s="46" t="s">
        <v>249</v>
      </c>
      <c r="G188" s="45" t="s">
        <v>113</v>
      </c>
      <c r="H188" s="45" t="s">
        <v>100</v>
      </c>
      <c r="I188" s="45" t="s">
        <v>131</v>
      </c>
      <c r="J188" s="47">
        <v>259</v>
      </c>
    </row>
    <row r="189" spans="1:10" x14ac:dyDescent="0.25">
      <c r="A189" s="44">
        <f>+COUNTIF($B$1:B189,ESTADISTICAS!$B$9)</f>
        <v>0</v>
      </c>
      <c r="B189" s="49">
        <v>11</v>
      </c>
      <c r="C189" s="45" t="s">
        <v>113</v>
      </c>
      <c r="D189" s="45">
        <v>2904</v>
      </c>
      <c r="E189" s="45">
        <v>2904</v>
      </c>
      <c r="F189" s="46" t="s">
        <v>250</v>
      </c>
      <c r="G189" s="45" t="s">
        <v>113</v>
      </c>
      <c r="H189" s="45" t="s">
        <v>100</v>
      </c>
      <c r="I189" s="45" t="s">
        <v>131</v>
      </c>
      <c r="J189" s="47">
        <v>882</v>
      </c>
    </row>
    <row r="190" spans="1:10" x14ac:dyDescent="0.25">
      <c r="A190" s="44">
        <f>+COUNTIF($B$1:B190,ESTADISTICAS!$B$9)</f>
        <v>0</v>
      </c>
      <c r="B190" s="49">
        <v>11</v>
      </c>
      <c r="C190" s="45" t="s">
        <v>113</v>
      </c>
      <c r="D190" s="45">
        <v>2905</v>
      </c>
      <c r="E190" s="45">
        <v>2905</v>
      </c>
      <c r="F190" s="46" t="s">
        <v>251</v>
      </c>
      <c r="G190" s="45" t="s">
        <v>113</v>
      </c>
      <c r="H190" s="45" t="s">
        <v>100</v>
      </c>
      <c r="I190" s="45" t="s">
        <v>131</v>
      </c>
      <c r="J190" s="47">
        <v>816</v>
      </c>
    </row>
    <row r="191" spans="1:10" x14ac:dyDescent="0.25">
      <c r="A191" s="44">
        <f>+COUNTIF($B$1:B191,ESTADISTICAS!$B$9)</f>
        <v>0</v>
      </c>
      <c r="B191" s="49">
        <v>11</v>
      </c>
      <c r="C191" s="45" t="s">
        <v>113</v>
      </c>
      <c r="D191" s="45">
        <v>2906</v>
      </c>
      <c r="E191" s="45">
        <v>2906</v>
      </c>
      <c r="F191" s="46" t="s">
        <v>252</v>
      </c>
      <c r="G191" s="45" t="s">
        <v>113</v>
      </c>
      <c r="H191" s="45" t="s">
        <v>100</v>
      </c>
      <c r="I191" s="45" t="s">
        <v>131</v>
      </c>
      <c r="J191" s="47">
        <v>94</v>
      </c>
    </row>
    <row r="192" spans="1:10" x14ac:dyDescent="0.25">
      <c r="A192" s="44">
        <f>+COUNTIF($B$1:B192,ESTADISTICAS!$B$9)</f>
        <v>0</v>
      </c>
      <c r="B192" s="49">
        <v>11</v>
      </c>
      <c r="C192" s="45" t="s">
        <v>113</v>
      </c>
      <c r="D192" s="45">
        <v>3702</v>
      </c>
      <c r="E192" s="45">
        <v>3702</v>
      </c>
      <c r="F192" s="46" t="s">
        <v>253</v>
      </c>
      <c r="G192" s="45" t="s">
        <v>113</v>
      </c>
      <c r="H192" s="45" t="s">
        <v>114</v>
      </c>
      <c r="I192" s="45" t="s">
        <v>159</v>
      </c>
      <c r="J192" s="47">
        <v>385</v>
      </c>
    </row>
    <row r="193" spans="1:10" x14ac:dyDescent="0.25">
      <c r="A193" s="44">
        <f>+COUNTIF($B$1:B193,ESTADISTICAS!$B$9)</f>
        <v>0</v>
      </c>
      <c r="B193" s="49">
        <v>11</v>
      </c>
      <c r="C193" s="45" t="s">
        <v>113</v>
      </c>
      <c r="D193" s="45">
        <v>3712</v>
      </c>
      <c r="E193" s="45">
        <v>3712</v>
      </c>
      <c r="F193" s="46" t="s">
        <v>254</v>
      </c>
      <c r="G193" s="45" t="s">
        <v>113</v>
      </c>
      <c r="H193" s="45" t="s">
        <v>114</v>
      </c>
      <c r="I193" s="45" t="s">
        <v>159</v>
      </c>
      <c r="J193" s="47">
        <v>763</v>
      </c>
    </row>
    <row r="194" spans="1:10" x14ac:dyDescent="0.25">
      <c r="A194" s="44">
        <f>+COUNTIF($B$1:B194,ESTADISTICAS!$B$9)</f>
        <v>0</v>
      </c>
      <c r="B194" s="49">
        <v>11</v>
      </c>
      <c r="C194" s="45" t="s">
        <v>113</v>
      </c>
      <c r="D194" s="45">
        <v>3713</v>
      </c>
      <c r="E194" s="45">
        <v>3713</v>
      </c>
      <c r="F194" s="46" t="s">
        <v>255</v>
      </c>
      <c r="G194" s="45" t="s">
        <v>113</v>
      </c>
      <c r="H194" s="45" t="s">
        <v>114</v>
      </c>
      <c r="I194" s="45" t="s">
        <v>131</v>
      </c>
      <c r="J194" s="47">
        <v>2333</v>
      </c>
    </row>
    <row r="195" spans="1:10" x14ac:dyDescent="0.25">
      <c r="A195" s="44">
        <f>+COUNTIF($B$1:B195,ESTADISTICAS!$B$9)</f>
        <v>0</v>
      </c>
      <c r="B195" s="49">
        <v>11</v>
      </c>
      <c r="C195" s="45" t="s">
        <v>113</v>
      </c>
      <c r="D195" s="45">
        <v>3719</v>
      </c>
      <c r="E195" s="45">
        <v>3719</v>
      </c>
      <c r="F195" s="46" t="s">
        <v>256</v>
      </c>
      <c r="G195" s="45" t="s">
        <v>113</v>
      </c>
      <c r="H195" s="45" t="s">
        <v>114</v>
      </c>
      <c r="I195" s="45" t="s">
        <v>131</v>
      </c>
      <c r="J195" s="47">
        <v>432</v>
      </c>
    </row>
    <row r="196" spans="1:10" x14ac:dyDescent="0.25">
      <c r="A196" s="44">
        <f>+COUNTIF($B$1:B196,ESTADISTICAS!$B$9)</f>
        <v>0</v>
      </c>
      <c r="B196" s="49">
        <v>11</v>
      </c>
      <c r="C196" s="45" t="s">
        <v>113</v>
      </c>
      <c r="D196" s="45">
        <v>3724</v>
      </c>
      <c r="E196" s="45">
        <v>3724</v>
      </c>
      <c r="F196" s="46" t="s">
        <v>327</v>
      </c>
      <c r="G196" s="45" t="s">
        <v>213</v>
      </c>
      <c r="H196" s="45" t="s">
        <v>114</v>
      </c>
      <c r="I196" s="45" t="s">
        <v>159</v>
      </c>
      <c r="J196" s="47">
        <v>19</v>
      </c>
    </row>
    <row r="197" spans="1:10" x14ac:dyDescent="0.25">
      <c r="A197" s="44">
        <f>+COUNTIF($B$1:B197,ESTADISTICAS!$B$9)</f>
        <v>0</v>
      </c>
      <c r="B197" s="49">
        <v>11</v>
      </c>
      <c r="C197" s="45" t="s">
        <v>113</v>
      </c>
      <c r="D197" s="45">
        <v>3725</v>
      </c>
      <c r="E197" s="45">
        <v>3725</v>
      </c>
      <c r="F197" s="46" t="s">
        <v>198</v>
      </c>
      <c r="G197" s="45" t="s">
        <v>113</v>
      </c>
      <c r="H197" s="45" t="s">
        <v>114</v>
      </c>
      <c r="I197" s="45" t="s">
        <v>159</v>
      </c>
      <c r="J197" s="47">
        <v>281</v>
      </c>
    </row>
    <row r="198" spans="1:10" x14ac:dyDescent="0.25">
      <c r="A198" s="44">
        <f>+COUNTIF($B$1:B198,ESTADISTICAS!$B$9)</f>
        <v>0</v>
      </c>
      <c r="B198" s="49">
        <v>11</v>
      </c>
      <c r="C198" s="45" t="s">
        <v>113</v>
      </c>
      <c r="D198" s="45">
        <v>3808</v>
      </c>
      <c r="E198" s="45">
        <v>3808</v>
      </c>
      <c r="F198" s="46" t="s">
        <v>257</v>
      </c>
      <c r="G198" s="45" t="s">
        <v>113</v>
      </c>
      <c r="H198" s="45" t="s">
        <v>114</v>
      </c>
      <c r="I198" s="45" t="s">
        <v>159</v>
      </c>
      <c r="J198" s="47">
        <v>513</v>
      </c>
    </row>
    <row r="199" spans="1:10" x14ac:dyDescent="0.25">
      <c r="A199" s="44">
        <f>+COUNTIF($B$1:B199,ESTADISTICAS!$B$9)</f>
        <v>0</v>
      </c>
      <c r="B199" s="49">
        <v>11</v>
      </c>
      <c r="C199" s="45" t="s">
        <v>113</v>
      </c>
      <c r="D199" s="45">
        <v>3819</v>
      </c>
      <c r="E199" s="45">
        <v>3819</v>
      </c>
      <c r="F199" s="46" t="s">
        <v>258</v>
      </c>
      <c r="G199" s="45" t="s">
        <v>113</v>
      </c>
      <c r="H199" s="45" t="s">
        <v>114</v>
      </c>
      <c r="I199" s="45" t="s">
        <v>159</v>
      </c>
      <c r="J199" s="47">
        <v>988</v>
      </c>
    </row>
    <row r="200" spans="1:10" x14ac:dyDescent="0.25">
      <c r="A200" s="44">
        <f>+COUNTIF($B$1:B200,ESTADISTICAS!$B$9)</f>
        <v>0</v>
      </c>
      <c r="B200" s="49">
        <v>11</v>
      </c>
      <c r="C200" s="45" t="s">
        <v>113</v>
      </c>
      <c r="D200" s="45">
        <v>3822</v>
      </c>
      <c r="E200" s="45">
        <v>3822</v>
      </c>
      <c r="F200" s="46" t="s">
        <v>2403</v>
      </c>
      <c r="G200" s="45" t="s">
        <v>113</v>
      </c>
      <c r="H200" s="45" t="s">
        <v>114</v>
      </c>
      <c r="I200" s="45" t="s">
        <v>159</v>
      </c>
      <c r="J200" s="47">
        <v>17</v>
      </c>
    </row>
    <row r="201" spans="1:10" x14ac:dyDescent="0.25">
      <c r="A201" s="44">
        <f>+COUNTIF($B$1:B201,ESTADISTICAS!$B$9)</f>
        <v>0</v>
      </c>
      <c r="B201" s="49">
        <v>11</v>
      </c>
      <c r="C201" s="45" t="s">
        <v>113</v>
      </c>
      <c r="D201" s="45">
        <v>3826</v>
      </c>
      <c r="E201" s="45">
        <v>3826</v>
      </c>
      <c r="F201" s="46" t="s">
        <v>259</v>
      </c>
      <c r="G201" s="45" t="s">
        <v>113</v>
      </c>
      <c r="H201" s="45" t="s">
        <v>114</v>
      </c>
      <c r="I201" s="45" t="s">
        <v>159</v>
      </c>
      <c r="J201" s="47">
        <v>496</v>
      </c>
    </row>
    <row r="202" spans="1:10" x14ac:dyDescent="0.25">
      <c r="A202" s="44">
        <f>+COUNTIF($B$1:B202,ESTADISTICAS!$B$9)</f>
        <v>0</v>
      </c>
      <c r="B202" s="48">
        <v>11</v>
      </c>
      <c r="C202" s="45" t="s">
        <v>113</v>
      </c>
      <c r="D202" s="45">
        <v>3827</v>
      </c>
      <c r="E202" s="45">
        <v>3827</v>
      </c>
      <c r="F202" s="46" t="s">
        <v>260</v>
      </c>
      <c r="G202" s="45" t="s">
        <v>113</v>
      </c>
      <c r="H202" s="45" t="s">
        <v>114</v>
      </c>
      <c r="I202" s="45" t="s">
        <v>159</v>
      </c>
      <c r="J202" s="47">
        <v>112</v>
      </c>
    </row>
    <row r="203" spans="1:10" x14ac:dyDescent="0.25">
      <c r="A203" s="44">
        <f>+COUNTIF($B$1:B203,ESTADISTICAS!$B$9)</f>
        <v>0</v>
      </c>
      <c r="B203" s="48">
        <v>11</v>
      </c>
      <c r="C203" s="45" t="s">
        <v>113</v>
      </c>
      <c r="D203" s="45">
        <v>3828</v>
      </c>
      <c r="E203" s="45">
        <v>3828</v>
      </c>
      <c r="F203" s="46" t="s">
        <v>261</v>
      </c>
      <c r="G203" s="45" t="s">
        <v>2</v>
      </c>
      <c r="H203" s="45" t="s">
        <v>114</v>
      </c>
      <c r="I203" s="45" t="s">
        <v>159</v>
      </c>
      <c r="J203" s="47">
        <v>127</v>
      </c>
    </row>
    <row r="204" spans="1:10" x14ac:dyDescent="0.25">
      <c r="A204" s="44">
        <f>+COUNTIF($B$1:B204,ESTADISTICAS!$B$9)</f>
        <v>0</v>
      </c>
      <c r="B204" s="49">
        <v>11</v>
      </c>
      <c r="C204" s="45" t="s">
        <v>113</v>
      </c>
      <c r="D204" s="45">
        <v>4108</v>
      </c>
      <c r="E204" s="45">
        <v>4108</v>
      </c>
      <c r="F204" s="46" t="s">
        <v>262</v>
      </c>
      <c r="G204" s="45" t="s">
        <v>113</v>
      </c>
      <c r="H204" s="45" t="s">
        <v>100</v>
      </c>
      <c r="I204" s="45" t="s">
        <v>131</v>
      </c>
      <c r="J204" s="47">
        <v>2369</v>
      </c>
    </row>
    <row r="205" spans="1:10" x14ac:dyDescent="0.25">
      <c r="A205" s="44">
        <f>+COUNTIF($B$1:B205,ESTADISTICAS!$B$9)</f>
        <v>0</v>
      </c>
      <c r="B205" s="48">
        <v>11</v>
      </c>
      <c r="C205" s="45" t="s">
        <v>113</v>
      </c>
      <c r="D205" s="45">
        <v>4702</v>
      </c>
      <c r="E205" s="45">
        <v>4702</v>
      </c>
      <c r="F205" s="46" t="s">
        <v>169</v>
      </c>
      <c r="G205" s="45" t="s">
        <v>113</v>
      </c>
      <c r="H205" s="45" t="s">
        <v>114</v>
      </c>
      <c r="I205" s="45" t="s">
        <v>159</v>
      </c>
      <c r="J205" s="47">
        <v>2381</v>
      </c>
    </row>
    <row r="206" spans="1:10" x14ac:dyDescent="0.25">
      <c r="A206" s="44">
        <f>+COUNTIF($B$1:B206,ESTADISTICAS!$B$9)</f>
        <v>0</v>
      </c>
      <c r="B206" s="49">
        <v>11</v>
      </c>
      <c r="C206" s="45" t="s">
        <v>113</v>
      </c>
      <c r="D206" s="45">
        <v>4708</v>
      </c>
      <c r="E206" s="45">
        <v>4708</v>
      </c>
      <c r="F206" s="46" t="s">
        <v>263</v>
      </c>
      <c r="G206" s="45" t="s">
        <v>113</v>
      </c>
      <c r="H206" s="45" t="s">
        <v>114</v>
      </c>
      <c r="I206" s="45" t="s">
        <v>172</v>
      </c>
      <c r="J206" s="47">
        <v>101</v>
      </c>
    </row>
    <row r="207" spans="1:10" x14ac:dyDescent="0.25">
      <c r="A207" s="44">
        <f>+COUNTIF($B$1:B207,ESTADISTICAS!$B$9)</f>
        <v>0</v>
      </c>
      <c r="B207" s="49">
        <v>11</v>
      </c>
      <c r="C207" s="45" t="s">
        <v>113</v>
      </c>
      <c r="D207" s="45">
        <v>4710</v>
      </c>
      <c r="E207" s="45">
        <v>4710</v>
      </c>
      <c r="F207" s="46" t="s">
        <v>264</v>
      </c>
      <c r="G207" s="45" t="s">
        <v>113</v>
      </c>
      <c r="H207" s="45" t="s">
        <v>114</v>
      </c>
      <c r="I207" s="45" t="s">
        <v>172</v>
      </c>
      <c r="J207" s="47">
        <v>2</v>
      </c>
    </row>
    <row r="208" spans="1:10" x14ac:dyDescent="0.25">
      <c r="A208" s="44">
        <f>+COUNTIF($B$1:B208,ESTADISTICAS!$B$9)</f>
        <v>0</v>
      </c>
      <c r="B208" s="48">
        <v>11</v>
      </c>
      <c r="C208" s="45" t="s">
        <v>113</v>
      </c>
      <c r="D208" s="45">
        <v>4714</v>
      </c>
      <c r="E208" s="45">
        <v>4714</v>
      </c>
      <c r="F208" s="46" t="s">
        <v>265</v>
      </c>
      <c r="G208" s="45" t="s">
        <v>113</v>
      </c>
      <c r="H208" s="45" t="s">
        <v>114</v>
      </c>
      <c r="I208" s="45" t="s">
        <v>172</v>
      </c>
      <c r="J208" s="47">
        <v>115</v>
      </c>
    </row>
    <row r="209" spans="1:10" x14ac:dyDescent="0.25">
      <c r="A209" s="44">
        <f>+COUNTIF($B$1:B209,ESTADISTICAS!$B$9)</f>
        <v>0</v>
      </c>
      <c r="B209" s="48">
        <v>11</v>
      </c>
      <c r="C209" s="45" t="s">
        <v>113</v>
      </c>
      <c r="D209" s="45">
        <v>4719</v>
      </c>
      <c r="E209" s="45">
        <v>4719</v>
      </c>
      <c r="F209" s="46" t="s">
        <v>266</v>
      </c>
      <c r="G209" s="45" t="s">
        <v>113</v>
      </c>
      <c r="H209" s="45" t="s">
        <v>114</v>
      </c>
      <c r="I209" s="45" t="s">
        <v>172</v>
      </c>
      <c r="J209" s="47">
        <v>349</v>
      </c>
    </row>
    <row r="210" spans="1:10" x14ac:dyDescent="0.25">
      <c r="A210" s="44">
        <f>+COUNTIF($B$1:B210,ESTADISTICAS!$B$9)</f>
        <v>0</v>
      </c>
      <c r="B210" s="49">
        <v>11</v>
      </c>
      <c r="C210" s="45" t="s">
        <v>113</v>
      </c>
      <c r="D210" s="45">
        <v>4721</v>
      </c>
      <c r="E210" s="45">
        <v>4721</v>
      </c>
      <c r="F210" s="46" t="s">
        <v>267</v>
      </c>
      <c r="G210" s="45" t="s">
        <v>113</v>
      </c>
      <c r="H210" s="45" t="s">
        <v>114</v>
      </c>
      <c r="I210" s="45" t="s">
        <v>131</v>
      </c>
      <c r="J210" s="47">
        <v>822</v>
      </c>
    </row>
    <row r="211" spans="1:10" x14ac:dyDescent="0.25">
      <c r="A211" s="44">
        <f>+COUNTIF($B$1:B211,ESTADISTICAS!$B$9)</f>
        <v>0</v>
      </c>
      <c r="B211" s="49">
        <v>11</v>
      </c>
      <c r="C211" s="45" t="s">
        <v>113</v>
      </c>
      <c r="D211" s="45">
        <v>4726</v>
      </c>
      <c r="E211" s="45">
        <v>4726</v>
      </c>
      <c r="F211" s="46" t="s">
        <v>268</v>
      </c>
      <c r="G211" s="45" t="s">
        <v>113</v>
      </c>
      <c r="H211" s="45" t="s">
        <v>114</v>
      </c>
      <c r="I211" s="45" t="s">
        <v>131</v>
      </c>
      <c r="J211" s="47">
        <v>4807</v>
      </c>
    </row>
    <row r="212" spans="1:10" x14ac:dyDescent="0.25">
      <c r="A212" s="44">
        <f>+COUNTIF($B$1:B212,ESTADISTICAS!$B$9)</f>
        <v>0</v>
      </c>
      <c r="B212" s="48">
        <v>11</v>
      </c>
      <c r="C212" s="45" t="s">
        <v>113</v>
      </c>
      <c r="D212" s="45">
        <v>4727</v>
      </c>
      <c r="E212" s="45">
        <v>4727</v>
      </c>
      <c r="F212" s="46" t="s">
        <v>269</v>
      </c>
      <c r="G212" s="45" t="s">
        <v>113</v>
      </c>
      <c r="H212" s="45" t="s">
        <v>114</v>
      </c>
      <c r="I212" s="45" t="s">
        <v>159</v>
      </c>
      <c r="J212" s="47">
        <v>7410</v>
      </c>
    </row>
    <row r="213" spans="1:10" x14ac:dyDescent="0.25">
      <c r="A213" s="44">
        <f>+COUNTIF($B$1:B213,ESTADISTICAS!$B$9)</f>
        <v>0</v>
      </c>
      <c r="B213" s="49">
        <v>11</v>
      </c>
      <c r="C213" s="45" t="s">
        <v>113</v>
      </c>
      <c r="D213" s="45">
        <v>4803</v>
      </c>
      <c r="E213" s="45">
        <v>4803</v>
      </c>
      <c r="F213" s="46" t="s">
        <v>270</v>
      </c>
      <c r="G213" s="45" t="s">
        <v>113</v>
      </c>
      <c r="H213" s="45" t="s">
        <v>114</v>
      </c>
      <c r="I213" s="45" t="s">
        <v>172</v>
      </c>
      <c r="J213" s="47">
        <v>20</v>
      </c>
    </row>
    <row r="214" spans="1:10" x14ac:dyDescent="0.25">
      <c r="A214" s="44">
        <f>+COUNTIF($B$1:B214,ESTADISTICAS!$B$9)</f>
        <v>0</v>
      </c>
      <c r="B214" s="49">
        <v>11</v>
      </c>
      <c r="C214" s="45" t="s">
        <v>113</v>
      </c>
      <c r="D214" s="45">
        <v>4806</v>
      </c>
      <c r="E214" s="45">
        <v>4806</v>
      </c>
      <c r="F214" s="46" t="s">
        <v>271</v>
      </c>
      <c r="G214" s="45" t="s">
        <v>113</v>
      </c>
      <c r="H214" s="45" t="s">
        <v>114</v>
      </c>
      <c r="I214" s="45" t="s">
        <v>172</v>
      </c>
      <c r="J214" s="47">
        <v>35</v>
      </c>
    </row>
    <row r="215" spans="1:10" x14ac:dyDescent="0.25">
      <c r="A215" s="44">
        <f>+COUNTIF($B$1:B215,ESTADISTICAS!$B$9)</f>
        <v>0</v>
      </c>
      <c r="B215" s="48">
        <v>11</v>
      </c>
      <c r="C215" s="45" t="s">
        <v>113</v>
      </c>
      <c r="D215" s="45">
        <v>4810</v>
      </c>
      <c r="E215" s="45">
        <v>4810</v>
      </c>
      <c r="F215" s="46" t="s">
        <v>272</v>
      </c>
      <c r="G215" s="45" t="s">
        <v>113</v>
      </c>
      <c r="H215" s="45" t="s">
        <v>114</v>
      </c>
      <c r="I215" s="45" t="s">
        <v>131</v>
      </c>
      <c r="J215" s="47">
        <v>1523</v>
      </c>
    </row>
    <row r="216" spans="1:10" x14ac:dyDescent="0.25">
      <c r="A216" s="44">
        <f>+COUNTIF($B$1:B216,ESTADISTICAS!$B$9)</f>
        <v>0</v>
      </c>
      <c r="B216" s="48">
        <v>11</v>
      </c>
      <c r="C216" s="45" t="s">
        <v>113</v>
      </c>
      <c r="D216" s="45">
        <v>4812</v>
      </c>
      <c r="E216" s="45">
        <v>4812</v>
      </c>
      <c r="F216" s="46" t="s">
        <v>273</v>
      </c>
      <c r="G216" s="45" t="s">
        <v>113</v>
      </c>
      <c r="H216" s="45" t="s">
        <v>114</v>
      </c>
      <c r="I216" s="45" t="s">
        <v>172</v>
      </c>
      <c r="J216" s="47">
        <v>376</v>
      </c>
    </row>
    <row r="217" spans="1:10" x14ac:dyDescent="0.25">
      <c r="A217" s="44">
        <f>+COUNTIF($B$1:B217,ESTADISTICAS!$B$9)</f>
        <v>0</v>
      </c>
      <c r="B217" s="49">
        <v>11</v>
      </c>
      <c r="C217" s="45" t="s">
        <v>113</v>
      </c>
      <c r="D217" s="45">
        <v>4813</v>
      </c>
      <c r="E217" s="45">
        <v>4813</v>
      </c>
      <c r="F217" s="46" t="s">
        <v>171</v>
      </c>
      <c r="G217" s="45" t="s">
        <v>113</v>
      </c>
      <c r="H217" s="45" t="s">
        <v>114</v>
      </c>
      <c r="I217" s="45" t="s">
        <v>172</v>
      </c>
      <c r="J217" s="47">
        <v>22770</v>
      </c>
    </row>
    <row r="218" spans="1:10" x14ac:dyDescent="0.25">
      <c r="A218" s="44">
        <f>+COUNTIF($B$1:B218,ESTADISTICAS!$B$9)</f>
        <v>0</v>
      </c>
      <c r="B218" s="49">
        <v>11</v>
      </c>
      <c r="C218" s="45" t="s">
        <v>113</v>
      </c>
      <c r="D218" s="45">
        <v>4822</v>
      </c>
      <c r="E218" s="45">
        <v>4822</v>
      </c>
      <c r="F218" s="46" t="s">
        <v>274</v>
      </c>
      <c r="G218" s="45" t="s">
        <v>113</v>
      </c>
      <c r="H218" s="45" t="s">
        <v>114</v>
      </c>
      <c r="I218" s="45" t="s">
        <v>131</v>
      </c>
      <c r="J218" s="47">
        <v>2295</v>
      </c>
    </row>
    <row r="219" spans="1:10" x14ac:dyDescent="0.25">
      <c r="A219" s="44">
        <f>+COUNTIF($B$1:B219,ESTADISTICAS!$B$9)</f>
        <v>0</v>
      </c>
      <c r="B219" s="49">
        <v>11</v>
      </c>
      <c r="C219" s="45" t="s">
        <v>113</v>
      </c>
      <c r="D219" s="45">
        <v>4832</v>
      </c>
      <c r="E219" s="45">
        <v>4832</v>
      </c>
      <c r="F219" s="46" t="s">
        <v>275</v>
      </c>
      <c r="G219" s="45" t="s">
        <v>113</v>
      </c>
      <c r="H219" s="45" t="s">
        <v>114</v>
      </c>
      <c r="I219" s="45" t="s">
        <v>172</v>
      </c>
      <c r="J219" s="47">
        <v>369</v>
      </c>
    </row>
    <row r="220" spans="1:10" x14ac:dyDescent="0.25">
      <c r="A220" s="44">
        <f>+COUNTIF($B$1:B220,ESTADISTICAS!$B$9)</f>
        <v>0</v>
      </c>
      <c r="B220" s="49">
        <v>11</v>
      </c>
      <c r="C220" s="45" t="s">
        <v>113</v>
      </c>
      <c r="D220" s="45">
        <v>4835</v>
      </c>
      <c r="E220" s="45">
        <v>4835</v>
      </c>
      <c r="F220" s="46" t="s">
        <v>276</v>
      </c>
      <c r="G220" s="45" t="s">
        <v>113</v>
      </c>
      <c r="H220" s="45" t="s">
        <v>114</v>
      </c>
      <c r="I220" s="45" t="s">
        <v>131</v>
      </c>
      <c r="J220" s="47">
        <v>320</v>
      </c>
    </row>
    <row r="221" spans="1:10" x14ac:dyDescent="0.25">
      <c r="A221" s="44">
        <f>+COUNTIF($B$1:B221,ESTADISTICAS!$B$9)</f>
        <v>0</v>
      </c>
      <c r="B221" s="49">
        <v>11</v>
      </c>
      <c r="C221" s="45" t="s">
        <v>113</v>
      </c>
      <c r="D221" s="45">
        <v>5802</v>
      </c>
      <c r="E221" s="45">
        <v>5802</v>
      </c>
      <c r="F221" s="46" t="s">
        <v>173</v>
      </c>
      <c r="G221" s="45" t="s">
        <v>113</v>
      </c>
      <c r="H221" s="45" t="s">
        <v>114</v>
      </c>
      <c r="I221" s="45" t="s">
        <v>101</v>
      </c>
      <c r="J221" s="47">
        <v>19796</v>
      </c>
    </row>
    <row r="222" spans="1:10" x14ac:dyDescent="0.25">
      <c r="A222" s="44">
        <f>+COUNTIF($B$1:B222,ESTADISTICAS!$B$9)</f>
        <v>0</v>
      </c>
      <c r="B222" s="49">
        <v>11</v>
      </c>
      <c r="C222" s="45" t="s">
        <v>113</v>
      </c>
      <c r="D222" s="45">
        <v>9104</v>
      </c>
      <c r="E222" s="45">
        <v>9104</v>
      </c>
      <c r="F222" s="46" t="s">
        <v>277</v>
      </c>
      <c r="G222" s="45" t="s">
        <v>113</v>
      </c>
      <c r="H222" s="45" t="s">
        <v>100</v>
      </c>
      <c r="I222" s="45" t="s">
        <v>131</v>
      </c>
      <c r="J222" s="47">
        <v>2697</v>
      </c>
    </row>
    <row r="223" spans="1:10" x14ac:dyDescent="0.25">
      <c r="A223" s="44">
        <f>+COUNTIF($B$1:B223,ESTADISTICAS!$B$9)</f>
        <v>0</v>
      </c>
      <c r="B223" s="49">
        <v>11</v>
      </c>
      <c r="C223" s="45" t="s">
        <v>113</v>
      </c>
      <c r="D223" s="45">
        <v>9107</v>
      </c>
      <c r="E223" s="45">
        <v>9107</v>
      </c>
      <c r="F223" s="46" t="s">
        <v>278</v>
      </c>
      <c r="G223" s="45" t="s">
        <v>113</v>
      </c>
      <c r="H223" s="45" t="s">
        <v>100</v>
      </c>
      <c r="I223" s="45" t="s">
        <v>131</v>
      </c>
      <c r="J223" s="47">
        <v>723</v>
      </c>
    </row>
    <row r="224" spans="1:10" x14ac:dyDescent="0.25">
      <c r="A224" s="44">
        <f>+COUNTIF($B$1:B224,ESTADISTICAS!$B$9)</f>
        <v>0</v>
      </c>
      <c r="B224" s="49">
        <v>11</v>
      </c>
      <c r="C224" s="45" t="s">
        <v>113</v>
      </c>
      <c r="D224" s="45">
        <v>9108</v>
      </c>
      <c r="E224" s="45">
        <v>9108</v>
      </c>
      <c r="F224" s="46" t="s">
        <v>279</v>
      </c>
      <c r="G224" s="45" t="s">
        <v>113</v>
      </c>
      <c r="H224" s="45" t="s">
        <v>100</v>
      </c>
      <c r="I224" s="45" t="s">
        <v>131</v>
      </c>
      <c r="J224" s="47">
        <v>64</v>
      </c>
    </row>
    <row r="225" spans="1:10" x14ac:dyDescent="0.25">
      <c r="A225" s="44">
        <f>+COUNTIF($B$1:B225,ESTADISTICAS!$B$9)</f>
        <v>0</v>
      </c>
      <c r="B225" s="49">
        <v>11</v>
      </c>
      <c r="C225" s="45" t="s">
        <v>113</v>
      </c>
      <c r="D225" s="45">
        <v>9110</v>
      </c>
      <c r="E225" s="45">
        <v>9110</v>
      </c>
      <c r="F225" s="46" t="s">
        <v>174</v>
      </c>
      <c r="G225" s="45" t="s">
        <v>113</v>
      </c>
      <c r="H225" s="45" t="s">
        <v>100</v>
      </c>
      <c r="I225" s="45" t="s">
        <v>159</v>
      </c>
      <c r="J225" s="47">
        <v>125101</v>
      </c>
    </row>
    <row r="226" spans="1:10" x14ac:dyDescent="0.25">
      <c r="A226" s="44">
        <f>+COUNTIF($B$1:B226,ESTADISTICAS!$B$9)</f>
        <v>0</v>
      </c>
      <c r="B226" s="49">
        <v>11</v>
      </c>
      <c r="C226" s="45" t="s">
        <v>113</v>
      </c>
      <c r="D226" s="45">
        <v>9116</v>
      </c>
      <c r="E226" s="45">
        <v>9116</v>
      </c>
      <c r="F226" s="46" t="s">
        <v>175</v>
      </c>
      <c r="G226" s="45" t="s">
        <v>176</v>
      </c>
      <c r="H226" s="45" t="s">
        <v>114</v>
      </c>
      <c r="I226" s="45" t="s">
        <v>131</v>
      </c>
      <c r="J226" s="47">
        <v>256</v>
      </c>
    </row>
    <row r="227" spans="1:10" x14ac:dyDescent="0.25">
      <c r="A227" s="44">
        <f>+COUNTIF($B$1:B227,ESTADISTICAS!$B$9)</f>
        <v>0</v>
      </c>
      <c r="B227" s="49">
        <v>11</v>
      </c>
      <c r="C227" s="45" t="s">
        <v>113</v>
      </c>
      <c r="D227" s="45">
        <v>9117</v>
      </c>
      <c r="E227" s="45">
        <v>9117</v>
      </c>
      <c r="F227" s="46" t="s">
        <v>2404</v>
      </c>
      <c r="G227" s="45" t="s">
        <v>113</v>
      </c>
      <c r="H227" s="45" t="s">
        <v>114</v>
      </c>
      <c r="I227" s="45" t="s">
        <v>172</v>
      </c>
      <c r="J227" s="47">
        <v>38</v>
      </c>
    </row>
    <row r="228" spans="1:10" x14ac:dyDescent="0.25">
      <c r="A228" s="44">
        <f>+COUNTIF($B$1:B228,ESTADISTICAS!$B$9)</f>
        <v>0</v>
      </c>
      <c r="B228" s="49">
        <v>11</v>
      </c>
      <c r="C228" s="45" t="s">
        <v>113</v>
      </c>
      <c r="D228" s="45">
        <v>9128</v>
      </c>
      <c r="E228" s="45">
        <v>9128</v>
      </c>
      <c r="F228" s="46" t="s">
        <v>204</v>
      </c>
      <c r="G228" s="45" t="s">
        <v>113</v>
      </c>
      <c r="H228" s="45" t="s">
        <v>114</v>
      </c>
      <c r="I228" s="45" t="s">
        <v>159</v>
      </c>
      <c r="J228" s="47">
        <v>795</v>
      </c>
    </row>
    <row r="229" spans="1:10" x14ac:dyDescent="0.25">
      <c r="A229" s="44">
        <f>+COUNTIF($B$1:B229,ESTADISTICAS!$B$9)</f>
        <v>0</v>
      </c>
      <c r="B229" s="49">
        <v>11</v>
      </c>
      <c r="C229" s="45" t="s">
        <v>113</v>
      </c>
      <c r="D229" s="45">
        <v>9129</v>
      </c>
      <c r="E229" s="45">
        <v>9129</v>
      </c>
      <c r="F229" s="46" t="s">
        <v>280</v>
      </c>
      <c r="G229" s="45" t="s">
        <v>113</v>
      </c>
      <c r="H229" s="45" t="s">
        <v>114</v>
      </c>
      <c r="I229" s="45" t="s">
        <v>131</v>
      </c>
      <c r="J229" s="47">
        <v>1428</v>
      </c>
    </row>
    <row r="230" spans="1:10" x14ac:dyDescent="0.25">
      <c r="A230" s="44">
        <f>+COUNTIF($B$1:B230,ESTADISTICAS!$B$9)</f>
        <v>0</v>
      </c>
      <c r="B230" s="49">
        <v>11</v>
      </c>
      <c r="C230" s="45" t="s">
        <v>113</v>
      </c>
      <c r="D230" s="45">
        <v>9131</v>
      </c>
      <c r="E230" s="45">
        <v>9131</v>
      </c>
      <c r="F230" s="46" t="s">
        <v>2405</v>
      </c>
      <c r="G230" s="45" t="s">
        <v>113</v>
      </c>
      <c r="H230" s="45" t="s">
        <v>114</v>
      </c>
      <c r="I230" s="45" t="s">
        <v>131</v>
      </c>
      <c r="J230" s="47">
        <v>234</v>
      </c>
    </row>
    <row r="231" spans="1:10" x14ac:dyDescent="0.25">
      <c r="A231" s="44">
        <f>+COUNTIF($B$1:B231,ESTADISTICAS!$B$9)</f>
        <v>0</v>
      </c>
      <c r="B231" s="49">
        <v>11</v>
      </c>
      <c r="C231" s="45" t="s">
        <v>113</v>
      </c>
      <c r="D231" s="45">
        <v>9132</v>
      </c>
      <c r="E231" s="45">
        <v>9132</v>
      </c>
      <c r="F231" s="46" t="s">
        <v>281</v>
      </c>
      <c r="G231" s="45" t="s">
        <v>113</v>
      </c>
      <c r="H231" s="45" t="s">
        <v>114</v>
      </c>
      <c r="I231" s="45" t="s">
        <v>131</v>
      </c>
      <c r="J231" s="47">
        <v>243</v>
      </c>
    </row>
    <row r="232" spans="1:10" x14ac:dyDescent="0.25">
      <c r="A232" s="44">
        <f>+COUNTIF($B$1:B232,ESTADISTICAS!$B$9)</f>
        <v>0</v>
      </c>
      <c r="B232" s="49">
        <v>11</v>
      </c>
      <c r="C232" s="45" t="s">
        <v>113</v>
      </c>
      <c r="D232" s="45">
        <v>9899</v>
      </c>
      <c r="E232" s="45">
        <v>9899</v>
      </c>
      <c r="F232" s="46" t="s">
        <v>282</v>
      </c>
      <c r="G232" s="45" t="s">
        <v>113</v>
      </c>
      <c r="H232" s="45" t="s">
        <v>114</v>
      </c>
      <c r="I232" s="45" t="s">
        <v>131</v>
      </c>
      <c r="J232" s="47">
        <v>1971</v>
      </c>
    </row>
    <row r="233" spans="1:10" x14ac:dyDescent="0.25">
      <c r="A233" s="44">
        <f>+COUNTIF($B$1:B233,ESTADISTICAS!$B$9)</f>
        <v>0</v>
      </c>
      <c r="B233" s="49">
        <v>11</v>
      </c>
      <c r="C233" s="45" t="s">
        <v>113</v>
      </c>
      <c r="D233" s="45">
        <v>9903</v>
      </c>
      <c r="E233" s="45">
        <v>9903</v>
      </c>
      <c r="F233" s="46" t="s">
        <v>283</v>
      </c>
      <c r="G233" s="45" t="s">
        <v>113</v>
      </c>
      <c r="H233" s="45" t="s">
        <v>114</v>
      </c>
      <c r="I233" s="45" t="s">
        <v>159</v>
      </c>
      <c r="J233" s="47">
        <v>184</v>
      </c>
    </row>
    <row r="234" spans="1:10" x14ac:dyDescent="0.25">
      <c r="A234" s="44">
        <f>+COUNTIF($B$1:B234,ESTADISTICAS!$B$9)</f>
        <v>0</v>
      </c>
      <c r="B234" s="49">
        <v>11</v>
      </c>
      <c r="C234" s="45" t="s">
        <v>113</v>
      </c>
      <c r="D234" s="45">
        <v>9904</v>
      </c>
      <c r="E234" s="45">
        <v>9904</v>
      </c>
      <c r="F234" s="46" t="s">
        <v>2406</v>
      </c>
      <c r="G234" s="45" t="s">
        <v>113</v>
      </c>
      <c r="H234" s="45" t="s">
        <v>114</v>
      </c>
      <c r="I234" s="45" t="s">
        <v>131</v>
      </c>
      <c r="J234" s="47">
        <v>1359</v>
      </c>
    </row>
    <row r="235" spans="1:10" x14ac:dyDescent="0.25">
      <c r="A235" s="44">
        <f>+COUNTIF($B$1:B235,ESTADISTICAS!$B$9)</f>
        <v>0</v>
      </c>
      <c r="B235" s="49">
        <v>11</v>
      </c>
      <c r="C235" s="45" t="s">
        <v>113</v>
      </c>
      <c r="D235" s="45">
        <v>9910</v>
      </c>
      <c r="E235" s="45">
        <v>9910</v>
      </c>
      <c r="F235" s="46" t="s">
        <v>284</v>
      </c>
      <c r="G235" s="45" t="s">
        <v>113</v>
      </c>
      <c r="H235" s="45" t="s">
        <v>114</v>
      </c>
      <c r="I235" s="45" t="s">
        <v>131</v>
      </c>
      <c r="J235" s="47">
        <v>23</v>
      </c>
    </row>
    <row r="236" spans="1:10" x14ac:dyDescent="0.25">
      <c r="A236" s="44">
        <f>+COUNTIF($B$1:B236,ESTADISTICAS!$B$9)</f>
        <v>0</v>
      </c>
      <c r="B236" s="49">
        <v>11</v>
      </c>
      <c r="C236" s="45" t="s">
        <v>113</v>
      </c>
      <c r="D236" s="45">
        <v>9913</v>
      </c>
      <c r="E236" s="45">
        <v>9913</v>
      </c>
      <c r="F236" s="46" t="s">
        <v>285</v>
      </c>
      <c r="G236" s="45" t="s">
        <v>113</v>
      </c>
      <c r="H236" s="45" t="s">
        <v>114</v>
      </c>
      <c r="I236" s="45" t="s">
        <v>131</v>
      </c>
      <c r="J236" s="47">
        <v>5795</v>
      </c>
    </row>
    <row r="237" spans="1:10" x14ac:dyDescent="0.25">
      <c r="A237" s="44">
        <f>+COUNTIF($B$1:B237,ESTADISTICAS!$B$9)</f>
        <v>0</v>
      </c>
      <c r="B237" s="49">
        <v>11</v>
      </c>
      <c r="C237" s="45" t="s">
        <v>113</v>
      </c>
      <c r="D237" s="45">
        <v>9914</v>
      </c>
      <c r="E237" s="45">
        <v>9914</v>
      </c>
      <c r="F237" s="46" t="s">
        <v>286</v>
      </c>
      <c r="G237" s="45" t="s">
        <v>113</v>
      </c>
      <c r="H237" s="45" t="s">
        <v>114</v>
      </c>
      <c r="I237" s="45" t="s">
        <v>131</v>
      </c>
      <c r="J237" s="47">
        <v>215</v>
      </c>
    </row>
    <row r="238" spans="1:10" x14ac:dyDescent="0.25">
      <c r="A238" s="44">
        <f>+COUNTIF($B$1:B238,ESTADISTICAS!$B$9)</f>
        <v>0</v>
      </c>
      <c r="B238" s="49">
        <v>11</v>
      </c>
      <c r="C238" s="45" t="s">
        <v>113</v>
      </c>
      <c r="D238" s="45">
        <v>9915</v>
      </c>
      <c r="E238" s="45">
        <v>9915</v>
      </c>
      <c r="F238" s="46" t="s">
        <v>287</v>
      </c>
      <c r="G238" s="45" t="s">
        <v>113</v>
      </c>
      <c r="H238" s="45" t="s">
        <v>114</v>
      </c>
      <c r="I238" s="45" t="s">
        <v>131</v>
      </c>
      <c r="J238" s="47">
        <v>943</v>
      </c>
    </row>
    <row r="239" spans="1:10" x14ac:dyDescent="0.25">
      <c r="A239" s="44">
        <f>+COUNTIF($B$1:B239,ESTADISTICAS!$B$9)</f>
        <v>0</v>
      </c>
      <c r="B239" s="49">
        <v>13</v>
      </c>
      <c r="C239" s="45" t="s">
        <v>121</v>
      </c>
      <c r="D239" s="45">
        <v>1110</v>
      </c>
      <c r="E239" s="45">
        <v>1110</v>
      </c>
      <c r="F239" s="46" t="s">
        <v>288</v>
      </c>
      <c r="G239" s="45" t="s">
        <v>289</v>
      </c>
      <c r="H239" s="45" t="s">
        <v>100</v>
      </c>
      <c r="I239" s="45" t="s">
        <v>101</v>
      </c>
      <c r="J239" s="47">
        <v>5</v>
      </c>
    </row>
    <row r="240" spans="1:10" x14ac:dyDescent="0.25">
      <c r="A240" s="44">
        <f>+COUNTIF($B$1:B240,ESTADISTICAS!$B$9)</f>
        <v>0</v>
      </c>
      <c r="B240" s="49">
        <v>13</v>
      </c>
      <c r="C240" s="45" t="s">
        <v>121</v>
      </c>
      <c r="D240" s="45">
        <v>1112</v>
      </c>
      <c r="E240" s="45">
        <v>1112</v>
      </c>
      <c r="F240" s="46" t="s">
        <v>290</v>
      </c>
      <c r="G240" s="45" t="s">
        <v>123</v>
      </c>
      <c r="H240" s="45" t="s">
        <v>100</v>
      </c>
      <c r="I240" s="45" t="s">
        <v>101</v>
      </c>
      <c r="J240" s="47">
        <v>14</v>
      </c>
    </row>
    <row r="241" spans="1:10" x14ac:dyDescent="0.25">
      <c r="A241" s="44">
        <f>+COUNTIF($B$1:B241,ESTADISTICAS!$B$9)</f>
        <v>0</v>
      </c>
      <c r="B241" s="49">
        <v>13</v>
      </c>
      <c r="C241" s="45" t="s">
        <v>121</v>
      </c>
      <c r="D241" s="45">
        <v>1201</v>
      </c>
      <c r="E241" s="45">
        <v>1201</v>
      </c>
      <c r="F241" s="46" t="s">
        <v>106</v>
      </c>
      <c r="G241" s="45" t="s">
        <v>98</v>
      </c>
      <c r="H241" s="45" t="s">
        <v>100</v>
      </c>
      <c r="I241" s="45" t="s">
        <v>101</v>
      </c>
      <c r="J241" s="47">
        <v>17</v>
      </c>
    </row>
    <row r="242" spans="1:10" x14ac:dyDescent="0.25">
      <c r="A242" s="44">
        <f>+COUNTIF($B$1:B242,ESTADISTICAS!$B$9)</f>
        <v>0</v>
      </c>
      <c r="B242" s="49">
        <v>13</v>
      </c>
      <c r="C242" s="45" t="s">
        <v>121</v>
      </c>
      <c r="D242" s="45">
        <v>1202</v>
      </c>
      <c r="E242" s="45">
        <v>1202</v>
      </c>
      <c r="F242" s="46" t="s">
        <v>181</v>
      </c>
      <c r="G242" s="45" t="s">
        <v>158</v>
      </c>
      <c r="H242" s="45" t="s">
        <v>100</v>
      </c>
      <c r="I242" s="45" t="s">
        <v>101</v>
      </c>
      <c r="J242" s="47">
        <v>1</v>
      </c>
    </row>
    <row r="243" spans="1:10" x14ac:dyDescent="0.25">
      <c r="A243" s="44">
        <f>+COUNTIF($B$1:B243,ESTADISTICAS!$B$9)</f>
        <v>0</v>
      </c>
      <c r="B243" s="49">
        <v>13</v>
      </c>
      <c r="C243" s="45" t="s">
        <v>121</v>
      </c>
      <c r="D243" s="45">
        <v>1205</v>
      </c>
      <c r="E243" s="45">
        <v>1205</v>
      </c>
      <c r="F243" s="46" t="s">
        <v>291</v>
      </c>
      <c r="G243" s="45" t="s">
        <v>121</v>
      </c>
      <c r="H243" s="45" t="s">
        <v>100</v>
      </c>
      <c r="I243" s="45" t="s">
        <v>101</v>
      </c>
      <c r="J243" s="47">
        <v>15919</v>
      </c>
    </row>
    <row r="244" spans="1:10" x14ac:dyDescent="0.25">
      <c r="A244" s="44">
        <f>+COUNTIF($B$1:B244,ESTADISTICAS!$B$9)</f>
        <v>0</v>
      </c>
      <c r="B244" s="49">
        <v>13</v>
      </c>
      <c r="C244" s="45" t="s">
        <v>121</v>
      </c>
      <c r="D244" s="45">
        <v>1207</v>
      </c>
      <c r="E244" s="45">
        <v>1207</v>
      </c>
      <c r="F244" s="46" t="s">
        <v>107</v>
      </c>
      <c r="G244" s="45" t="s">
        <v>108</v>
      </c>
      <c r="H244" s="45" t="s">
        <v>100</v>
      </c>
      <c r="I244" s="45" t="s">
        <v>101</v>
      </c>
      <c r="J244" s="47">
        <v>23</v>
      </c>
    </row>
    <row r="245" spans="1:10" x14ac:dyDescent="0.25">
      <c r="A245" s="44">
        <f>+COUNTIF($B$1:B245,ESTADISTICAS!$B$9)</f>
        <v>0</v>
      </c>
      <c r="B245" s="49">
        <v>13</v>
      </c>
      <c r="C245" s="45" t="s">
        <v>121</v>
      </c>
      <c r="D245" s="45">
        <v>1209</v>
      </c>
      <c r="E245" s="45">
        <v>1209</v>
      </c>
      <c r="F245" s="46" t="s">
        <v>109</v>
      </c>
      <c r="G245" s="45" t="s">
        <v>110</v>
      </c>
      <c r="H245" s="45" t="s">
        <v>100</v>
      </c>
      <c r="I245" s="45" t="s">
        <v>101</v>
      </c>
      <c r="J245" s="47">
        <v>7</v>
      </c>
    </row>
    <row r="246" spans="1:10" x14ac:dyDescent="0.25">
      <c r="A246" s="44">
        <f>+COUNTIF($B$1:B246,ESTADISTICAS!$B$9)</f>
        <v>0</v>
      </c>
      <c r="B246" s="49">
        <v>13</v>
      </c>
      <c r="C246" s="45" t="s">
        <v>121</v>
      </c>
      <c r="D246" s="45">
        <v>1212</v>
      </c>
      <c r="E246" s="45">
        <v>1212</v>
      </c>
      <c r="F246" s="46" t="s">
        <v>111</v>
      </c>
      <c r="G246" s="45" t="s">
        <v>110</v>
      </c>
      <c r="H246" s="45" t="s">
        <v>100</v>
      </c>
      <c r="I246" s="45" t="s">
        <v>101</v>
      </c>
      <c r="J246" s="47">
        <v>340</v>
      </c>
    </row>
    <row r="247" spans="1:10" x14ac:dyDescent="0.25">
      <c r="A247" s="44">
        <f>+COUNTIF($B$1:B247,ESTADISTICAS!$B$9)</f>
        <v>0</v>
      </c>
      <c r="B247" s="49">
        <v>13</v>
      </c>
      <c r="C247" s="45" t="s">
        <v>121</v>
      </c>
      <c r="D247" s="45">
        <v>1218</v>
      </c>
      <c r="E247" s="45">
        <v>1218</v>
      </c>
      <c r="F247" s="46" t="s">
        <v>292</v>
      </c>
      <c r="G247" s="45" t="s">
        <v>293</v>
      </c>
      <c r="H247" s="45" t="s">
        <v>100</v>
      </c>
      <c r="I247" s="45" t="s">
        <v>101</v>
      </c>
      <c r="J247" s="47">
        <v>78</v>
      </c>
    </row>
    <row r="248" spans="1:10" x14ac:dyDescent="0.25">
      <c r="A248" s="44">
        <f>+COUNTIF($B$1:B248,ESTADISTICAS!$B$9)</f>
        <v>0</v>
      </c>
      <c r="B248" s="49">
        <v>13</v>
      </c>
      <c r="C248" s="45" t="s">
        <v>121</v>
      </c>
      <c r="D248" s="45">
        <v>1706</v>
      </c>
      <c r="E248" s="45">
        <v>1706</v>
      </c>
      <c r="F248" s="46" t="s">
        <v>116</v>
      </c>
      <c r="G248" s="45" t="s">
        <v>113</v>
      </c>
      <c r="H248" s="45" t="s">
        <v>114</v>
      </c>
      <c r="I248" s="45" t="s">
        <v>101</v>
      </c>
      <c r="J248" s="47">
        <v>123</v>
      </c>
    </row>
    <row r="249" spans="1:10" x14ac:dyDescent="0.25">
      <c r="A249" s="44">
        <f>+COUNTIF($B$1:B249,ESTADISTICAS!$B$9)</f>
        <v>0</v>
      </c>
      <c r="B249" s="49">
        <v>13</v>
      </c>
      <c r="C249" s="45" t="s">
        <v>121</v>
      </c>
      <c r="D249" s="45">
        <v>1707</v>
      </c>
      <c r="E249" s="45">
        <v>1707</v>
      </c>
      <c r="F249" s="46" t="s">
        <v>210</v>
      </c>
      <c r="G249" s="45" t="s">
        <v>113</v>
      </c>
      <c r="H249" s="45" t="s">
        <v>114</v>
      </c>
      <c r="I249" s="45" t="s">
        <v>101</v>
      </c>
      <c r="J249" s="47">
        <v>47</v>
      </c>
    </row>
    <row r="250" spans="1:10" x14ac:dyDescent="0.25">
      <c r="A250" s="44">
        <f>+COUNTIF($B$1:B250,ESTADISTICAS!$B$9)</f>
        <v>0</v>
      </c>
      <c r="B250" s="49">
        <v>13</v>
      </c>
      <c r="C250" s="45" t="s">
        <v>121</v>
      </c>
      <c r="D250" s="45">
        <v>1707</v>
      </c>
      <c r="E250" s="45">
        <v>1708</v>
      </c>
      <c r="F250" s="46" t="s">
        <v>210</v>
      </c>
      <c r="G250" s="45" t="s">
        <v>121</v>
      </c>
      <c r="H250" s="45" t="s">
        <v>114</v>
      </c>
      <c r="I250" s="45" t="s">
        <v>101</v>
      </c>
      <c r="J250" s="47">
        <v>370</v>
      </c>
    </row>
    <row r="251" spans="1:10" x14ac:dyDescent="0.25">
      <c r="A251" s="44">
        <f>+COUNTIF($B$1:B251,ESTADISTICAS!$B$9)</f>
        <v>0</v>
      </c>
      <c r="B251" s="49">
        <v>13</v>
      </c>
      <c r="C251" s="45" t="s">
        <v>121</v>
      </c>
      <c r="D251" s="45">
        <v>1713</v>
      </c>
      <c r="E251" s="45">
        <v>1713</v>
      </c>
      <c r="F251" s="46" t="s">
        <v>184</v>
      </c>
      <c r="G251" s="45" t="s">
        <v>158</v>
      </c>
      <c r="H251" s="45" t="s">
        <v>114</v>
      </c>
      <c r="I251" s="45" t="s">
        <v>101</v>
      </c>
      <c r="J251" s="47">
        <v>36</v>
      </c>
    </row>
    <row r="252" spans="1:10" x14ac:dyDescent="0.25">
      <c r="A252" s="44">
        <f>+COUNTIF($B$1:B252,ESTADISTICAS!$B$9)</f>
        <v>0</v>
      </c>
      <c r="B252" s="49">
        <v>13</v>
      </c>
      <c r="C252" s="45" t="s">
        <v>121</v>
      </c>
      <c r="D252" s="45">
        <v>1718</v>
      </c>
      <c r="E252" s="45">
        <v>1724</v>
      </c>
      <c r="F252" s="46" t="s">
        <v>120</v>
      </c>
      <c r="G252" s="45" t="s">
        <v>121</v>
      </c>
      <c r="H252" s="45" t="s">
        <v>114</v>
      </c>
      <c r="I252" s="45" t="s">
        <v>101</v>
      </c>
      <c r="J252" s="47">
        <v>3002</v>
      </c>
    </row>
    <row r="253" spans="1:10" x14ac:dyDescent="0.25">
      <c r="A253" s="44">
        <f>+COUNTIF($B$1:B253,ESTADISTICAS!$B$9)</f>
        <v>0</v>
      </c>
      <c r="B253" s="49">
        <v>13</v>
      </c>
      <c r="C253" s="45" t="s">
        <v>121</v>
      </c>
      <c r="D253" s="45">
        <v>1806</v>
      </c>
      <c r="E253" s="45">
        <v>1806</v>
      </c>
      <c r="F253" s="46" t="s">
        <v>187</v>
      </c>
      <c r="G253" s="45" t="s">
        <v>113</v>
      </c>
      <c r="H253" s="45" t="s">
        <v>114</v>
      </c>
      <c r="I253" s="45" t="s">
        <v>101</v>
      </c>
      <c r="J253" s="47">
        <v>1410</v>
      </c>
    </row>
    <row r="254" spans="1:10" x14ac:dyDescent="0.25">
      <c r="A254" s="44">
        <f>+COUNTIF($B$1:B254,ESTADISTICAS!$B$9)</f>
        <v>0</v>
      </c>
      <c r="B254" s="49">
        <v>13</v>
      </c>
      <c r="C254" s="45" t="s">
        <v>121</v>
      </c>
      <c r="D254" s="45">
        <v>1812</v>
      </c>
      <c r="E254" s="45">
        <v>1812</v>
      </c>
      <c r="F254" s="46" t="s">
        <v>125</v>
      </c>
      <c r="G254" s="45" t="s">
        <v>98</v>
      </c>
      <c r="H254" s="45" t="s">
        <v>114</v>
      </c>
      <c r="I254" s="45" t="s">
        <v>101</v>
      </c>
      <c r="J254" s="47">
        <v>286</v>
      </c>
    </row>
    <row r="255" spans="1:10" x14ac:dyDescent="0.25">
      <c r="A255" s="44">
        <f>+COUNTIF($B$1:B255,ESTADISTICAS!$B$9)</f>
        <v>0</v>
      </c>
      <c r="B255" s="49">
        <v>13</v>
      </c>
      <c r="C255" s="45" t="s">
        <v>121</v>
      </c>
      <c r="D255" s="45">
        <v>1826</v>
      </c>
      <c r="E255" s="45">
        <v>1826</v>
      </c>
      <c r="F255" s="46" t="s">
        <v>2400</v>
      </c>
      <c r="G255" s="45" t="s">
        <v>113</v>
      </c>
      <c r="H255" s="45" t="s">
        <v>114</v>
      </c>
      <c r="I255" s="45" t="s">
        <v>101</v>
      </c>
      <c r="J255" s="47">
        <v>226</v>
      </c>
    </row>
    <row r="256" spans="1:10" x14ac:dyDescent="0.25">
      <c r="A256" s="44">
        <f>+COUNTIF($B$1:B256,ESTADISTICAS!$B$9)</f>
        <v>0</v>
      </c>
      <c r="B256" s="49">
        <v>13</v>
      </c>
      <c r="C256" s="45" t="s">
        <v>121</v>
      </c>
      <c r="D256" s="45">
        <v>1832</v>
      </c>
      <c r="E256" s="45">
        <v>1832</v>
      </c>
      <c r="F256" s="46" t="s">
        <v>294</v>
      </c>
      <c r="G256" s="45" t="s">
        <v>121</v>
      </c>
      <c r="H256" s="45" t="s">
        <v>114</v>
      </c>
      <c r="I256" s="45" t="s">
        <v>101</v>
      </c>
      <c r="J256" s="47">
        <v>7429</v>
      </c>
    </row>
    <row r="257" spans="1:10" x14ac:dyDescent="0.25">
      <c r="A257" s="44">
        <f>+COUNTIF($B$1:B257,ESTADISTICAS!$B$9)</f>
        <v>0</v>
      </c>
      <c r="B257" s="49">
        <v>13</v>
      </c>
      <c r="C257" s="45" t="s">
        <v>121</v>
      </c>
      <c r="D257" s="45">
        <v>1833</v>
      </c>
      <c r="E257" s="45">
        <v>1834</v>
      </c>
      <c r="F257" s="46" t="s">
        <v>225</v>
      </c>
      <c r="G257" s="45" t="s">
        <v>121</v>
      </c>
      <c r="H257" s="45" t="s">
        <v>114</v>
      </c>
      <c r="I257" s="45" t="s">
        <v>101</v>
      </c>
      <c r="J257" s="47">
        <v>4422</v>
      </c>
    </row>
    <row r="258" spans="1:10" x14ac:dyDescent="0.25">
      <c r="A258" s="44">
        <f>+COUNTIF($B$1:B258,ESTADISTICAS!$B$9)</f>
        <v>0</v>
      </c>
      <c r="B258" s="49">
        <v>13</v>
      </c>
      <c r="C258" s="45" t="s">
        <v>121</v>
      </c>
      <c r="D258" s="45">
        <v>1835</v>
      </c>
      <c r="E258" s="45">
        <v>1835</v>
      </c>
      <c r="F258" s="46" t="s">
        <v>226</v>
      </c>
      <c r="G258" s="45" t="s">
        <v>113</v>
      </c>
      <c r="H258" s="45" t="s">
        <v>114</v>
      </c>
      <c r="I258" s="45" t="s">
        <v>101</v>
      </c>
      <c r="J258" s="47">
        <v>153</v>
      </c>
    </row>
    <row r="259" spans="1:10" x14ac:dyDescent="0.25">
      <c r="A259" s="44">
        <f>+COUNTIF($B$1:B259,ESTADISTICAS!$B$9)</f>
        <v>0</v>
      </c>
      <c r="B259" s="49">
        <v>13</v>
      </c>
      <c r="C259" s="45" t="s">
        <v>121</v>
      </c>
      <c r="D259" s="45">
        <v>2102</v>
      </c>
      <c r="E259" s="45">
        <v>2102</v>
      </c>
      <c r="F259" s="46" t="s">
        <v>129</v>
      </c>
      <c r="G259" s="45" t="s">
        <v>113</v>
      </c>
      <c r="H259" s="45" t="s">
        <v>100</v>
      </c>
      <c r="I259" s="45" t="s">
        <v>101</v>
      </c>
      <c r="J259" s="47">
        <v>1053</v>
      </c>
    </row>
    <row r="260" spans="1:10" x14ac:dyDescent="0.25">
      <c r="A260" s="44">
        <f>+COUNTIF($B$1:B260,ESTADISTICAS!$B$9)</f>
        <v>0</v>
      </c>
      <c r="B260" s="49">
        <v>13</v>
      </c>
      <c r="C260" s="45" t="s">
        <v>121</v>
      </c>
      <c r="D260" s="45">
        <v>2104</v>
      </c>
      <c r="E260" s="45">
        <v>2104</v>
      </c>
      <c r="F260" s="46" t="s">
        <v>130</v>
      </c>
      <c r="G260" s="45" t="s">
        <v>113</v>
      </c>
      <c r="H260" s="45" t="s">
        <v>100</v>
      </c>
      <c r="I260" s="45" t="s">
        <v>131</v>
      </c>
      <c r="J260" s="47">
        <v>341</v>
      </c>
    </row>
    <row r="261" spans="1:10" x14ac:dyDescent="0.25">
      <c r="A261" s="44">
        <f>+COUNTIF($B$1:B261,ESTADISTICAS!$B$9)</f>
        <v>0</v>
      </c>
      <c r="B261" s="49">
        <v>13</v>
      </c>
      <c r="C261" s="45" t="s">
        <v>121</v>
      </c>
      <c r="D261" s="45">
        <v>2211</v>
      </c>
      <c r="E261" s="45">
        <v>2211</v>
      </c>
      <c r="F261" s="46" t="s">
        <v>295</v>
      </c>
      <c r="G261" s="45" t="s">
        <v>121</v>
      </c>
      <c r="H261" s="45" t="s">
        <v>100</v>
      </c>
      <c r="I261" s="45" t="s">
        <v>131</v>
      </c>
      <c r="J261" s="47">
        <v>1163</v>
      </c>
    </row>
    <row r="262" spans="1:10" x14ac:dyDescent="0.25">
      <c r="A262" s="44">
        <f>+COUNTIF($B$1:B262,ESTADISTICAS!$B$9)</f>
        <v>0</v>
      </c>
      <c r="B262" s="49">
        <v>13</v>
      </c>
      <c r="C262" s="45" t="s">
        <v>121</v>
      </c>
      <c r="D262" s="45">
        <v>2709</v>
      </c>
      <c r="E262" s="45">
        <v>2709</v>
      </c>
      <c r="F262" s="46" t="s">
        <v>136</v>
      </c>
      <c r="G262" s="45" t="s">
        <v>113</v>
      </c>
      <c r="H262" s="45" t="s">
        <v>114</v>
      </c>
      <c r="I262" s="45" t="s">
        <v>131</v>
      </c>
      <c r="J262" s="47">
        <v>45</v>
      </c>
    </row>
    <row r="263" spans="1:10" x14ac:dyDescent="0.25">
      <c r="A263" s="44">
        <f>+COUNTIF($B$1:B263,ESTADISTICAS!$B$9)</f>
        <v>0</v>
      </c>
      <c r="B263" s="49">
        <v>13</v>
      </c>
      <c r="C263" s="45" t="s">
        <v>121</v>
      </c>
      <c r="D263" s="45">
        <v>2713</v>
      </c>
      <c r="E263" s="45">
        <v>2713</v>
      </c>
      <c r="F263" s="46" t="s">
        <v>233</v>
      </c>
      <c r="G263" s="45" t="s">
        <v>113</v>
      </c>
      <c r="H263" s="45" t="s">
        <v>114</v>
      </c>
      <c r="I263" s="45" t="s">
        <v>131</v>
      </c>
      <c r="J263" s="47">
        <v>73</v>
      </c>
    </row>
    <row r="264" spans="1:10" x14ac:dyDescent="0.25">
      <c r="A264" s="44">
        <f>+COUNTIF($B$1:B264,ESTADISTICAS!$B$9)</f>
        <v>0</v>
      </c>
      <c r="B264" s="49">
        <v>13</v>
      </c>
      <c r="C264" s="45" t="s">
        <v>121</v>
      </c>
      <c r="D264" s="45">
        <v>2812</v>
      </c>
      <c r="E264" s="45">
        <v>2812</v>
      </c>
      <c r="F264" s="46" t="s">
        <v>241</v>
      </c>
      <c r="G264" s="45" t="s">
        <v>113</v>
      </c>
      <c r="H264" s="45" t="s">
        <v>114</v>
      </c>
      <c r="I264" s="45" t="s">
        <v>101</v>
      </c>
      <c r="J264" s="47">
        <v>24</v>
      </c>
    </row>
    <row r="265" spans="1:10" x14ac:dyDescent="0.25">
      <c r="A265" s="44">
        <f>+COUNTIF($B$1:B265,ESTADISTICAS!$B$9)</f>
        <v>0</v>
      </c>
      <c r="B265" s="49">
        <v>13</v>
      </c>
      <c r="C265" s="45" t="s">
        <v>121</v>
      </c>
      <c r="D265" s="45">
        <v>2825</v>
      </c>
      <c r="E265" s="45">
        <v>2825</v>
      </c>
      <c r="F265" s="46" t="s">
        <v>193</v>
      </c>
      <c r="G265" s="45" t="s">
        <v>121</v>
      </c>
      <c r="H265" s="45" t="s">
        <v>114</v>
      </c>
      <c r="I265" s="45" t="s">
        <v>131</v>
      </c>
      <c r="J265" s="47">
        <v>4456</v>
      </c>
    </row>
    <row r="266" spans="1:10" x14ac:dyDescent="0.25">
      <c r="A266" s="44">
        <f>+COUNTIF($B$1:B266,ESTADISTICAS!$B$9)</f>
        <v>0</v>
      </c>
      <c r="B266" s="49">
        <v>13</v>
      </c>
      <c r="C266" s="45" t="s">
        <v>121</v>
      </c>
      <c r="D266" s="45">
        <v>2829</v>
      </c>
      <c r="E266" s="45">
        <v>2829</v>
      </c>
      <c r="F266" s="46" t="s">
        <v>152</v>
      </c>
      <c r="G266" s="45" t="s">
        <v>113</v>
      </c>
      <c r="H266" s="45" t="s">
        <v>114</v>
      </c>
      <c r="I266" s="45" t="s">
        <v>131</v>
      </c>
      <c r="J266" s="47">
        <v>23</v>
      </c>
    </row>
    <row r="267" spans="1:10" x14ac:dyDescent="0.25">
      <c r="A267" s="44">
        <f>+COUNTIF($B$1:B267,ESTADISTICAS!$B$9)</f>
        <v>0</v>
      </c>
      <c r="B267" s="49">
        <v>13</v>
      </c>
      <c r="C267" s="45" t="s">
        <v>121</v>
      </c>
      <c r="D267" s="45">
        <v>2833</v>
      </c>
      <c r="E267" s="45">
        <v>2833</v>
      </c>
      <c r="F267" s="46" t="s">
        <v>154</v>
      </c>
      <c r="G267" s="45" t="s">
        <v>98</v>
      </c>
      <c r="H267" s="45" t="s">
        <v>114</v>
      </c>
      <c r="I267" s="45" t="s">
        <v>131</v>
      </c>
      <c r="J267" s="47">
        <v>24</v>
      </c>
    </row>
    <row r="268" spans="1:10" x14ac:dyDescent="0.25">
      <c r="A268" s="44">
        <f>+COUNTIF($B$1:B268,ESTADISTICAS!$B$9)</f>
        <v>0</v>
      </c>
      <c r="B268" s="49">
        <v>13</v>
      </c>
      <c r="C268" s="45" t="s">
        <v>121</v>
      </c>
      <c r="D268" s="45">
        <v>2850</v>
      </c>
      <c r="E268" s="45">
        <v>2850</v>
      </c>
      <c r="F268" s="46" t="s">
        <v>196</v>
      </c>
      <c r="G268" s="45" t="s">
        <v>197</v>
      </c>
      <c r="H268" s="45" t="s">
        <v>114</v>
      </c>
      <c r="I268" s="45" t="s">
        <v>131</v>
      </c>
      <c r="J268" s="47">
        <v>609</v>
      </c>
    </row>
    <row r="269" spans="1:10" x14ac:dyDescent="0.25">
      <c r="A269" s="44">
        <f>+COUNTIF($B$1:B269,ESTADISTICAS!$B$9)</f>
        <v>0</v>
      </c>
      <c r="B269" s="49">
        <v>13</v>
      </c>
      <c r="C269" s="45" t="s">
        <v>121</v>
      </c>
      <c r="D269" s="45">
        <v>3103</v>
      </c>
      <c r="E269" s="45">
        <v>3103</v>
      </c>
      <c r="F269" s="46" t="s">
        <v>296</v>
      </c>
      <c r="G269" s="45" t="s">
        <v>121</v>
      </c>
      <c r="H269" s="45" t="s">
        <v>100</v>
      </c>
      <c r="I269" s="45" t="s">
        <v>159</v>
      </c>
      <c r="J269" s="47">
        <v>1693</v>
      </c>
    </row>
    <row r="270" spans="1:10" x14ac:dyDescent="0.25">
      <c r="A270" s="44">
        <f>+COUNTIF($B$1:B270,ESTADISTICAS!$B$9)</f>
        <v>0</v>
      </c>
      <c r="B270" s="49">
        <v>13</v>
      </c>
      <c r="C270" s="45" t="s">
        <v>121</v>
      </c>
      <c r="D270" s="45">
        <v>3705</v>
      </c>
      <c r="E270" s="45">
        <v>3705</v>
      </c>
      <c r="F270" s="46" t="s">
        <v>297</v>
      </c>
      <c r="G270" s="45" t="s">
        <v>121</v>
      </c>
      <c r="H270" s="45" t="s">
        <v>114</v>
      </c>
      <c r="I270" s="45" t="s">
        <v>131</v>
      </c>
      <c r="J270" s="47">
        <v>9113</v>
      </c>
    </row>
    <row r="271" spans="1:10" x14ac:dyDescent="0.25">
      <c r="A271" s="44">
        <f>+COUNTIF($B$1:B271,ESTADISTICAS!$B$9)</f>
        <v>0</v>
      </c>
      <c r="B271" s="49">
        <v>13</v>
      </c>
      <c r="C271" s="45" t="s">
        <v>121</v>
      </c>
      <c r="D271" s="45">
        <v>3710</v>
      </c>
      <c r="E271" s="45">
        <v>3710</v>
      </c>
      <c r="F271" s="46" t="s">
        <v>2402</v>
      </c>
      <c r="G271" s="45" t="s">
        <v>121</v>
      </c>
      <c r="H271" s="45" t="s">
        <v>114</v>
      </c>
      <c r="I271" s="45" t="s">
        <v>131</v>
      </c>
      <c r="J271" s="47">
        <v>2416</v>
      </c>
    </row>
    <row r="272" spans="1:10" x14ac:dyDescent="0.25">
      <c r="A272" s="44">
        <f>+COUNTIF($B$1:B272,ESTADISTICAS!$B$9)</f>
        <v>0</v>
      </c>
      <c r="B272" s="49">
        <v>13</v>
      </c>
      <c r="C272" s="45" t="s">
        <v>121</v>
      </c>
      <c r="D272" s="45">
        <v>3817</v>
      </c>
      <c r="E272" s="45">
        <v>3817</v>
      </c>
      <c r="F272" s="46" t="s">
        <v>298</v>
      </c>
      <c r="G272" s="45" t="s">
        <v>469</v>
      </c>
      <c r="H272" s="45" t="s">
        <v>114</v>
      </c>
      <c r="I272" s="45" t="s">
        <v>131</v>
      </c>
      <c r="J272" s="47">
        <v>156</v>
      </c>
    </row>
    <row r="273" spans="1:10" x14ac:dyDescent="0.25">
      <c r="A273" s="44">
        <f>+COUNTIF($B$1:B273,ESTADISTICAS!$B$9)</f>
        <v>0</v>
      </c>
      <c r="B273" s="49">
        <v>13</v>
      </c>
      <c r="C273" s="45" t="s">
        <v>121</v>
      </c>
      <c r="D273" s="45">
        <v>4813</v>
      </c>
      <c r="E273" s="45">
        <v>4813</v>
      </c>
      <c r="F273" s="46" t="s">
        <v>171</v>
      </c>
      <c r="G273" s="45" t="s">
        <v>113</v>
      </c>
      <c r="H273" s="45" t="s">
        <v>114</v>
      </c>
      <c r="I273" s="45" t="s">
        <v>172</v>
      </c>
      <c r="J273" s="47">
        <v>34</v>
      </c>
    </row>
    <row r="274" spans="1:10" x14ac:dyDescent="0.25">
      <c r="A274" s="44">
        <f>+COUNTIF($B$1:B274,ESTADISTICAS!$B$9)</f>
        <v>0</v>
      </c>
      <c r="B274" s="49">
        <v>13</v>
      </c>
      <c r="C274" s="45" t="s">
        <v>121</v>
      </c>
      <c r="D274" s="45">
        <v>9105</v>
      </c>
      <c r="E274" s="45">
        <v>9105</v>
      </c>
      <c r="F274" s="46" t="s">
        <v>300</v>
      </c>
      <c r="G274" s="45" t="s">
        <v>121</v>
      </c>
      <c r="H274" s="45" t="s">
        <v>100</v>
      </c>
      <c r="I274" s="45" t="s">
        <v>101</v>
      </c>
      <c r="J274" s="47">
        <v>1116</v>
      </c>
    </row>
    <row r="275" spans="1:10" x14ac:dyDescent="0.25">
      <c r="A275" s="44">
        <f>+COUNTIF($B$1:B275,ESTADISTICAS!$B$9)</f>
        <v>0</v>
      </c>
      <c r="B275" s="49">
        <v>13</v>
      </c>
      <c r="C275" s="45" t="s">
        <v>121</v>
      </c>
      <c r="D275" s="45">
        <v>9110</v>
      </c>
      <c r="E275" s="45">
        <v>9110</v>
      </c>
      <c r="F275" s="46" t="s">
        <v>174</v>
      </c>
      <c r="G275" s="45" t="s">
        <v>113</v>
      </c>
      <c r="H275" s="45" t="s">
        <v>100</v>
      </c>
      <c r="I275" s="45" t="s">
        <v>159</v>
      </c>
      <c r="J275" s="47">
        <v>19107</v>
      </c>
    </row>
    <row r="276" spans="1:10" x14ac:dyDescent="0.25">
      <c r="A276" s="44">
        <f>+COUNTIF($B$1:B276,ESTADISTICAS!$B$9)</f>
        <v>0</v>
      </c>
      <c r="B276" s="49">
        <v>13</v>
      </c>
      <c r="C276" s="45" t="s">
        <v>121</v>
      </c>
      <c r="D276" s="45">
        <v>9121</v>
      </c>
      <c r="E276" s="45">
        <v>9121</v>
      </c>
      <c r="F276" s="46" t="s">
        <v>301</v>
      </c>
      <c r="G276" s="45" t="s">
        <v>121</v>
      </c>
      <c r="H276" s="45" t="s">
        <v>114</v>
      </c>
      <c r="I276" s="45" t="s">
        <v>131</v>
      </c>
      <c r="J276" s="47">
        <v>2449</v>
      </c>
    </row>
    <row r="277" spans="1:10" x14ac:dyDescent="0.25">
      <c r="A277" s="44">
        <f>+COUNTIF($B$1:B277,ESTADISTICAS!$B$9)</f>
        <v>0</v>
      </c>
      <c r="B277" s="49">
        <v>15</v>
      </c>
      <c r="C277" s="45" t="s">
        <v>302</v>
      </c>
      <c r="D277" s="45">
        <v>1105</v>
      </c>
      <c r="E277" s="45">
        <v>1105</v>
      </c>
      <c r="F277" s="46" t="s">
        <v>205</v>
      </c>
      <c r="G277" s="45" t="s">
        <v>113</v>
      </c>
      <c r="H277" s="45" t="s">
        <v>100</v>
      </c>
      <c r="I277" s="45" t="s">
        <v>101</v>
      </c>
      <c r="J277" s="47">
        <v>11</v>
      </c>
    </row>
    <row r="278" spans="1:10" x14ac:dyDescent="0.25">
      <c r="A278" s="44">
        <f>+COUNTIF($B$1:B278,ESTADISTICAS!$B$9)</f>
        <v>0</v>
      </c>
      <c r="B278" s="49">
        <v>15</v>
      </c>
      <c r="C278" s="45" t="s">
        <v>302</v>
      </c>
      <c r="D278" s="45">
        <v>1106</v>
      </c>
      <c r="E278" s="45">
        <v>1106</v>
      </c>
      <c r="F278" s="46" t="s">
        <v>303</v>
      </c>
      <c r="G278" s="45" t="s">
        <v>302</v>
      </c>
      <c r="H278" s="45" t="s">
        <v>100</v>
      </c>
      <c r="I278" s="45" t="s">
        <v>101</v>
      </c>
      <c r="J278" s="47">
        <v>21888</v>
      </c>
    </row>
    <row r="279" spans="1:10" x14ac:dyDescent="0.25">
      <c r="A279" s="44">
        <f>+COUNTIF($B$1:B279,ESTADISTICAS!$B$9)</f>
        <v>0</v>
      </c>
      <c r="B279" s="49">
        <v>15</v>
      </c>
      <c r="C279" s="45" t="s">
        <v>302</v>
      </c>
      <c r="D279" s="45">
        <v>1106</v>
      </c>
      <c r="E279" s="45">
        <v>1107</v>
      </c>
      <c r="F279" s="46" t="s">
        <v>303</v>
      </c>
      <c r="G279" s="45" t="s">
        <v>302</v>
      </c>
      <c r="H279" s="45" t="s">
        <v>100</v>
      </c>
      <c r="I279" s="45" t="s">
        <v>101</v>
      </c>
      <c r="J279" s="47">
        <v>3224</v>
      </c>
    </row>
    <row r="280" spans="1:10" x14ac:dyDescent="0.25">
      <c r="A280" s="44">
        <f>+COUNTIF($B$1:B280,ESTADISTICAS!$B$9)</f>
        <v>0</v>
      </c>
      <c r="B280" s="49">
        <v>15</v>
      </c>
      <c r="C280" s="45" t="s">
        <v>302</v>
      </c>
      <c r="D280" s="45">
        <v>1106</v>
      </c>
      <c r="E280" s="45">
        <v>1108</v>
      </c>
      <c r="F280" s="46" t="s">
        <v>303</v>
      </c>
      <c r="G280" s="45" t="s">
        <v>302</v>
      </c>
      <c r="H280" s="45" t="s">
        <v>100</v>
      </c>
      <c r="I280" s="45" t="s">
        <v>101</v>
      </c>
      <c r="J280" s="47">
        <v>3700</v>
      </c>
    </row>
    <row r="281" spans="1:10" x14ac:dyDescent="0.25">
      <c r="A281" s="44">
        <f>+COUNTIF($B$1:B281,ESTADISTICAS!$B$9)</f>
        <v>0</v>
      </c>
      <c r="B281" s="49">
        <v>15</v>
      </c>
      <c r="C281" s="45" t="s">
        <v>302</v>
      </c>
      <c r="D281" s="45">
        <v>1106</v>
      </c>
      <c r="E281" s="45">
        <v>1109</v>
      </c>
      <c r="F281" s="46" t="s">
        <v>303</v>
      </c>
      <c r="G281" s="45" t="s">
        <v>302</v>
      </c>
      <c r="H281" s="45" t="s">
        <v>100</v>
      </c>
      <c r="I281" s="45" t="s">
        <v>101</v>
      </c>
      <c r="J281" s="47">
        <v>924</v>
      </c>
    </row>
    <row r="282" spans="1:10" x14ac:dyDescent="0.25">
      <c r="A282" s="44">
        <f>+COUNTIF($B$1:B282,ESTADISTICAS!$B$9)</f>
        <v>0</v>
      </c>
      <c r="B282" s="49">
        <v>15</v>
      </c>
      <c r="C282" s="45" t="s">
        <v>302</v>
      </c>
      <c r="D282" s="45">
        <v>1201</v>
      </c>
      <c r="E282" s="45">
        <v>1201</v>
      </c>
      <c r="F282" s="46" t="s">
        <v>106</v>
      </c>
      <c r="G282" s="45" t="s">
        <v>98</v>
      </c>
      <c r="H282" s="45" t="s">
        <v>100</v>
      </c>
      <c r="I282" s="45" t="s">
        <v>101</v>
      </c>
      <c r="J282" s="47">
        <v>33</v>
      </c>
    </row>
    <row r="283" spans="1:10" x14ac:dyDescent="0.25">
      <c r="A283" s="44">
        <f>+COUNTIF($B$1:B283,ESTADISTICAS!$B$9)</f>
        <v>0</v>
      </c>
      <c r="B283" s="49">
        <v>15</v>
      </c>
      <c r="C283" s="45" t="s">
        <v>302</v>
      </c>
      <c r="D283" s="45">
        <v>1212</v>
      </c>
      <c r="E283" s="45">
        <v>1212</v>
      </c>
      <c r="F283" s="46" t="s">
        <v>111</v>
      </c>
      <c r="G283" s="45" t="s">
        <v>110</v>
      </c>
      <c r="H283" s="45" t="s">
        <v>100</v>
      </c>
      <c r="I283" s="45" t="s">
        <v>101</v>
      </c>
      <c r="J283" s="47">
        <v>76</v>
      </c>
    </row>
    <row r="284" spans="1:10" x14ac:dyDescent="0.25">
      <c r="A284" s="44">
        <f>+COUNTIF($B$1:B284,ESTADISTICAS!$B$9)</f>
        <v>0</v>
      </c>
      <c r="B284" s="49">
        <v>15</v>
      </c>
      <c r="C284" s="45" t="s">
        <v>302</v>
      </c>
      <c r="D284" s="45">
        <v>1704</v>
      </c>
      <c r="E284" s="45">
        <v>1704</v>
      </c>
      <c r="F284" s="46" t="s">
        <v>115</v>
      </c>
      <c r="G284" s="45" t="s">
        <v>113</v>
      </c>
      <c r="H284" s="45" t="s">
        <v>114</v>
      </c>
      <c r="I284" s="45" t="s">
        <v>101</v>
      </c>
      <c r="J284" s="47">
        <v>1132</v>
      </c>
    </row>
    <row r="285" spans="1:10" x14ac:dyDescent="0.25">
      <c r="A285" s="44">
        <f>+COUNTIF($B$1:B285,ESTADISTICAS!$B$9)</f>
        <v>0</v>
      </c>
      <c r="B285" s="49">
        <v>15</v>
      </c>
      <c r="C285" s="45" t="s">
        <v>302</v>
      </c>
      <c r="D285" s="45">
        <v>1704</v>
      </c>
      <c r="E285" s="45">
        <v>1732</v>
      </c>
      <c r="F285" s="46" t="s">
        <v>115</v>
      </c>
      <c r="G285" s="45" t="s">
        <v>302</v>
      </c>
      <c r="H285" s="45" t="s">
        <v>114</v>
      </c>
      <c r="I285" s="45" t="s">
        <v>101</v>
      </c>
      <c r="J285" s="47">
        <v>3679</v>
      </c>
    </row>
    <row r="286" spans="1:10" x14ac:dyDescent="0.25">
      <c r="A286" s="44">
        <f>+COUNTIF($B$1:B286,ESTADISTICAS!$B$9)</f>
        <v>0</v>
      </c>
      <c r="B286" s="49">
        <v>15</v>
      </c>
      <c r="C286" s="45" t="s">
        <v>302</v>
      </c>
      <c r="D286" s="45">
        <v>1706</v>
      </c>
      <c r="E286" s="45">
        <v>1706</v>
      </c>
      <c r="F286" s="46" t="s">
        <v>116</v>
      </c>
      <c r="G286" s="45" t="s">
        <v>113</v>
      </c>
      <c r="H286" s="45" t="s">
        <v>114</v>
      </c>
      <c r="I286" s="45" t="s">
        <v>101</v>
      </c>
      <c r="J286" s="47">
        <v>81</v>
      </c>
    </row>
    <row r="287" spans="1:10" x14ac:dyDescent="0.25">
      <c r="A287" s="44">
        <f>+COUNTIF($B$1:B287,ESTADISTICAS!$B$9)</f>
        <v>0</v>
      </c>
      <c r="B287" s="49">
        <v>15</v>
      </c>
      <c r="C287" s="45" t="s">
        <v>302</v>
      </c>
      <c r="D287" s="45">
        <v>1734</v>
      </c>
      <c r="E287" s="45">
        <v>1734</v>
      </c>
      <c r="F287" s="46" t="s">
        <v>304</v>
      </c>
      <c r="G287" s="45" t="s">
        <v>302</v>
      </c>
      <c r="H287" s="45" t="s">
        <v>114</v>
      </c>
      <c r="I287" s="45" t="s">
        <v>101</v>
      </c>
      <c r="J287" s="47">
        <v>5816</v>
      </c>
    </row>
    <row r="288" spans="1:10" x14ac:dyDescent="0.25">
      <c r="A288" s="44">
        <f>+COUNTIF($B$1:B288,ESTADISTICAS!$B$9)</f>
        <v>0</v>
      </c>
      <c r="B288" s="49">
        <v>15</v>
      </c>
      <c r="C288" s="45" t="s">
        <v>302</v>
      </c>
      <c r="D288" s="45">
        <v>1826</v>
      </c>
      <c r="E288" s="45">
        <v>1826</v>
      </c>
      <c r="F288" s="46" t="s">
        <v>2400</v>
      </c>
      <c r="G288" s="45" t="s">
        <v>113</v>
      </c>
      <c r="H288" s="45" t="s">
        <v>114</v>
      </c>
      <c r="I288" s="45" t="s">
        <v>101</v>
      </c>
      <c r="J288" s="47">
        <v>1370</v>
      </c>
    </row>
    <row r="289" spans="1:10" x14ac:dyDescent="0.25">
      <c r="A289" s="44">
        <f>+COUNTIF($B$1:B289,ESTADISTICAS!$B$9)</f>
        <v>0</v>
      </c>
      <c r="B289" s="49">
        <v>15</v>
      </c>
      <c r="C289" s="45" t="s">
        <v>302</v>
      </c>
      <c r="D289" s="45">
        <v>2102</v>
      </c>
      <c r="E289" s="45">
        <v>2102</v>
      </c>
      <c r="F289" s="46" t="s">
        <v>129</v>
      </c>
      <c r="G289" s="45" t="s">
        <v>113</v>
      </c>
      <c r="H289" s="45" t="s">
        <v>100</v>
      </c>
      <c r="I289" s="45" t="s">
        <v>101</v>
      </c>
      <c r="J289" s="47">
        <v>5389</v>
      </c>
    </row>
    <row r="290" spans="1:10" x14ac:dyDescent="0.25">
      <c r="A290" s="44">
        <f>+COUNTIF($B$1:B290,ESTADISTICAS!$B$9)</f>
        <v>0</v>
      </c>
      <c r="B290" s="49">
        <v>15</v>
      </c>
      <c r="C290" s="45" t="s">
        <v>302</v>
      </c>
      <c r="D290" s="45">
        <v>2104</v>
      </c>
      <c r="E290" s="45">
        <v>2104</v>
      </c>
      <c r="F290" s="46" t="s">
        <v>130</v>
      </c>
      <c r="G290" s="45" t="s">
        <v>113</v>
      </c>
      <c r="H290" s="45" t="s">
        <v>100</v>
      </c>
      <c r="I290" s="45" t="s">
        <v>131</v>
      </c>
      <c r="J290" s="47">
        <v>831</v>
      </c>
    </row>
    <row r="291" spans="1:10" x14ac:dyDescent="0.25">
      <c r="A291" s="44">
        <f>+COUNTIF($B$1:B291,ESTADISTICAS!$B$9)</f>
        <v>0</v>
      </c>
      <c r="B291" s="49">
        <v>15</v>
      </c>
      <c r="C291" s="45" t="s">
        <v>302</v>
      </c>
      <c r="D291" s="45">
        <v>2106</v>
      </c>
      <c r="E291" s="45">
        <v>2106</v>
      </c>
      <c r="F291" s="46" t="s">
        <v>190</v>
      </c>
      <c r="G291" s="45" t="s">
        <v>113</v>
      </c>
      <c r="H291" s="45" t="s">
        <v>100</v>
      </c>
      <c r="I291" s="45" t="s">
        <v>131</v>
      </c>
      <c r="J291" s="47">
        <v>802</v>
      </c>
    </row>
    <row r="292" spans="1:10" x14ac:dyDescent="0.25">
      <c r="A292" s="44">
        <f>+COUNTIF($B$1:B292,ESTADISTICAS!$B$9)</f>
        <v>0</v>
      </c>
      <c r="B292" s="49">
        <v>15</v>
      </c>
      <c r="C292" s="45" t="s">
        <v>302</v>
      </c>
      <c r="D292" s="45">
        <v>2720</v>
      </c>
      <c r="E292" s="45">
        <v>2720</v>
      </c>
      <c r="F292" s="46" t="s">
        <v>305</v>
      </c>
      <c r="G292" s="45" t="s">
        <v>302</v>
      </c>
      <c r="H292" s="45" t="s">
        <v>114</v>
      </c>
      <c r="I292" s="45" t="s">
        <v>131</v>
      </c>
      <c r="J292" s="47">
        <v>3817</v>
      </c>
    </row>
    <row r="293" spans="1:10" x14ac:dyDescent="0.25">
      <c r="A293" s="44">
        <f>+COUNTIF($B$1:B293,ESTADISTICAS!$B$9)</f>
        <v>0</v>
      </c>
      <c r="B293" s="49">
        <v>15</v>
      </c>
      <c r="C293" s="45" t="s">
        <v>302</v>
      </c>
      <c r="D293" s="45">
        <v>2724</v>
      </c>
      <c r="E293" s="45">
        <v>2724</v>
      </c>
      <c r="F293" s="46" t="s">
        <v>306</v>
      </c>
      <c r="G293" s="45" t="s">
        <v>183</v>
      </c>
      <c r="H293" s="45" t="s">
        <v>114</v>
      </c>
      <c r="I293" s="45" t="s">
        <v>131</v>
      </c>
      <c r="J293" s="47">
        <v>596</v>
      </c>
    </row>
    <row r="294" spans="1:10" x14ac:dyDescent="0.25">
      <c r="A294" s="44">
        <f>+COUNTIF($B$1:B294,ESTADISTICAS!$B$9)</f>
        <v>0</v>
      </c>
      <c r="B294" s="49">
        <v>15</v>
      </c>
      <c r="C294" s="45" t="s">
        <v>302</v>
      </c>
      <c r="D294" s="45">
        <v>2833</v>
      </c>
      <c r="E294" s="45">
        <v>2833</v>
      </c>
      <c r="F294" s="46" t="s">
        <v>154</v>
      </c>
      <c r="G294" s="45" t="s">
        <v>98</v>
      </c>
      <c r="H294" s="45" t="s">
        <v>114</v>
      </c>
      <c r="I294" s="45" t="s">
        <v>131</v>
      </c>
      <c r="J294" s="47">
        <v>978</v>
      </c>
    </row>
    <row r="295" spans="1:10" x14ac:dyDescent="0.25">
      <c r="A295" s="44">
        <f>+COUNTIF($B$1:B295,ESTADISTICAS!$B$9)</f>
        <v>0</v>
      </c>
      <c r="B295" s="49">
        <v>15</v>
      </c>
      <c r="C295" s="45" t="s">
        <v>302</v>
      </c>
      <c r="D295" s="45">
        <v>9110</v>
      </c>
      <c r="E295" s="45">
        <v>9110</v>
      </c>
      <c r="F295" s="46" t="s">
        <v>174</v>
      </c>
      <c r="G295" s="45" t="s">
        <v>113</v>
      </c>
      <c r="H295" s="45" t="s">
        <v>100</v>
      </c>
      <c r="I295" s="45" t="s">
        <v>159</v>
      </c>
      <c r="J295" s="47">
        <v>12370</v>
      </c>
    </row>
    <row r="296" spans="1:10" x14ac:dyDescent="0.25">
      <c r="A296" s="44">
        <f>+COUNTIF($B$1:B296,ESTADISTICAS!$B$9)</f>
        <v>0</v>
      </c>
      <c r="B296" s="49">
        <v>17</v>
      </c>
      <c r="C296" s="45" t="s">
        <v>123</v>
      </c>
      <c r="D296" s="45">
        <v>1101</v>
      </c>
      <c r="E296" s="45">
        <v>1103</v>
      </c>
      <c r="F296" s="46" t="s">
        <v>99</v>
      </c>
      <c r="G296" s="45" t="s">
        <v>123</v>
      </c>
      <c r="H296" s="45" t="s">
        <v>100</v>
      </c>
      <c r="I296" s="45" t="s">
        <v>101</v>
      </c>
      <c r="J296" s="47">
        <v>5742</v>
      </c>
    </row>
    <row r="297" spans="1:10" x14ac:dyDescent="0.25">
      <c r="A297" s="44">
        <f>+COUNTIF($B$1:B297,ESTADISTICAS!$B$9)</f>
        <v>0</v>
      </c>
      <c r="B297" s="49">
        <v>17</v>
      </c>
      <c r="C297" s="45" t="s">
        <v>123</v>
      </c>
      <c r="D297" s="45">
        <v>1112</v>
      </c>
      <c r="E297" s="45">
        <v>1112</v>
      </c>
      <c r="F297" s="46" t="s">
        <v>290</v>
      </c>
      <c r="G297" s="45" t="s">
        <v>123</v>
      </c>
      <c r="H297" s="45" t="s">
        <v>100</v>
      </c>
      <c r="I297" s="45" t="s">
        <v>101</v>
      </c>
      <c r="J297" s="47">
        <v>15255</v>
      </c>
    </row>
    <row r="298" spans="1:10" x14ac:dyDescent="0.25">
      <c r="A298" s="44">
        <f>+COUNTIF($B$1:B298,ESTADISTICAS!$B$9)</f>
        <v>0</v>
      </c>
      <c r="B298" s="49">
        <v>17</v>
      </c>
      <c r="C298" s="45" t="s">
        <v>123</v>
      </c>
      <c r="D298" s="45">
        <v>1208</v>
      </c>
      <c r="E298" s="45">
        <v>1208</v>
      </c>
      <c r="F298" s="46" t="s">
        <v>307</v>
      </c>
      <c r="G298" s="45" t="s">
        <v>308</v>
      </c>
      <c r="H298" s="45" t="s">
        <v>100</v>
      </c>
      <c r="I298" s="45" t="s">
        <v>101</v>
      </c>
      <c r="J298" s="47">
        <v>564</v>
      </c>
    </row>
    <row r="299" spans="1:10" x14ac:dyDescent="0.25">
      <c r="A299" s="44">
        <f>+COUNTIF($B$1:B299,ESTADISTICAS!$B$9)</f>
        <v>0</v>
      </c>
      <c r="B299" s="49">
        <v>17</v>
      </c>
      <c r="C299" s="45" t="s">
        <v>123</v>
      </c>
      <c r="D299" s="45">
        <v>1704</v>
      </c>
      <c r="E299" s="45">
        <v>1704</v>
      </c>
      <c r="F299" s="46" t="s">
        <v>115</v>
      </c>
      <c r="G299" s="45" t="s">
        <v>113</v>
      </c>
      <c r="H299" s="45" t="s">
        <v>114</v>
      </c>
      <c r="I299" s="45" t="s">
        <v>101</v>
      </c>
      <c r="J299" s="47">
        <v>103</v>
      </c>
    </row>
    <row r="300" spans="1:10" x14ac:dyDescent="0.25">
      <c r="A300" s="44">
        <f>+COUNTIF($B$1:B300,ESTADISTICAS!$B$9)</f>
        <v>0</v>
      </c>
      <c r="B300" s="49">
        <v>17</v>
      </c>
      <c r="C300" s="45" t="s">
        <v>123</v>
      </c>
      <c r="D300" s="45">
        <v>1710</v>
      </c>
      <c r="E300" s="45">
        <v>1710</v>
      </c>
      <c r="F300" s="46" t="s">
        <v>117</v>
      </c>
      <c r="G300" s="45" t="s">
        <v>98</v>
      </c>
      <c r="H300" s="45" t="s">
        <v>114</v>
      </c>
      <c r="I300" s="45" t="s">
        <v>101</v>
      </c>
      <c r="J300" s="47">
        <v>79</v>
      </c>
    </row>
    <row r="301" spans="1:10" x14ac:dyDescent="0.25">
      <c r="A301" s="44">
        <f>+COUNTIF($B$1:B301,ESTADISTICAS!$B$9)</f>
        <v>0</v>
      </c>
      <c r="B301" s="49">
        <v>17</v>
      </c>
      <c r="C301" s="45" t="s">
        <v>123</v>
      </c>
      <c r="D301" s="45">
        <v>1722</v>
      </c>
      <c r="E301" s="45">
        <v>1722</v>
      </c>
      <c r="F301" s="46" t="s">
        <v>122</v>
      </c>
      <c r="G301" s="45" t="s">
        <v>123</v>
      </c>
      <c r="H301" s="45" t="s">
        <v>114</v>
      </c>
      <c r="I301" s="45" t="s">
        <v>101</v>
      </c>
      <c r="J301" s="47">
        <v>8159</v>
      </c>
    </row>
    <row r="302" spans="1:10" x14ac:dyDescent="0.25">
      <c r="A302" s="44">
        <f>+COUNTIF($B$1:B302,ESTADISTICAS!$B$9)</f>
        <v>0</v>
      </c>
      <c r="B302" s="49">
        <v>17</v>
      </c>
      <c r="C302" s="45" t="s">
        <v>123</v>
      </c>
      <c r="D302" s="45">
        <v>1825</v>
      </c>
      <c r="E302" s="45">
        <v>1825</v>
      </c>
      <c r="F302" s="46" t="s">
        <v>189</v>
      </c>
      <c r="G302" s="45" t="s">
        <v>123</v>
      </c>
      <c r="H302" s="45" t="s">
        <v>114</v>
      </c>
      <c r="I302" s="45" t="s">
        <v>101</v>
      </c>
      <c r="J302" s="47">
        <v>5976</v>
      </c>
    </row>
    <row r="303" spans="1:10" x14ac:dyDescent="0.25">
      <c r="A303" s="44">
        <f>+COUNTIF($B$1:B303,ESTADISTICAS!$B$9)</f>
        <v>0</v>
      </c>
      <c r="B303" s="49">
        <v>17</v>
      </c>
      <c r="C303" s="45" t="s">
        <v>123</v>
      </c>
      <c r="D303" s="45">
        <v>1826</v>
      </c>
      <c r="E303" s="45">
        <v>1826</v>
      </c>
      <c r="F303" s="46" t="s">
        <v>2400</v>
      </c>
      <c r="G303" s="45" t="s">
        <v>113</v>
      </c>
      <c r="H303" s="45" t="s">
        <v>114</v>
      </c>
      <c r="I303" s="45" t="s">
        <v>101</v>
      </c>
      <c r="J303" s="47">
        <v>62</v>
      </c>
    </row>
    <row r="304" spans="1:10" x14ac:dyDescent="0.25">
      <c r="A304" s="44">
        <f>+COUNTIF($B$1:B304,ESTADISTICAS!$B$9)</f>
        <v>0</v>
      </c>
      <c r="B304" s="49">
        <v>17</v>
      </c>
      <c r="C304" s="45" t="s">
        <v>123</v>
      </c>
      <c r="D304" s="45">
        <v>1827</v>
      </c>
      <c r="E304" s="45">
        <v>1827</v>
      </c>
      <c r="F304" s="46" t="s">
        <v>128</v>
      </c>
      <c r="G304" s="45" t="s">
        <v>123</v>
      </c>
      <c r="H304" s="45" t="s">
        <v>114</v>
      </c>
      <c r="I304" s="45" t="s">
        <v>101</v>
      </c>
      <c r="J304" s="47">
        <v>3277</v>
      </c>
    </row>
    <row r="305" spans="1:10" x14ac:dyDescent="0.25">
      <c r="A305" s="44">
        <f>+COUNTIF($B$1:B305,ESTADISTICAS!$B$9)</f>
        <v>0</v>
      </c>
      <c r="B305" s="49">
        <v>17</v>
      </c>
      <c r="C305" s="45" t="s">
        <v>123</v>
      </c>
      <c r="D305" s="45">
        <v>2102</v>
      </c>
      <c r="E305" s="45">
        <v>2102</v>
      </c>
      <c r="F305" s="46" t="s">
        <v>129</v>
      </c>
      <c r="G305" s="45" t="s">
        <v>113</v>
      </c>
      <c r="H305" s="45" t="s">
        <v>100</v>
      </c>
      <c r="I305" s="45" t="s">
        <v>101</v>
      </c>
      <c r="J305" s="47">
        <v>633</v>
      </c>
    </row>
    <row r="306" spans="1:10" x14ac:dyDescent="0.25">
      <c r="A306" s="44">
        <f>+COUNTIF($B$1:B306,ESTADISTICAS!$B$9)</f>
        <v>0</v>
      </c>
      <c r="B306" s="49">
        <v>17</v>
      </c>
      <c r="C306" s="45" t="s">
        <v>123</v>
      </c>
      <c r="D306" s="45">
        <v>2104</v>
      </c>
      <c r="E306" s="45">
        <v>2104</v>
      </c>
      <c r="F306" s="46" t="s">
        <v>130</v>
      </c>
      <c r="G306" s="45" t="s">
        <v>113</v>
      </c>
      <c r="H306" s="45" t="s">
        <v>100</v>
      </c>
      <c r="I306" s="45" t="s">
        <v>131</v>
      </c>
      <c r="J306" s="47">
        <v>633</v>
      </c>
    </row>
    <row r="307" spans="1:10" x14ac:dyDescent="0.25">
      <c r="A307" s="44">
        <f>+COUNTIF($B$1:B307,ESTADISTICAS!$B$9)</f>
        <v>0</v>
      </c>
      <c r="B307" s="49">
        <v>17</v>
      </c>
      <c r="C307" s="45" t="s">
        <v>123</v>
      </c>
      <c r="D307" s="45">
        <v>2719</v>
      </c>
      <c r="E307" s="45">
        <v>2719</v>
      </c>
      <c r="F307" s="46" t="s">
        <v>137</v>
      </c>
      <c r="G307" s="45" t="s">
        <v>98</v>
      </c>
      <c r="H307" s="45" t="s">
        <v>114</v>
      </c>
      <c r="I307" s="45" t="s">
        <v>101</v>
      </c>
      <c r="J307" s="47">
        <v>1914</v>
      </c>
    </row>
    <row r="308" spans="1:10" x14ac:dyDescent="0.25">
      <c r="A308" s="44">
        <f>+COUNTIF($B$1:B308,ESTADISTICAS!$B$9)</f>
        <v>0</v>
      </c>
      <c r="B308" s="49">
        <v>17</v>
      </c>
      <c r="C308" s="45" t="s">
        <v>123</v>
      </c>
      <c r="D308" s="45">
        <v>2833</v>
      </c>
      <c r="E308" s="45">
        <v>2833</v>
      </c>
      <c r="F308" s="46" t="s">
        <v>154</v>
      </c>
      <c r="G308" s="45" t="s">
        <v>98</v>
      </c>
      <c r="H308" s="45" t="s">
        <v>114</v>
      </c>
      <c r="I308" s="45" t="s">
        <v>131</v>
      </c>
      <c r="J308" s="47">
        <v>1174</v>
      </c>
    </row>
    <row r="309" spans="1:10" x14ac:dyDescent="0.25">
      <c r="A309" s="44">
        <f>+COUNTIF($B$1:B309,ESTADISTICAS!$B$9)</f>
        <v>0</v>
      </c>
      <c r="B309" s="49">
        <v>17</v>
      </c>
      <c r="C309" s="45" t="s">
        <v>123</v>
      </c>
      <c r="D309" s="45">
        <v>3811</v>
      </c>
      <c r="E309" s="45">
        <v>3811</v>
      </c>
      <c r="F309" s="46" t="s">
        <v>309</v>
      </c>
      <c r="G309" s="45" t="s">
        <v>108</v>
      </c>
      <c r="H309" s="45" t="s">
        <v>114</v>
      </c>
      <c r="I309" s="45" t="s">
        <v>159</v>
      </c>
      <c r="J309" s="47">
        <v>10</v>
      </c>
    </row>
    <row r="310" spans="1:10" x14ac:dyDescent="0.25">
      <c r="A310" s="44">
        <f>+COUNTIF($B$1:B310,ESTADISTICAS!$B$9)</f>
        <v>0</v>
      </c>
      <c r="B310" s="49">
        <v>17</v>
      </c>
      <c r="C310" s="45" t="s">
        <v>123</v>
      </c>
      <c r="D310" s="45">
        <v>4112</v>
      </c>
      <c r="E310" s="45">
        <v>4112</v>
      </c>
      <c r="F310" s="46" t="s">
        <v>310</v>
      </c>
      <c r="G310" s="45" t="s">
        <v>123</v>
      </c>
      <c r="H310" s="45" t="s">
        <v>100</v>
      </c>
      <c r="I310" s="45" t="s">
        <v>172</v>
      </c>
      <c r="J310" s="47">
        <v>273</v>
      </c>
    </row>
    <row r="311" spans="1:10" x14ac:dyDescent="0.25">
      <c r="A311" s="44">
        <f>+COUNTIF($B$1:B311,ESTADISTICAS!$B$9)</f>
        <v>0</v>
      </c>
      <c r="B311" s="49">
        <v>17</v>
      </c>
      <c r="C311" s="45" t="s">
        <v>123</v>
      </c>
      <c r="D311" s="45">
        <v>9110</v>
      </c>
      <c r="E311" s="45">
        <v>9110</v>
      </c>
      <c r="F311" s="46" t="s">
        <v>174</v>
      </c>
      <c r="G311" s="45" t="s">
        <v>113</v>
      </c>
      <c r="H311" s="45" t="s">
        <v>100</v>
      </c>
      <c r="I311" s="45" t="s">
        <v>159</v>
      </c>
      <c r="J311" s="47">
        <v>7416</v>
      </c>
    </row>
    <row r="312" spans="1:10" x14ac:dyDescent="0.25">
      <c r="A312" s="44">
        <f>+COUNTIF($B$1:B312,ESTADISTICAS!$B$9)</f>
        <v>0</v>
      </c>
      <c r="B312" s="49">
        <v>18</v>
      </c>
      <c r="C312" s="45" t="s">
        <v>312</v>
      </c>
      <c r="D312" s="45">
        <v>1110</v>
      </c>
      <c r="E312" s="45">
        <v>1110</v>
      </c>
      <c r="F312" s="46" t="s">
        <v>288</v>
      </c>
      <c r="G312" s="45" t="s">
        <v>289</v>
      </c>
      <c r="H312" s="45" t="s">
        <v>100</v>
      </c>
      <c r="I312" s="45" t="s">
        <v>101</v>
      </c>
      <c r="J312" s="47">
        <v>67</v>
      </c>
    </row>
    <row r="313" spans="1:10" x14ac:dyDescent="0.25">
      <c r="A313" s="44">
        <f>+COUNTIF($B$1:B313,ESTADISTICAS!$B$9)</f>
        <v>0</v>
      </c>
      <c r="B313" s="49">
        <v>18</v>
      </c>
      <c r="C313" s="45" t="s">
        <v>312</v>
      </c>
      <c r="D313" s="45">
        <v>1115</v>
      </c>
      <c r="E313" s="45">
        <v>1115</v>
      </c>
      <c r="F313" s="46" t="s">
        <v>313</v>
      </c>
      <c r="G313" s="45" t="s">
        <v>312</v>
      </c>
      <c r="H313" s="45" t="s">
        <v>100</v>
      </c>
      <c r="I313" s="45" t="s">
        <v>101</v>
      </c>
      <c r="J313" s="47">
        <v>8996</v>
      </c>
    </row>
    <row r="314" spans="1:10" x14ac:dyDescent="0.25">
      <c r="A314" s="44">
        <f>+COUNTIF($B$1:B314,ESTADISTICAS!$B$9)</f>
        <v>0</v>
      </c>
      <c r="B314" s="49">
        <v>18</v>
      </c>
      <c r="C314" s="45" t="s">
        <v>312</v>
      </c>
      <c r="D314" s="45">
        <v>1209</v>
      </c>
      <c r="E314" s="45">
        <v>1209</v>
      </c>
      <c r="F314" s="46" t="s">
        <v>109</v>
      </c>
      <c r="G314" s="45" t="s">
        <v>110</v>
      </c>
      <c r="H314" s="45" t="s">
        <v>100</v>
      </c>
      <c r="I314" s="45" t="s">
        <v>101</v>
      </c>
      <c r="J314" s="47">
        <v>2</v>
      </c>
    </row>
    <row r="315" spans="1:10" x14ac:dyDescent="0.25">
      <c r="A315" s="44">
        <f>+COUNTIF($B$1:B315,ESTADISTICAS!$B$9)</f>
        <v>0</v>
      </c>
      <c r="B315" s="49">
        <v>18</v>
      </c>
      <c r="C315" s="45" t="s">
        <v>312</v>
      </c>
      <c r="D315" s="45">
        <v>2102</v>
      </c>
      <c r="E315" s="45">
        <v>2102</v>
      </c>
      <c r="F315" s="46" t="s">
        <v>129</v>
      </c>
      <c r="G315" s="45" t="s">
        <v>113</v>
      </c>
      <c r="H315" s="45" t="s">
        <v>100</v>
      </c>
      <c r="I315" s="45" t="s">
        <v>101</v>
      </c>
      <c r="J315" s="47">
        <v>1192</v>
      </c>
    </row>
    <row r="316" spans="1:10" x14ac:dyDescent="0.25">
      <c r="A316" s="44">
        <f>+COUNTIF($B$1:B316,ESTADISTICAS!$B$9)</f>
        <v>0</v>
      </c>
      <c r="B316" s="49">
        <v>18</v>
      </c>
      <c r="C316" s="45" t="s">
        <v>312</v>
      </c>
      <c r="D316" s="45">
        <v>2104</v>
      </c>
      <c r="E316" s="45">
        <v>2104</v>
      </c>
      <c r="F316" s="46" t="s">
        <v>130</v>
      </c>
      <c r="G316" s="45" t="s">
        <v>113</v>
      </c>
      <c r="H316" s="45" t="s">
        <v>100</v>
      </c>
      <c r="I316" s="45" t="s">
        <v>131</v>
      </c>
      <c r="J316" s="47">
        <v>253</v>
      </c>
    </row>
    <row r="317" spans="1:10" x14ac:dyDescent="0.25">
      <c r="A317" s="44">
        <f>+COUNTIF($B$1:B317,ESTADISTICAS!$B$9)</f>
        <v>0</v>
      </c>
      <c r="B317" s="49">
        <v>18</v>
      </c>
      <c r="C317" s="45" t="s">
        <v>312</v>
      </c>
      <c r="D317" s="45">
        <v>2833</v>
      </c>
      <c r="E317" s="45">
        <v>2833</v>
      </c>
      <c r="F317" s="46" t="s">
        <v>154</v>
      </c>
      <c r="G317" s="45" t="s">
        <v>98</v>
      </c>
      <c r="H317" s="45" t="s">
        <v>114</v>
      </c>
      <c r="I317" s="45" t="s">
        <v>131</v>
      </c>
      <c r="J317" s="47">
        <v>25</v>
      </c>
    </row>
    <row r="318" spans="1:10" x14ac:dyDescent="0.25">
      <c r="A318" s="44">
        <f>+COUNTIF($B$1:B318,ESTADISTICAS!$B$9)</f>
        <v>0</v>
      </c>
      <c r="B318" s="49">
        <v>18</v>
      </c>
      <c r="C318" s="45" t="s">
        <v>312</v>
      </c>
      <c r="D318" s="45">
        <v>4813</v>
      </c>
      <c r="E318" s="45">
        <v>4813</v>
      </c>
      <c r="F318" s="46" t="s">
        <v>171</v>
      </c>
      <c r="G318" s="45" t="s">
        <v>113</v>
      </c>
      <c r="H318" s="45" t="s">
        <v>114</v>
      </c>
      <c r="I318" s="45" t="s">
        <v>172</v>
      </c>
      <c r="J318" s="47">
        <v>6</v>
      </c>
    </row>
    <row r="319" spans="1:10" x14ac:dyDescent="0.25">
      <c r="A319" s="44">
        <f>+COUNTIF($B$1:B319,ESTADISTICAS!$B$9)</f>
        <v>0</v>
      </c>
      <c r="B319" s="49">
        <v>18</v>
      </c>
      <c r="C319" s="45" t="s">
        <v>312</v>
      </c>
      <c r="D319" s="45">
        <v>9110</v>
      </c>
      <c r="E319" s="45">
        <v>9110</v>
      </c>
      <c r="F319" s="46" t="s">
        <v>174</v>
      </c>
      <c r="G319" s="45" t="s">
        <v>113</v>
      </c>
      <c r="H319" s="45" t="s">
        <v>100</v>
      </c>
      <c r="I319" s="45" t="s">
        <v>159</v>
      </c>
      <c r="J319" s="47">
        <v>1250</v>
      </c>
    </row>
    <row r="320" spans="1:10" x14ac:dyDescent="0.25">
      <c r="A320" s="44">
        <f>+COUNTIF($B$1:B320,ESTADISTICAS!$B$9)</f>
        <v>0</v>
      </c>
      <c r="B320" s="49">
        <v>19</v>
      </c>
      <c r="C320" s="45" t="s">
        <v>289</v>
      </c>
      <c r="D320" s="45">
        <v>1110</v>
      </c>
      <c r="E320" s="45">
        <v>1110</v>
      </c>
      <c r="F320" s="46" t="s">
        <v>288</v>
      </c>
      <c r="G320" s="45" t="s">
        <v>289</v>
      </c>
      <c r="H320" s="45" t="s">
        <v>100</v>
      </c>
      <c r="I320" s="45" t="s">
        <v>101</v>
      </c>
      <c r="J320" s="47">
        <v>15121</v>
      </c>
    </row>
    <row r="321" spans="1:10" x14ac:dyDescent="0.25">
      <c r="A321" s="44">
        <f>+COUNTIF($B$1:B321,ESTADISTICAS!$B$9)</f>
        <v>0</v>
      </c>
      <c r="B321" s="49">
        <v>19</v>
      </c>
      <c r="C321" s="45" t="s">
        <v>289</v>
      </c>
      <c r="D321" s="45">
        <v>1203</v>
      </c>
      <c r="E321" s="45">
        <v>1203</v>
      </c>
      <c r="F321" s="46" t="s">
        <v>314</v>
      </c>
      <c r="G321" s="45" t="s">
        <v>2</v>
      </c>
      <c r="H321" s="45" t="s">
        <v>100</v>
      </c>
      <c r="I321" s="45" t="s">
        <v>101</v>
      </c>
      <c r="J321" s="47">
        <v>1431</v>
      </c>
    </row>
    <row r="322" spans="1:10" x14ac:dyDescent="0.25">
      <c r="A322" s="44">
        <f>+COUNTIF($B$1:B322,ESTADISTICAS!$B$9)</f>
        <v>0</v>
      </c>
      <c r="B322" s="49">
        <v>19</v>
      </c>
      <c r="C322" s="45" t="s">
        <v>289</v>
      </c>
      <c r="D322" s="45">
        <v>1207</v>
      </c>
      <c r="E322" s="45">
        <v>1207</v>
      </c>
      <c r="F322" s="46" t="s">
        <v>107</v>
      </c>
      <c r="G322" s="45" t="s">
        <v>108</v>
      </c>
      <c r="H322" s="45" t="s">
        <v>100</v>
      </c>
      <c r="I322" s="45" t="s">
        <v>101</v>
      </c>
      <c r="J322" s="47">
        <v>456</v>
      </c>
    </row>
    <row r="323" spans="1:10" x14ac:dyDescent="0.25">
      <c r="A323" s="44">
        <f>+COUNTIF($B$1:B323,ESTADISTICAS!$B$9)</f>
        <v>0</v>
      </c>
      <c r="B323" s="49">
        <v>19</v>
      </c>
      <c r="C323" s="45" t="s">
        <v>289</v>
      </c>
      <c r="D323" s="45">
        <v>1209</v>
      </c>
      <c r="E323" s="45">
        <v>1209</v>
      </c>
      <c r="F323" s="46" t="s">
        <v>109</v>
      </c>
      <c r="G323" s="45" t="s">
        <v>110</v>
      </c>
      <c r="H323" s="45" t="s">
        <v>100</v>
      </c>
      <c r="I323" s="45" t="s">
        <v>101</v>
      </c>
      <c r="J323" s="47">
        <v>1</v>
      </c>
    </row>
    <row r="324" spans="1:10" x14ac:dyDescent="0.25">
      <c r="A324" s="44">
        <f>+COUNTIF($B$1:B324,ESTADISTICAS!$B$9)</f>
        <v>0</v>
      </c>
      <c r="B324" s="49">
        <v>19</v>
      </c>
      <c r="C324" s="45" t="s">
        <v>289</v>
      </c>
      <c r="D324" s="45">
        <v>1212</v>
      </c>
      <c r="E324" s="45">
        <v>1212</v>
      </c>
      <c r="F324" s="46" t="s">
        <v>111</v>
      </c>
      <c r="G324" s="45" t="s">
        <v>110</v>
      </c>
      <c r="H324" s="45" t="s">
        <v>100</v>
      </c>
      <c r="I324" s="45" t="s">
        <v>101</v>
      </c>
      <c r="J324" s="47">
        <v>6</v>
      </c>
    </row>
    <row r="325" spans="1:10" x14ac:dyDescent="0.25">
      <c r="A325" s="44">
        <f>+COUNTIF($B$1:B325,ESTADISTICAS!$B$9)</f>
        <v>0</v>
      </c>
      <c r="B325" s="49">
        <v>19</v>
      </c>
      <c r="C325" s="45" t="s">
        <v>289</v>
      </c>
      <c r="D325" s="45">
        <v>1710</v>
      </c>
      <c r="E325" s="45">
        <v>1710</v>
      </c>
      <c r="F325" s="46" t="s">
        <v>117</v>
      </c>
      <c r="G325" s="45" t="s">
        <v>98</v>
      </c>
      <c r="H325" s="45" t="s">
        <v>114</v>
      </c>
      <c r="I325" s="45" t="s">
        <v>101</v>
      </c>
      <c r="J325" s="47">
        <v>73</v>
      </c>
    </row>
    <row r="326" spans="1:10" x14ac:dyDescent="0.25">
      <c r="A326" s="44">
        <f>+COUNTIF($B$1:B326,ESTADISTICAS!$B$9)</f>
        <v>0</v>
      </c>
      <c r="B326" s="49">
        <v>19</v>
      </c>
      <c r="C326" s="45" t="s">
        <v>289</v>
      </c>
      <c r="D326" s="45">
        <v>1712</v>
      </c>
      <c r="E326" s="45">
        <v>1712</v>
      </c>
      <c r="F326" s="46" t="s">
        <v>118</v>
      </c>
      <c r="G326" s="45" t="s">
        <v>98</v>
      </c>
      <c r="H326" s="45" t="s">
        <v>114</v>
      </c>
      <c r="I326" s="45" t="s">
        <v>101</v>
      </c>
      <c r="J326" s="47">
        <v>58</v>
      </c>
    </row>
    <row r="327" spans="1:10" x14ac:dyDescent="0.25">
      <c r="A327" s="44">
        <f>+COUNTIF($B$1:B327,ESTADISTICAS!$B$9)</f>
        <v>0</v>
      </c>
      <c r="B327" s="49">
        <v>19</v>
      </c>
      <c r="C327" s="45" t="s">
        <v>289</v>
      </c>
      <c r="D327" s="45">
        <v>1722</v>
      </c>
      <c r="E327" s="45">
        <v>1722</v>
      </c>
      <c r="F327" s="46" t="s">
        <v>122</v>
      </c>
      <c r="G327" s="45" t="s">
        <v>123</v>
      </c>
      <c r="H327" s="45" t="s">
        <v>114</v>
      </c>
      <c r="I327" s="45" t="s">
        <v>101</v>
      </c>
      <c r="J327" s="47">
        <v>17</v>
      </c>
    </row>
    <row r="328" spans="1:10" x14ac:dyDescent="0.25">
      <c r="A328" s="44">
        <f>+COUNTIF($B$1:B328,ESTADISTICAS!$B$9)</f>
        <v>0</v>
      </c>
      <c r="B328" s="49">
        <v>19</v>
      </c>
      <c r="C328" s="45" t="s">
        <v>289</v>
      </c>
      <c r="D328" s="45">
        <v>1818</v>
      </c>
      <c r="E328" s="45">
        <v>1816</v>
      </c>
      <c r="F328" s="46" t="s">
        <v>127</v>
      </c>
      <c r="G328" s="45" t="s">
        <v>98</v>
      </c>
      <c r="H328" s="45" t="s">
        <v>114</v>
      </c>
      <c r="I328" s="45" t="s">
        <v>101</v>
      </c>
      <c r="J328" s="47">
        <v>13</v>
      </c>
    </row>
    <row r="329" spans="1:10" x14ac:dyDescent="0.25">
      <c r="A329" s="44">
        <f>+COUNTIF($B$1:B329,ESTADISTICAS!$B$9)</f>
        <v>0</v>
      </c>
      <c r="B329" s="49">
        <v>19</v>
      </c>
      <c r="C329" s="45" t="s">
        <v>289</v>
      </c>
      <c r="D329" s="45">
        <v>1818</v>
      </c>
      <c r="E329" s="45">
        <v>1818</v>
      </c>
      <c r="F329" s="46" t="s">
        <v>127</v>
      </c>
      <c r="G329" s="45" t="s">
        <v>113</v>
      </c>
      <c r="H329" s="45" t="s">
        <v>114</v>
      </c>
      <c r="I329" s="45" t="s">
        <v>101</v>
      </c>
      <c r="J329" s="47">
        <v>957</v>
      </c>
    </row>
    <row r="330" spans="1:10" x14ac:dyDescent="0.25">
      <c r="A330" s="44">
        <f>+COUNTIF($B$1:B330,ESTADISTICAS!$B$9)</f>
        <v>0</v>
      </c>
      <c r="B330" s="49">
        <v>19</v>
      </c>
      <c r="C330" s="45" t="s">
        <v>289</v>
      </c>
      <c r="D330" s="45">
        <v>1826</v>
      </c>
      <c r="E330" s="45">
        <v>1826</v>
      </c>
      <c r="F330" s="46" t="s">
        <v>2400</v>
      </c>
      <c r="G330" s="45" t="s">
        <v>113</v>
      </c>
      <c r="H330" s="45" t="s">
        <v>114</v>
      </c>
      <c r="I330" s="45" t="s">
        <v>101</v>
      </c>
      <c r="J330" s="47">
        <v>379</v>
      </c>
    </row>
    <row r="331" spans="1:10" x14ac:dyDescent="0.25">
      <c r="A331" s="44">
        <f>+COUNTIF($B$1:B331,ESTADISTICAS!$B$9)</f>
        <v>0</v>
      </c>
      <c r="B331" s="49">
        <v>19</v>
      </c>
      <c r="C331" s="45" t="s">
        <v>289</v>
      </c>
      <c r="D331" s="45">
        <v>1827</v>
      </c>
      <c r="E331" s="45">
        <v>1827</v>
      </c>
      <c r="F331" s="46" t="s">
        <v>128</v>
      </c>
      <c r="G331" s="45" t="s">
        <v>123</v>
      </c>
      <c r="H331" s="45" t="s">
        <v>114</v>
      </c>
      <c r="I331" s="45" t="s">
        <v>101</v>
      </c>
      <c r="J331" s="47">
        <v>98</v>
      </c>
    </row>
    <row r="332" spans="1:10" x14ac:dyDescent="0.25">
      <c r="A332" s="44">
        <f>+COUNTIF($B$1:B332,ESTADISTICAS!$B$9)</f>
        <v>0</v>
      </c>
      <c r="B332" s="49">
        <v>19</v>
      </c>
      <c r="C332" s="45" t="s">
        <v>289</v>
      </c>
      <c r="D332" s="45">
        <v>2102</v>
      </c>
      <c r="E332" s="45">
        <v>2102</v>
      </c>
      <c r="F332" s="46" t="s">
        <v>129</v>
      </c>
      <c r="G332" s="45" t="s">
        <v>113</v>
      </c>
      <c r="H332" s="45" t="s">
        <v>100</v>
      </c>
      <c r="I332" s="45" t="s">
        <v>101</v>
      </c>
      <c r="J332" s="47">
        <v>1734</v>
      </c>
    </row>
    <row r="333" spans="1:10" x14ac:dyDescent="0.25">
      <c r="A333" s="44">
        <f>+COUNTIF($B$1:B333,ESTADISTICAS!$B$9)</f>
        <v>0</v>
      </c>
      <c r="B333" s="49">
        <v>19</v>
      </c>
      <c r="C333" s="45" t="s">
        <v>289</v>
      </c>
      <c r="D333" s="45">
        <v>2104</v>
      </c>
      <c r="E333" s="45">
        <v>2104</v>
      </c>
      <c r="F333" s="46" t="s">
        <v>130</v>
      </c>
      <c r="G333" s="45" t="s">
        <v>113</v>
      </c>
      <c r="H333" s="45" t="s">
        <v>100</v>
      </c>
      <c r="I333" s="45" t="s">
        <v>131</v>
      </c>
      <c r="J333" s="47">
        <v>637</v>
      </c>
    </row>
    <row r="334" spans="1:10" x14ac:dyDescent="0.25">
      <c r="A334" s="44">
        <f>+COUNTIF($B$1:B334,ESTADISTICAS!$B$9)</f>
        <v>0</v>
      </c>
      <c r="B334" s="49">
        <v>19</v>
      </c>
      <c r="C334" s="45" t="s">
        <v>289</v>
      </c>
      <c r="D334" s="45">
        <v>2114</v>
      </c>
      <c r="E334" s="45">
        <v>2114</v>
      </c>
      <c r="F334" s="46" t="s">
        <v>315</v>
      </c>
      <c r="G334" s="45" t="s">
        <v>2</v>
      </c>
      <c r="H334" s="45" t="s">
        <v>100</v>
      </c>
      <c r="I334" s="45" t="s">
        <v>131</v>
      </c>
      <c r="J334" s="47">
        <v>2</v>
      </c>
    </row>
    <row r="335" spans="1:10" x14ac:dyDescent="0.25">
      <c r="A335" s="44">
        <f>+COUNTIF($B$1:B335,ESTADISTICAS!$B$9)</f>
        <v>0</v>
      </c>
      <c r="B335" s="49">
        <v>19</v>
      </c>
      <c r="C335" s="45" t="s">
        <v>289</v>
      </c>
      <c r="D335" s="45">
        <v>2715</v>
      </c>
      <c r="E335" s="45">
        <v>2715</v>
      </c>
      <c r="F335" s="46" t="s">
        <v>316</v>
      </c>
      <c r="G335" s="45" t="s">
        <v>289</v>
      </c>
      <c r="H335" s="45" t="s">
        <v>114</v>
      </c>
      <c r="I335" s="45" t="s">
        <v>131</v>
      </c>
      <c r="J335" s="47">
        <v>6729</v>
      </c>
    </row>
    <row r="336" spans="1:10" x14ac:dyDescent="0.25">
      <c r="A336" s="44">
        <f>+COUNTIF($B$1:B336,ESTADISTICAS!$B$9)</f>
        <v>0</v>
      </c>
      <c r="B336" s="49">
        <v>19</v>
      </c>
      <c r="C336" s="45" t="s">
        <v>289</v>
      </c>
      <c r="D336" s="45">
        <v>2721</v>
      </c>
      <c r="E336" s="45">
        <v>2721</v>
      </c>
      <c r="F336" s="46" t="s">
        <v>138</v>
      </c>
      <c r="G336" s="45" t="s">
        <v>98</v>
      </c>
      <c r="H336" s="45" t="s">
        <v>114</v>
      </c>
      <c r="I336" s="45" t="s">
        <v>131</v>
      </c>
      <c r="J336" s="47">
        <v>418</v>
      </c>
    </row>
    <row r="337" spans="1:10" x14ac:dyDescent="0.25">
      <c r="A337" s="44">
        <f>+COUNTIF($B$1:B337,ESTADISTICAS!$B$9)</f>
        <v>0</v>
      </c>
      <c r="B337" s="49">
        <v>19</v>
      </c>
      <c r="C337" s="45" t="s">
        <v>289</v>
      </c>
      <c r="D337" s="45">
        <v>2812</v>
      </c>
      <c r="E337" s="45">
        <v>2812</v>
      </c>
      <c r="F337" s="46" t="s">
        <v>241</v>
      </c>
      <c r="G337" s="45" t="s">
        <v>113</v>
      </c>
      <c r="H337" s="45" t="s">
        <v>114</v>
      </c>
      <c r="I337" s="45" t="s">
        <v>101</v>
      </c>
      <c r="J337" s="47">
        <v>48</v>
      </c>
    </row>
    <row r="338" spans="1:10" x14ac:dyDescent="0.25">
      <c r="A338" s="44">
        <f>+COUNTIF($B$1:B338,ESTADISTICAS!$B$9)</f>
        <v>0</v>
      </c>
      <c r="B338" s="49">
        <v>19</v>
      </c>
      <c r="C338" s="45" t="s">
        <v>289</v>
      </c>
      <c r="D338" s="45">
        <v>2829</v>
      </c>
      <c r="E338" s="45">
        <v>2829</v>
      </c>
      <c r="F338" s="46" t="s">
        <v>152</v>
      </c>
      <c r="G338" s="45" t="s">
        <v>113</v>
      </c>
      <c r="H338" s="45" t="s">
        <v>114</v>
      </c>
      <c r="I338" s="45" t="s">
        <v>131</v>
      </c>
      <c r="J338" s="47">
        <v>402</v>
      </c>
    </row>
    <row r="339" spans="1:10" x14ac:dyDescent="0.25">
      <c r="A339" s="44">
        <f>+COUNTIF($B$1:B339,ESTADISTICAS!$B$9)</f>
        <v>0</v>
      </c>
      <c r="B339" s="49">
        <v>19</v>
      </c>
      <c r="C339" s="45" t="s">
        <v>289</v>
      </c>
      <c r="D339" s="45">
        <v>2833</v>
      </c>
      <c r="E339" s="45">
        <v>2833</v>
      </c>
      <c r="F339" s="46" t="s">
        <v>154</v>
      </c>
      <c r="G339" s="45" t="s">
        <v>98</v>
      </c>
      <c r="H339" s="45" t="s">
        <v>114</v>
      </c>
      <c r="I339" s="45" t="s">
        <v>131</v>
      </c>
      <c r="J339" s="47">
        <v>80</v>
      </c>
    </row>
    <row r="340" spans="1:10" x14ac:dyDescent="0.25">
      <c r="A340" s="44">
        <f>+COUNTIF($B$1:B340,ESTADISTICAS!$B$9)</f>
        <v>0</v>
      </c>
      <c r="B340" s="49">
        <v>19</v>
      </c>
      <c r="C340" s="45" t="s">
        <v>289</v>
      </c>
      <c r="D340" s="45">
        <v>2849</v>
      </c>
      <c r="E340" s="45">
        <v>2849</v>
      </c>
      <c r="F340" s="46" t="s">
        <v>317</v>
      </c>
      <c r="G340" s="45" t="s">
        <v>289</v>
      </c>
      <c r="H340" s="45" t="s">
        <v>114</v>
      </c>
      <c r="I340" s="45" t="s">
        <v>131</v>
      </c>
      <c r="J340" s="47">
        <v>2905</v>
      </c>
    </row>
    <row r="341" spans="1:10" x14ac:dyDescent="0.25">
      <c r="A341" s="44">
        <f>+COUNTIF($B$1:B341,ESTADISTICAS!$B$9)</f>
        <v>0</v>
      </c>
      <c r="B341" s="49">
        <v>19</v>
      </c>
      <c r="C341" s="45" t="s">
        <v>289</v>
      </c>
      <c r="D341" s="45">
        <v>3104</v>
      </c>
      <c r="E341" s="45">
        <v>3104</v>
      </c>
      <c r="F341" s="46" t="s">
        <v>318</v>
      </c>
      <c r="G341" s="45" t="s">
        <v>289</v>
      </c>
      <c r="H341" s="45" t="s">
        <v>100</v>
      </c>
      <c r="I341" s="45" t="s">
        <v>131</v>
      </c>
      <c r="J341" s="47">
        <v>2052</v>
      </c>
    </row>
    <row r="342" spans="1:10" x14ac:dyDescent="0.25">
      <c r="A342" s="44">
        <f>+COUNTIF($B$1:B342,ESTADISTICAS!$B$9)</f>
        <v>0</v>
      </c>
      <c r="B342" s="49">
        <v>19</v>
      </c>
      <c r="C342" s="45" t="s">
        <v>289</v>
      </c>
      <c r="D342" s="45">
        <v>3831</v>
      </c>
      <c r="E342" s="45">
        <v>3831</v>
      </c>
      <c r="F342" s="46" t="s">
        <v>319</v>
      </c>
      <c r="G342" s="45" t="s">
        <v>289</v>
      </c>
      <c r="H342" s="45" t="s">
        <v>114</v>
      </c>
      <c r="I342" s="45" t="s">
        <v>131</v>
      </c>
      <c r="J342" s="47">
        <v>2562</v>
      </c>
    </row>
    <row r="343" spans="1:10" x14ac:dyDescent="0.25">
      <c r="A343" s="44">
        <f>+COUNTIF($B$1:B343,ESTADISTICAS!$B$9)</f>
        <v>0</v>
      </c>
      <c r="B343" s="49">
        <v>19</v>
      </c>
      <c r="C343" s="45" t="s">
        <v>289</v>
      </c>
      <c r="D343" s="45">
        <v>4813</v>
      </c>
      <c r="E343" s="45">
        <v>4813</v>
      </c>
      <c r="F343" s="46" t="s">
        <v>171</v>
      </c>
      <c r="G343" s="45" t="s">
        <v>113</v>
      </c>
      <c r="H343" s="45" t="s">
        <v>114</v>
      </c>
      <c r="I343" s="45" t="s">
        <v>172</v>
      </c>
      <c r="J343" s="47">
        <v>20</v>
      </c>
    </row>
    <row r="344" spans="1:10" x14ac:dyDescent="0.25">
      <c r="A344" s="44">
        <f>+COUNTIF($B$1:B344,ESTADISTICAS!$B$9)</f>
        <v>0</v>
      </c>
      <c r="B344" s="48">
        <v>19</v>
      </c>
      <c r="C344" s="45" t="s">
        <v>289</v>
      </c>
      <c r="D344" s="45">
        <v>9110</v>
      </c>
      <c r="E344" s="45">
        <v>9110</v>
      </c>
      <c r="F344" s="46" t="s">
        <v>174</v>
      </c>
      <c r="G344" s="45" t="s">
        <v>113</v>
      </c>
      <c r="H344" s="45" t="s">
        <v>100</v>
      </c>
      <c r="I344" s="45" t="s">
        <v>159</v>
      </c>
      <c r="J344" s="47">
        <v>12493</v>
      </c>
    </row>
    <row r="345" spans="1:10" x14ac:dyDescent="0.25">
      <c r="A345" s="44">
        <f>+COUNTIF($B$1:B345,ESTADISTICAS!$B$9)</f>
        <v>0</v>
      </c>
      <c r="B345" s="49">
        <v>20</v>
      </c>
      <c r="C345" s="45" t="s">
        <v>320</v>
      </c>
      <c r="D345" s="45">
        <v>1120</v>
      </c>
      <c r="E345" s="45">
        <v>1120</v>
      </c>
      <c r="F345" s="46" t="s">
        <v>321</v>
      </c>
      <c r="G345" s="45" t="s">
        <v>320</v>
      </c>
      <c r="H345" s="45" t="s">
        <v>100</v>
      </c>
      <c r="I345" s="45" t="s">
        <v>101</v>
      </c>
      <c r="J345" s="47">
        <v>16914</v>
      </c>
    </row>
    <row r="346" spans="1:10" x14ac:dyDescent="0.25">
      <c r="A346" s="44">
        <f>+COUNTIF($B$1:B346,ESTADISTICAS!$B$9)</f>
        <v>0</v>
      </c>
      <c r="B346" s="49">
        <v>20</v>
      </c>
      <c r="C346" s="45" t="s">
        <v>320</v>
      </c>
      <c r="D346" s="45">
        <v>1120</v>
      </c>
      <c r="E346" s="45">
        <v>1123</v>
      </c>
      <c r="F346" s="46" t="s">
        <v>321</v>
      </c>
      <c r="G346" s="45" t="s">
        <v>320</v>
      </c>
      <c r="H346" s="45" t="s">
        <v>100</v>
      </c>
      <c r="I346" s="45" t="s">
        <v>101</v>
      </c>
      <c r="J346" s="47">
        <v>1856</v>
      </c>
    </row>
    <row r="347" spans="1:10" x14ac:dyDescent="0.25">
      <c r="A347" s="44">
        <f>+COUNTIF($B$1:B347,ESTADISTICAS!$B$9)</f>
        <v>0</v>
      </c>
      <c r="B347" s="49">
        <v>20</v>
      </c>
      <c r="C347" s="45" t="s">
        <v>320</v>
      </c>
      <c r="D347" s="45">
        <v>1212</v>
      </c>
      <c r="E347" s="45">
        <v>1212</v>
      </c>
      <c r="F347" s="46" t="s">
        <v>111</v>
      </c>
      <c r="G347" s="45" t="s">
        <v>110</v>
      </c>
      <c r="H347" s="45" t="s">
        <v>100</v>
      </c>
      <c r="I347" s="45" t="s">
        <v>101</v>
      </c>
      <c r="J347" s="47">
        <v>544</v>
      </c>
    </row>
    <row r="348" spans="1:10" x14ac:dyDescent="0.25">
      <c r="A348" s="44">
        <f>+COUNTIF($B$1:B348,ESTADISTICAS!$B$9)</f>
        <v>0</v>
      </c>
      <c r="B348" s="49">
        <v>20</v>
      </c>
      <c r="C348" s="45" t="s">
        <v>320</v>
      </c>
      <c r="D348" s="45">
        <v>1704</v>
      </c>
      <c r="E348" s="45">
        <v>1704</v>
      </c>
      <c r="F348" s="46" t="s">
        <v>115</v>
      </c>
      <c r="G348" s="45" t="s">
        <v>113</v>
      </c>
      <c r="H348" s="45" t="s">
        <v>114</v>
      </c>
      <c r="I348" s="45" t="s">
        <v>101</v>
      </c>
      <c r="J348" s="47">
        <v>211</v>
      </c>
    </row>
    <row r="349" spans="1:10" x14ac:dyDescent="0.25">
      <c r="A349" s="44">
        <f>+COUNTIF($B$1:B349,ESTADISTICAS!$B$9)</f>
        <v>0</v>
      </c>
      <c r="B349" s="49">
        <v>20</v>
      </c>
      <c r="C349" s="45" t="s">
        <v>320</v>
      </c>
      <c r="D349" s="45">
        <v>1706</v>
      </c>
      <c r="E349" s="45">
        <v>1706</v>
      </c>
      <c r="F349" s="46" t="s">
        <v>116</v>
      </c>
      <c r="G349" s="45" t="s">
        <v>113</v>
      </c>
      <c r="H349" s="45" t="s">
        <v>114</v>
      </c>
      <c r="I349" s="45" t="s">
        <v>101</v>
      </c>
      <c r="J349" s="47">
        <v>55</v>
      </c>
    </row>
    <row r="350" spans="1:10" x14ac:dyDescent="0.25">
      <c r="A350" s="44">
        <f>+COUNTIF($B$1:B350,ESTADISTICAS!$B$9)</f>
        <v>0</v>
      </c>
      <c r="B350" s="49">
        <v>20</v>
      </c>
      <c r="C350" s="45" t="s">
        <v>320</v>
      </c>
      <c r="D350" s="45">
        <v>1707</v>
      </c>
      <c r="E350" s="45">
        <v>1707</v>
      </c>
      <c r="F350" s="46" t="s">
        <v>210</v>
      </c>
      <c r="G350" s="45" t="s">
        <v>113</v>
      </c>
      <c r="H350" s="45" t="s">
        <v>114</v>
      </c>
      <c r="I350" s="45" t="s">
        <v>101</v>
      </c>
      <c r="J350" s="47">
        <v>151</v>
      </c>
    </row>
    <row r="351" spans="1:10" x14ac:dyDescent="0.25">
      <c r="A351" s="44">
        <f>+COUNTIF($B$1:B351,ESTADISTICAS!$B$9)</f>
        <v>0</v>
      </c>
      <c r="B351" s="49">
        <v>20</v>
      </c>
      <c r="C351" s="45" t="s">
        <v>320</v>
      </c>
      <c r="D351" s="45">
        <v>1720</v>
      </c>
      <c r="E351" s="45">
        <v>1720</v>
      </c>
      <c r="F351" s="46" t="s">
        <v>322</v>
      </c>
      <c r="G351" s="45" t="s">
        <v>469</v>
      </c>
      <c r="H351" s="45" t="s">
        <v>114</v>
      </c>
      <c r="I351" s="45" t="s">
        <v>101</v>
      </c>
      <c r="J351" s="47">
        <v>167</v>
      </c>
    </row>
    <row r="352" spans="1:10" x14ac:dyDescent="0.25">
      <c r="A352" s="44">
        <f>+COUNTIF($B$1:B352,ESTADISTICAS!$B$9)</f>
        <v>0</v>
      </c>
      <c r="B352" s="49">
        <v>20</v>
      </c>
      <c r="C352" s="45" t="s">
        <v>320</v>
      </c>
      <c r="D352" s="45">
        <v>1826</v>
      </c>
      <c r="E352" s="45">
        <v>1826</v>
      </c>
      <c r="F352" s="46" t="s">
        <v>2400</v>
      </c>
      <c r="G352" s="45" t="s">
        <v>113</v>
      </c>
      <c r="H352" s="45" t="s">
        <v>114</v>
      </c>
      <c r="I352" s="45" t="s">
        <v>101</v>
      </c>
      <c r="J352" s="47">
        <v>107</v>
      </c>
    </row>
    <row r="353" spans="1:10" x14ac:dyDescent="0.25">
      <c r="A353" s="44">
        <f>+COUNTIF($B$1:B353,ESTADISTICAS!$B$9)</f>
        <v>0</v>
      </c>
      <c r="B353" s="49">
        <v>20</v>
      </c>
      <c r="C353" s="45" t="s">
        <v>320</v>
      </c>
      <c r="D353" s="45">
        <v>2102</v>
      </c>
      <c r="E353" s="45">
        <v>2102</v>
      </c>
      <c r="F353" s="46" t="s">
        <v>129</v>
      </c>
      <c r="G353" s="45" t="s">
        <v>113</v>
      </c>
      <c r="H353" s="45" t="s">
        <v>100</v>
      </c>
      <c r="I353" s="45" t="s">
        <v>101</v>
      </c>
      <c r="J353" s="47">
        <v>3264</v>
      </c>
    </row>
    <row r="354" spans="1:10" x14ac:dyDescent="0.25">
      <c r="A354" s="44">
        <f>+COUNTIF($B$1:B354,ESTADISTICAS!$B$9)</f>
        <v>0</v>
      </c>
      <c r="B354" s="49">
        <v>20</v>
      </c>
      <c r="C354" s="45" t="s">
        <v>320</v>
      </c>
      <c r="D354" s="45">
        <v>2104</v>
      </c>
      <c r="E354" s="45">
        <v>2104</v>
      </c>
      <c r="F354" s="46" t="s">
        <v>130</v>
      </c>
      <c r="G354" s="45" t="s">
        <v>113</v>
      </c>
      <c r="H354" s="45" t="s">
        <v>100</v>
      </c>
      <c r="I354" s="45" t="s">
        <v>131</v>
      </c>
      <c r="J354" s="47">
        <v>239</v>
      </c>
    </row>
    <row r="355" spans="1:10" x14ac:dyDescent="0.25">
      <c r="A355" s="44">
        <f>+COUNTIF($B$1:B355,ESTADISTICAS!$B$9)</f>
        <v>0</v>
      </c>
      <c r="B355" s="49">
        <v>20</v>
      </c>
      <c r="C355" s="45" t="s">
        <v>320</v>
      </c>
      <c r="D355" s="45">
        <v>2709</v>
      </c>
      <c r="E355" s="45">
        <v>2709</v>
      </c>
      <c r="F355" s="46" t="s">
        <v>136</v>
      </c>
      <c r="G355" s="45" t="s">
        <v>113</v>
      </c>
      <c r="H355" s="45" t="s">
        <v>114</v>
      </c>
      <c r="I355" s="45" t="s">
        <v>131</v>
      </c>
      <c r="J355" s="47">
        <v>167</v>
      </c>
    </row>
    <row r="356" spans="1:10" x14ac:dyDescent="0.25">
      <c r="A356" s="44">
        <f>+COUNTIF($B$1:B356,ESTADISTICAS!$B$9)</f>
        <v>0</v>
      </c>
      <c r="B356" s="49">
        <v>20</v>
      </c>
      <c r="C356" s="45" t="s">
        <v>320</v>
      </c>
      <c r="D356" s="45">
        <v>2728</v>
      </c>
      <c r="E356" s="45">
        <v>2728</v>
      </c>
      <c r="F356" s="46" t="s">
        <v>141</v>
      </c>
      <c r="G356" s="45" t="s">
        <v>113</v>
      </c>
      <c r="H356" s="45" t="s">
        <v>114</v>
      </c>
      <c r="I356" s="45" t="s">
        <v>131</v>
      </c>
      <c r="J356" s="47">
        <v>3447</v>
      </c>
    </row>
    <row r="357" spans="1:10" x14ac:dyDescent="0.25">
      <c r="A357" s="44">
        <f>+COUNTIF($B$1:B357,ESTADISTICAS!$B$9)</f>
        <v>0</v>
      </c>
      <c r="B357" s="49">
        <v>20</v>
      </c>
      <c r="C357" s="45" t="s">
        <v>320</v>
      </c>
      <c r="D357" s="45">
        <v>2829</v>
      </c>
      <c r="E357" s="45">
        <v>2829</v>
      </c>
      <c r="F357" s="46" t="s">
        <v>152</v>
      </c>
      <c r="G357" s="45" t="s">
        <v>113</v>
      </c>
      <c r="H357" s="45" t="s">
        <v>114</v>
      </c>
      <c r="I357" s="45" t="s">
        <v>131</v>
      </c>
      <c r="J357" s="47">
        <v>15</v>
      </c>
    </row>
    <row r="358" spans="1:10" x14ac:dyDescent="0.25">
      <c r="A358" s="44">
        <f>+COUNTIF($B$1:B358,ESTADISTICAS!$B$9)</f>
        <v>0</v>
      </c>
      <c r="B358" s="49">
        <v>20</v>
      </c>
      <c r="C358" s="45" t="s">
        <v>320</v>
      </c>
      <c r="D358" s="45">
        <v>2832</v>
      </c>
      <c r="E358" s="45">
        <v>2832</v>
      </c>
      <c r="F358" s="46" t="s">
        <v>244</v>
      </c>
      <c r="G358" s="45" t="s">
        <v>183</v>
      </c>
      <c r="H358" s="45" t="s">
        <v>114</v>
      </c>
      <c r="I358" s="45" t="s">
        <v>101</v>
      </c>
      <c r="J358" s="47">
        <v>1750</v>
      </c>
    </row>
    <row r="359" spans="1:10" x14ac:dyDescent="0.25">
      <c r="A359" s="44">
        <f>+COUNTIF($B$1:B359,ESTADISTICAS!$B$9)</f>
        <v>0</v>
      </c>
      <c r="B359" s="49">
        <v>20</v>
      </c>
      <c r="C359" s="45" t="s">
        <v>320</v>
      </c>
      <c r="D359" s="45">
        <v>2833</v>
      </c>
      <c r="E359" s="45">
        <v>2833</v>
      </c>
      <c r="F359" s="46" t="s">
        <v>154</v>
      </c>
      <c r="G359" s="45" t="s">
        <v>98</v>
      </c>
      <c r="H359" s="45" t="s">
        <v>114</v>
      </c>
      <c r="I359" s="45" t="s">
        <v>131</v>
      </c>
      <c r="J359" s="47">
        <v>31</v>
      </c>
    </row>
    <row r="360" spans="1:10" x14ac:dyDescent="0.25">
      <c r="A360" s="44">
        <f>+COUNTIF($B$1:B360,ESTADISTICAS!$B$9)</f>
        <v>0</v>
      </c>
      <c r="B360" s="49">
        <v>20</v>
      </c>
      <c r="C360" s="45" t="s">
        <v>320</v>
      </c>
      <c r="D360" s="45">
        <v>4813</v>
      </c>
      <c r="E360" s="45">
        <v>4813</v>
      </c>
      <c r="F360" s="46" t="s">
        <v>171</v>
      </c>
      <c r="G360" s="45" t="s">
        <v>113</v>
      </c>
      <c r="H360" s="45" t="s">
        <v>114</v>
      </c>
      <c r="I360" s="45" t="s">
        <v>172</v>
      </c>
      <c r="J360" s="47">
        <v>12</v>
      </c>
    </row>
    <row r="361" spans="1:10" x14ac:dyDescent="0.25">
      <c r="A361" s="44">
        <f>+COUNTIF($B$1:B361,ESTADISTICAS!$B$9)</f>
        <v>0</v>
      </c>
      <c r="B361" s="49">
        <v>20</v>
      </c>
      <c r="C361" s="45" t="s">
        <v>320</v>
      </c>
      <c r="D361" s="45">
        <v>9110</v>
      </c>
      <c r="E361" s="45">
        <v>9110</v>
      </c>
      <c r="F361" s="46" t="s">
        <v>174</v>
      </c>
      <c r="G361" s="45" t="s">
        <v>113</v>
      </c>
      <c r="H361" s="45" t="s">
        <v>100</v>
      </c>
      <c r="I361" s="45" t="s">
        <v>159</v>
      </c>
      <c r="J361" s="47">
        <v>10349</v>
      </c>
    </row>
    <row r="362" spans="1:10" x14ac:dyDescent="0.25">
      <c r="A362" s="44">
        <f>+COUNTIF($B$1:B362,ESTADISTICAS!$B$9)</f>
        <v>0</v>
      </c>
      <c r="B362" s="49">
        <v>20</v>
      </c>
      <c r="C362" s="45" t="s">
        <v>320</v>
      </c>
      <c r="D362" s="45">
        <v>9116</v>
      </c>
      <c r="E362" s="45">
        <v>9116</v>
      </c>
      <c r="F362" s="46" t="s">
        <v>175</v>
      </c>
      <c r="G362" s="45" t="s">
        <v>176</v>
      </c>
      <c r="H362" s="45" t="s">
        <v>114</v>
      </c>
      <c r="I362" s="45" t="s">
        <v>131</v>
      </c>
      <c r="J362" s="47">
        <v>22</v>
      </c>
    </row>
    <row r="363" spans="1:10" x14ac:dyDescent="0.25">
      <c r="A363" s="44">
        <f>+COUNTIF($B$1:B363,ESTADISTICAS!$B$9)</f>
        <v>0</v>
      </c>
      <c r="B363" s="49">
        <v>23</v>
      </c>
      <c r="C363" s="45" t="s">
        <v>105</v>
      </c>
      <c r="D363" s="45">
        <v>1113</v>
      </c>
      <c r="E363" s="45">
        <v>1113</v>
      </c>
      <c r="F363" s="46" t="s">
        <v>104</v>
      </c>
      <c r="G363" s="45" t="s">
        <v>105</v>
      </c>
      <c r="H363" s="45" t="s">
        <v>100</v>
      </c>
      <c r="I363" s="45" t="s">
        <v>101</v>
      </c>
      <c r="J363" s="47">
        <v>16931</v>
      </c>
    </row>
    <row r="364" spans="1:10" x14ac:dyDescent="0.25">
      <c r="A364" s="44">
        <f>+COUNTIF($B$1:B364,ESTADISTICAS!$B$9)</f>
        <v>0</v>
      </c>
      <c r="B364" s="49">
        <v>23</v>
      </c>
      <c r="C364" s="45" t="s">
        <v>105</v>
      </c>
      <c r="D364" s="45">
        <v>1205</v>
      </c>
      <c r="E364" s="45">
        <v>1205</v>
      </c>
      <c r="F364" s="46" t="s">
        <v>291</v>
      </c>
      <c r="G364" s="45" t="s">
        <v>121</v>
      </c>
      <c r="H364" s="45" t="s">
        <v>100</v>
      </c>
      <c r="I364" s="45" t="s">
        <v>101</v>
      </c>
      <c r="J364" s="47">
        <v>1706</v>
      </c>
    </row>
    <row r="365" spans="1:10" x14ac:dyDescent="0.25">
      <c r="A365" s="44">
        <f>+COUNTIF($B$1:B365,ESTADISTICAS!$B$9)</f>
        <v>0</v>
      </c>
      <c r="B365" s="49">
        <v>23</v>
      </c>
      <c r="C365" s="45" t="s">
        <v>105</v>
      </c>
      <c r="D365" s="45">
        <v>1218</v>
      </c>
      <c r="E365" s="45">
        <v>1218</v>
      </c>
      <c r="F365" s="46" t="s">
        <v>292</v>
      </c>
      <c r="G365" s="45" t="s">
        <v>293</v>
      </c>
      <c r="H365" s="45" t="s">
        <v>100</v>
      </c>
      <c r="I365" s="45" t="s">
        <v>101</v>
      </c>
      <c r="J365" s="47">
        <v>134</v>
      </c>
    </row>
    <row r="366" spans="1:10" x14ac:dyDescent="0.25">
      <c r="A366" s="44">
        <f>+COUNTIF($B$1:B366,ESTADISTICAS!$B$9)</f>
        <v>0</v>
      </c>
      <c r="B366" s="49">
        <v>23</v>
      </c>
      <c r="C366" s="45" t="s">
        <v>105</v>
      </c>
      <c r="D366" s="45">
        <v>1704</v>
      </c>
      <c r="E366" s="45">
        <v>1704</v>
      </c>
      <c r="F366" s="46" t="s">
        <v>115</v>
      </c>
      <c r="G366" s="45" t="s">
        <v>113</v>
      </c>
      <c r="H366" s="45" t="s">
        <v>114</v>
      </c>
      <c r="I366" s="45" t="s">
        <v>101</v>
      </c>
      <c r="J366" s="47">
        <v>711</v>
      </c>
    </row>
    <row r="367" spans="1:10" x14ac:dyDescent="0.25">
      <c r="A367" s="44">
        <f>+COUNTIF($B$1:B367,ESTADISTICAS!$B$9)</f>
        <v>0</v>
      </c>
      <c r="B367" s="49">
        <v>23</v>
      </c>
      <c r="C367" s="45" t="s">
        <v>105</v>
      </c>
      <c r="D367" s="45">
        <v>1710</v>
      </c>
      <c r="E367" s="45">
        <v>1710</v>
      </c>
      <c r="F367" s="46" t="s">
        <v>117</v>
      </c>
      <c r="G367" s="45" t="s">
        <v>98</v>
      </c>
      <c r="H367" s="45" t="s">
        <v>114</v>
      </c>
      <c r="I367" s="45" t="s">
        <v>101</v>
      </c>
      <c r="J367" s="47">
        <v>33</v>
      </c>
    </row>
    <row r="368" spans="1:10" x14ac:dyDescent="0.25">
      <c r="A368" s="44">
        <f>+COUNTIF($B$1:B368,ESTADISTICAS!$B$9)</f>
        <v>0</v>
      </c>
      <c r="B368" s="49">
        <v>23</v>
      </c>
      <c r="C368" s="45" t="s">
        <v>105</v>
      </c>
      <c r="D368" s="45">
        <v>1710</v>
      </c>
      <c r="E368" s="45">
        <v>1727</v>
      </c>
      <c r="F368" s="46" t="s">
        <v>117</v>
      </c>
      <c r="G368" s="45" t="s">
        <v>105</v>
      </c>
      <c r="H368" s="45" t="s">
        <v>114</v>
      </c>
      <c r="I368" s="45" t="s">
        <v>101</v>
      </c>
      <c r="J368" s="47">
        <v>2514</v>
      </c>
    </row>
    <row r="369" spans="1:10" x14ac:dyDescent="0.25">
      <c r="A369" s="44">
        <f>+COUNTIF($B$1:B369,ESTADISTICAS!$B$9)</f>
        <v>0</v>
      </c>
      <c r="B369" s="49">
        <v>23</v>
      </c>
      <c r="C369" s="45" t="s">
        <v>105</v>
      </c>
      <c r="D369" s="45">
        <v>1818</v>
      </c>
      <c r="E369" s="45">
        <v>1818</v>
      </c>
      <c r="F369" s="46" t="s">
        <v>127</v>
      </c>
      <c r="G369" s="45" t="s">
        <v>113</v>
      </c>
      <c r="H369" s="45" t="s">
        <v>114</v>
      </c>
      <c r="I369" s="45" t="s">
        <v>101</v>
      </c>
      <c r="J369" s="47">
        <v>3857</v>
      </c>
    </row>
    <row r="370" spans="1:10" x14ac:dyDescent="0.25">
      <c r="A370" s="44">
        <f>+COUNTIF($B$1:B370,ESTADISTICAS!$B$9)</f>
        <v>0</v>
      </c>
      <c r="B370" s="49">
        <v>23</v>
      </c>
      <c r="C370" s="45" t="s">
        <v>105</v>
      </c>
      <c r="D370" s="45">
        <v>1833</v>
      </c>
      <c r="E370" s="45">
        <v>1833</v>
      </c>
      <c r="F370" s="46" t="s">
        <v>225</v>
      </c>
      <c r="G370" s="45" t="s">
        <v>105</v>
      </c>
      <c r="H370" s="45" t="s">
        <v>114</v>
      </c>
      <c r="I370" s="45" t="s">
        <v>101</v>
      </c>
      <c r="J370" s="47">
        <v>8006</v>
      </c>
    </row>
    <row r="371" spans="1:10" x14ac:dyDescent="0.25">
      <c r="A371" s="44">
        <f>+COUNTIF($B$1:B371,ESTADISTICAS!$B$9)</f>
        <v>0</v>
      </c>
      <c r="B371" s="49">
        <v>23</v>
      </c>
      <c r="C371" s="45" t="s">
        <v>105</v>
      </c>
      <c r="D371" s="45">
        <v>2102</v>
      </c>
      <c r="E371" s="45">
        <v>2102</v>
      </c>
      <c r="F371" s="46" t="s">
        <v>129</v>
      </c>
      <c r="G371" s="45" t="s">
        <v>113</v>
      </c>
      <c r="H371" s="45" t="s">
        <v>100</v>
      </c>
      <c r="I371" s="45" t="s">
        <v>101</v>
      </c>
      <c r="J371" s="47">
        <v>725</v>
      </c>
    </row>
    <row r="372" spans="1:10" x14ac:dyDescent="0.25">
      <c r="A372" s="44">
        <f>+COUNTIF($B$1:B372,ESTADISTICAS!$B$9)</f>
        <v>0</v>
      </c>
      <c r="B372" s="49">
        <v>23</v>
      </c>
      <c r="C372" s="45" t="s">
        <v>105</v>
      </c>
      <c r="D372" s="45">
        <v>2104</v>
      </c>
      <c r="E372" s="45">
        <v>2104</v>
      </c>
      <c r="F372" s="46" t="s">
        <v>130</v>
      </c>
      <c r="G372" s="45" t="s">
        <v>113</v>
      </c>
      <c r="H372" s="45" t="s">
        <v>100</v>
      </c>
      <c r="I372" s="45" t="s">
        <v>131</v>
      </c>
      <c r="J372" s="47">
        <v>228</v>
      </c>
    </row>
    <row r="373" spans="1:10" x14ac:dyDescent="0.25">
      <c r="A373" s="44">
        <f>+COUNTIF($B$1:B373,ESTADISTICAS!$B$9)</f>
        <v>0</v>
      </c>
      <c r="B373" s="49">
        <v>23</v>
      </c>
      <c r="C373" s="45" t="s">
        <v>105</v>
      </c>
      <c r="D373" s="45">
        <v>2709</v>
      </c>
      <c r="E373" s="45">
        <v>2709</v>
      </c>
      <c r="F373" s="46" t="s">
        <v>136</v>
      </c>
      <c r="G373" s="45" t="s">
        <v>113</v>
      </c>
      <c r="H373" s="45" t="s">
        <v>114</v>
      </c>
      <c r="I373" s="45" t="s">
        <v>131</v>
      </c>
      <c r="J373" s="47">
        <v>106</v>
      </c>
    </row>
    <row r="374" spans="1:10" x14ac:dyDescent="0.25">
      <c r="A374" s="44">
        <f>+COUNTIF($B$1:B374,ESTADISTICAS!$B$9)</f>
        <v>0</v>
      </c>
      <c r="B374" s="49">
        <v>23</v>
      </c>
      <c r="C374" s="45" t="s">
        <v>105</v>
      </c>
      <c r="D374" s="45">
        <v>2719</v>
      </c>
      <c r="E374" s="45">
        <v>2719</v>
      </c>
      <c r="F374" s="46" t="s">
        <v>137</v>
      </c>
      <c r="G374" s="45" t="s">
        <v>98</v>
      </c>
      <c r="H374" s="45" t="s">
        <v>114</v>
      </c>
      <c r="I374" s="45" t="s">
        <v>101</v>
      </c>
      <c r="J374" s="47">
        <v>264</v>
      </c>
    </row>
    <row r="375" spans="1:10" x14ac:dyDescent="0.25">
      <c r="A375" s="44">
        <f>+COUNTIF($B$1:B375,ESTADISTICAS!$B$9)</f>
        <v>0</v>
      </c>
      <c r="B375" s="49">
        <v>23</v>
      </c>
      <c r="C375" s="45" t="s">
        <v>105</v>
      </c>
      <c r="D375" s="45">
        <v>2823</v>
      </c>
      <c r="E375" s="45">
        <v>2823</v>
      </c>
      <c r="F375" s="46" t="s">
        <v>324</v>
      </c>
      <c r="G375" s="45" t="s">
        <v>197</v>
      </c>
      <c r="H375" s="45" t="s">
        <v>114</v>
      </c>
      <c r="I375" s="45" t="s">
        <v>131</v>
      </c>
      <c r="J375" s="47">
        <v>87</v>
      </c>
    </row>
    <row r="376" spans="1:10" x14ac:dyDescent="0.25">
      <c r="A376" s="44">
        <f>+COUNTIF($B$1:B376,ESTADISTICAS!$B$9)</f>
        <v>0</v>
      </c>
      <c r="B376" s="49">
        <v>23</v>
      </c>
      <c r="C376" s="45" t="s">
        <v>105</v>
      </c>
      <c r="D376" s="45">
        <v>2831</v>
      </c>
      <c r="E376" s="45">
        <v>2831</v>
      </c>
      <c r="F376" s="46" t="s">
        <v>153</v>
      </c>
      <c r="G376" s="45" t="s">
        <v>113</v>
      </c>
      <c r="H376" s="45" t="s">
        <v>114</v>
      </c>
      <c r="I376" s="45" t="s">
        <v>131</v>
      </c>
      <c r="J376" s="47">
        <v>188</v>
      </c>
    </row>
    <row r="377" spans="1:10" x14ac:dyDescent="0.25">
      <c r="A377" s="44">
        <f>+COUNTIF($B$1:B377,ESTADISTICAS!$B$9)</f>
        <v>0</v>
      </c>
      <c r="B377" s="49">
        <v>23</v>
      </c>
      <c r="C377" s="45" t="s">
        <v>105</v>
      </c>
      <c r="D377" s="45">
        <v>2833</v>
      </c>
      <c r="E377" s="45">
        <v>2833</v>
      </c>
      <c r="F377" s="46" t="s">
        <v>154</v>
      </c>
      <c r="G377" s="45" t="s">
        <v>98</v>
      </c>
      <c r="H377" s="45" t="s">
        <v>114</v>
      </c>
      <c r="I377" s="45" t="s">
        <v>131</v>
      </c>
      <c r="J377" s="47">
        <v>1578</v>
      </c>
    </row>
    <row r="378" spans="1:10" x14ac:dyDescent="0.25">
      <c r="A378" s="44">
        <f>+COUNTIF($B$1:B378,ESTADISTICAS!$B$9)</f>
        <v>0</v>
      </c>
      <c r="B378" s="49">
        <v>23</v>
      </c>
      <c r="C378" s="45" t="s">
        <v>105</v>
      </c>
      <c r="D378" s="45">
        <v>2850</v>
      </c>
      <c r="E378" s="45">
        <v>2850</v>
      </c>
      <c r="F378" s="46" t="s">
        <v>196</v>
      </c>
      <c r="G378" s="45" t="s">
        <v>197</v>
      </c>
      <c r="H378" s="45" t="s">
        <v>114</v>
      </c>
      <c r="I378" s="45" t="s">
        <v>131</v>
      </c>
      <c r="J378" s="47">
        <v>45</v>
      </c>
    </row>
    <row r="379" spans="1:10" x14ac:dyDescent="0.25">
      <c r="A379" s="44">
        <f>+COUNTIF($B$1:B379,ESTADISTICAS!$B$9)</f>
        <v>0</v>
      </c>
      <c r="B379" s="49">
        <v>23</v>
      </c>
      <c r="C379" s="45" t="s">
        <v>105</v>
      </c>
      <c r="D379" s="45">
        <v>3710</v>
      </c>
      <c r="E379" s="45">
        <v>3710</v>
      </c>
      <c r="F379" s="46" t="s">
        <v>2402</v>
      </c>
      <c r="G379" s="45" t="s">
        <v>121</v>
      </c>
      <c r="H379" s="45" t="s">
        <v>114</v>
      </c>
      <c r="I379" s="45" t="s">
        <v>131</v>
      </c>
      <c r="J379" s="47">
        <v>82</v>
      </c>
    </row>
    <row r="380" spans="1:10" x14ac:dyDescent="0.25">
      <c r="A380" s="44">
        <f>+COUNTIF($B$1:B380,ESTADISTICAS!$B$9)</f>
        <v>0</v>
      </c>
      <c r="B380" s="49">
        <v>23</v>
      </c>
      <c r="C380" s="45" t="s">
        <v>105</v>
      </c>
      <c r="D380" s="45">
        <v>4813</v>
      </c>
      <c r="E380" s="45">
        <v>4813</v>
      </c>
      <c r="F380" s="46" t="s">
        <v>171</v>
      </c>
      <c r="G380" s="45" t="s">
        <v>113</v>
      </c>
      <c r="H380" s="45" t="s">
        <v>114</v>
      </c>
      <c r="I380" s="45" t="s">
        <v>172</v>
      </c>
      <c r="J380" s="47">
        <v>524</v>
      </c>
    </row>
    <row r="381" spans="1:10" x14ac:dyDescent="0.25">
      <c r="A381" s="44">
        <f>+COUNTIF($B$1:B381,ESTADISTICAS!$B$9)</f>
        <v>0</v>
      </c>
      <c r="B381" s="49">
        <v>23</v>
      </c>
      <c r="C381" s="45" t="s">
        <v>105</v>
      </c>
      <c r="D381" s="45">
        <v>9110</v>
      </c>
      <c r="E381" s="45">
        <v>9110</v>
      </c>
      <c r="F381" s="46" t="s">
        <v>174</v>
      </c>
      <c r="G381" s="45" t="s">
        <v>113</v>
      </c>
      <c r="H381" s="45" t="s">
        <v>100</v>
      </c>
      <c r="I381" s="45" t="s">
        <v>159</v>
      </c>
      <c r="J381" s="47">
        <v>2986</v>
      </c>
    </row>
    <row r="382" spans="1:10" x14ac:dyDescent="0.25">
      <c r="A382" s="44">
        <f>+COUNTIF($B$1:B382,ESTADISTICAS!$B$9)</f>
        <v>0</v>
      </c>
      <c r="B382" s="48">
        <v>23</v>
      </c>
      <c r="C382" s="45" t="s">
        <v>105</v>
      </c>
      <c r="D382" s="45">
        <v>9119</v>
      </c>
      <c r="E382" s="45">
        <v>9119</v>
      </c>
      <c r="F382" s="46" t="s">
        <v>177</v>
      </c>
      <c r="G382" s="45" t="s">
        <v>158</v>
      </c>
      <c r="H382" s="45" t="s">
        <v>114</v>
      </c>
      <c r="I382" s="45" t="s">
        <v>131</v>
      </c>
      <c r="J382" s="47">
        <v>340</v>
      </c>
    </row>
    <row r="383" spans="1:10" x14ac:dyDescent="0.25">
      <c r="A383" s="44">
        <f>+COUNTIF($B$1:B383,ESTADISTICAS!$B$9)</f>
        <v>0</v>
      </c>
      <c r="B383" s="48">
        <v>25</v>
      </c>
      <c r="C383" s="45" t="s">
        <v>213</v>
      </c>
      <c r="D383" s="45">
        <v>1117</v>
      </c>
      <c r="E383" s="45">
        <v>1117</v>
      </c>
      <c r="F383" s="46" t="s">
        <v>206</v>
      </c>
      <c r="G383" s="45" t="s">
        <v>113</v>
      </c>
      <c r="H383" s="45" t="s">
        <v>100</v>
      </c>
      <c r="I383" s="45" t="s">
        <v>101</v>
      </c>
      <c r="J383" s="47">
        <v>6138</v>
      </c>
    </row>
    <row r="384" spans="1:10" x14ac:dyDescent="0.25">
      <c r="A384" s="44">
        <f>+COUNTIF($B$1:B384,ESTADISTICAS!$B$9)</f>
        <v>0</v>
      </c>
      <c r="B384" s="48">
        <v>25</v>
      </c>
      <c r="C384" s="45" t="s">
        <v>213</v>
      </c>
      <c r="D384" s="45">
        <v>1121</v>
      </c>
      <c r="E384" s="45">
        <v>1121</v>
      </c>
      <c r="F384" s="46" t="s">
        <v>207</v>
      </c>
      <c r="G384" s="45" t="s">
        <v>113</v>
      </c>
      <c r="H384" s="45" t="s">
        <v>100</v>
      </c>
      <c r="I384" s="45" t="s">
        <v>101</v>
      </c>
      <c r="J384" s="47">
        <v>148</v>
      </c>
    </row>
    <row r="385" spans="1:10" x14ac:dyDescent="0.25">
      <c r="A385" s="44">
        <f>+COUNTIF($B$1:B385,ESTADISTICAS!$B$9)</f>
        <v>0</v>
      </c>
      <c r="B385" s="49">
        <v>25</v>
      </c>
      <c r="C385" s="45" t="s">
        <v>213</v>
      </c>
      <c r="D385" s="45">
        <v>1207</v>
      </c>
      <c r="E385" s="45">
        <v>1207</v>
      </c>
      <c r="F385" s="46" t="s">
        <v>107</v>
      </c>
      <c r="G385" s="45" t="s">
        <v>108</v>
      </c>
      <c r="H385" s="45" t="s">
        <v>100</v>
      </c>
      <c r="I385" s="45" t="s">
        <v>101</v>
      </c>
      <c r="J385" s="47">
        <v>739</v>
      </c>
    </row>
    <row r="386" spans="1:10" x14ac:dyDescent="0.25">
      <c r="A386" s="44">
        <f>+COUNTIF($B$1:B386,ESTADISTICAS!$B$9)</f>
        <v>0</v>
      </c>
      <c r="B386" s="48">
        <v>25</v>
      </c>
      <c r="C386" s="45" t="s">
        <v>213</v>
      </c>
      <c r="D386" s="45">
        <v>1212</v>
      </c>
      <c r="E386" s="45">
        <v>1212</v>
      </c>
      <c r="F386" s="46" t="s">
        <v>111</v>
      </c>
      <c r="G386" s="45" t="s">
        <v>110</v>
      </c>
      <c r="H386" s="45" t="s">
        <v>100</v>
      </c>
      <c r="I386" s="45" t="s">
        <v>101</v>
      </c>
      <c r="J386" s="47">
        <v>205</v>
      </c>
    </row>
    <row r="387" spans="1:10" x14ac:dyDescent="0.25">
      <c r="A387" s="44">
        <f>+COUNTIF($B$1:B387,ESTADISTICAS!$B$9)</f>
        <v>0</v>
      </c>
      <c r="B387" s="49">
        <v>25</v>
      </c>
      <c r="C387" s="45" t="s">
        <v>213</v>
      </c>
      <c r="D387" s="45">
        <v>1214</v>
      </c>
      <c r="E387" s="45">
        <v>1214</v>
      </c>
      <c r="F387" s="46" t="s">
        <v>325</v>
      </c>
      <c r="G387" s="45" t="s">
        <v>213</v>
      </c>
      <c r="H387" s="45" t="s">
        <v>100</v>
      </c>
      <c r="I387" s="45" t="s">
        <v>101</v>
      </c>
      <c r="J387" s="47">
        <v>11014</v>
      </c>
    </row>
    <row r="388" spans="1:10" x14ac:dyDescent="0.25">
      <c r="A388" s="44">
        <f>+COUNTIF($B$1:B388,ESTADISTICAS!$B$9)</f>
        <v>0</v>
      </c>
      <c r="B388" s="49">
        <v>25</v>
      </c>
      <c r="C388" s="45" t="s">
        <v>213</v>
      </c>
      <c r="D388" s="45">
        <v>1214</v>
      </c>
      <c r="E388" s="45">
        <v>1215</v>
      </c>
      <c r="F388" s="46" t="s">
        <v>325</v>
      </c>
      <c r="G388" s="45" t="s">
        <v>213</v>
      </c>
      <c r="H388" s="45" t="s">
        <v>100</v>
      </c>
      <c r="I388" s="45" t="s">
        <v>101</v>
      </c>
      <c r="J388" s="47">
        <v>2262</v>
      </c>
    </row>
    <row r="389" spans="1:10" x14ac:dyDescent="0.25">
      <c r="A389" s="44">
        <f>+COUNTIF($B$1:B389,ESTADISTICAS!$B$9)</f>
        <v>0</v>
      </c>
      <c r="B389" s="48">
        <v>25</v>
      </c>
      <c r="C389" s="45" t="s">
        <v>213</v>
      </c>
      <c r="D389" s="45">
        <v>1214</v>
      </c>
      <c r="E389" s="45">
        <v>1216</v>
      </c>
      <c r="F389" s="46" t="s">
        <v>325</v>
      </c>
      <c r="G389" s="45" t="s">
        <v>213</v>
      </c>
      <c r="H389" s="45" t="s">
        <v>100</v>
      </c>
      <c r="I389" s="45" t="s">
        <v>101</v>
      </c>
      <c r="J389" s="47">
        <v>444</v>
      </c>
    </row>
    <row r="390" spans="1:10" x14ac:dyDescent="0.25">
      <c r="A390" s="44">
        <f>+COUNTIF($B$1:B390,ESTADISTICAS!$B$9)</f>
        <v>0</v>
      </c>
      <c r="B390" s="49">
        <v>25</v>
      </c>
      <c r="C390" s="45" t="s">
        <v>213</v>
      </c>
      <c r="D390" s="45">
        <v>1703</v>
      </c>
      <c r="E390" s="45">
        <v>1703</v>
      </c>
      <c r="F390" s="46" t="s">
        <v>209</v>
      </c>
      <c r="G390" s="45" t="s">
        <v>113</v>
      </c>
      <c r="H390" s="45" t="s">
        <v>114</v>
      </c>
      <c r="I390" s="45" t="s">
        <v>101</v>
      </c>
      <c r="J390" s="47">
        <v>229</v>
      </c>
    </row>
    <row r="391" spans="1:10" x14ac:dyDescent="0.25">
      <c r="A391" s="44">
        <f>+COUNTIF($B$1:B391,ESTADISTICAS!$B$9)</f>
        <v>0</v>
      </c>
      <c r="B391" s="48">
        <v>25</v>
      </c>
      <c r="C391" s="45" t="s">
        <v>213</v>
      </c>
      <c r="D391" s="45">
        <v>1704</v>
      </c>
      <c r="E391" s="45">
        <v>1704</v>
      </c>
      <c r="F391" s="46" t="s">
        <v>115</v>
      </c>
      <c r="G391" s="45" t="s">
        <v>113</v>
      </c>
      <c r="H391" s="45" t="s">
        <v>114</v>
      </c>
      <c r="I391" s="45" t="s">
        <v>101</v>
      </c>
      <c r="J391" s="47">
        <v>102</v>
      </c>
    </row>
    <row r="392" spans="1:10" x14ac:dyDescent="0.25">
      <c r="A392" s="44">
        <f>+COUNTIF($B$1:B392,ESTADISTICAS!$B$9)</f>
        <v>0</v>
      </c>
      <c r="B392" s="49">
        <v>25</v>
      </c>
      <c r="C392" s="45" t="s">
        <v>213</v>
      </c>
      <c r="D392" s="45">
        <v>1711</v>
      </c>
      <c r="E392" s="45">
        <v>1711</v>
      </c>
      <c r="F392" s="46" t="s">
        <v>212</v>
      </c>
      <c r="G392" s="45" t="s">
        <v>213</v>
      </c>
      <c r="H392" s="45" t="s">
        <v>114</v>
      </c>
      <c r="I392" s="45" t="s">
        <v>101</v>
      </c>
      <c r="J392" s="47">
        <v>11754</v>
      </c>
    </row>
    <row r="393" spans="1:10" x14ac:dyDescent="0.25">
      <c r="A393" s="44">
        <f>+COUNTIF($B$1:B393,ESTADISTICAS!$B$9)</f>
        <v>0</v>
      </c>
      <c r="B393" s="48">
        <v>25</v>
      </c>
      <c r="C393" s="45" t="s">
        <v>213</v>
      </c>
      <c r="D393" s="45">
        <v>1815</v>
      </c>
      <c r="E393" s="45">
        <v>1822</v>
      </c>
      <c r="F393" s="46" t="s">
        <v>222</v>
      </c>
      <c r="G393" s="45" t="s">
        <v>213</v>
      </c>
      <c r="H393" s="45" t="s">
        <v>114</v>
      </c>
      <c r="I393" s="45" t="s">
        <v>101</v>
      </c>
      <c r="J393" s="47">
        <v>1380</v>
      </c>
    </row>
    <row r="394" spans="1:10" x14ac:dyDescent="0.25">
      <c r="A394" s="44">
        <f>+COUNTIF($B$1:B394,ESTADISTICAS!$B$9)</f>
        <v>0</v>
      </c>
      <c r="B394" s="48">
        <v>25</v>
      </c>
      <c r="C394" s="45" t="s">
        <v>213</v>
      </c>
      <c r="D394" s="45">
        <v>2102</v>
      </c>
      <c r="E394" s="45">
        <v>2102</v>
      </c>
      <c r="F394" s="46" t="s">
        <v>129</v>
      </c>
      <c r="G394" s="45" t="s">
        <v>113</v>
      </c>
      <c r="H394" s="45" t="s">
        <v>100</v>
      </c>
      <c r="I394" s="45" t="s">
        <v>101</v>
      </c>
      <c r="J394" s="47">
        <v>5148</v>
      </c>
    </row>
    <row r="395" spans="1:10" x14ac:dyDescent="0.25">
      <c r="A395" s="44">
        <f>+COUNTIF($B$1:B395,ESTADISTICAS!$B$9)</f>
        <v>0</v>
      </c>
      <c r="B395" s="48">
        <v>25</v>
      </c>
      <c r="C395" s="45" t="s">
        <v>213</v>
      </c>
      <c r="D395" s="45">
        <v>2104</v>
      </c>
      <c r="E395" s="45">
        <v>2104</v>
      </c>
      <c r="F395" s="46" t="s">
        <v>130</v>
      </c>
      <c r="G395" s="45" t="s">
        <v>113</v>
      </c>
      <c r="H395" s="45" t="s">
        <v>100</v>
      </c>
      <c r="I395" s="45" t="s">
        <v>131</v>
      </c>
      <c r="J395" s="47">
        <v>604</v>
      </c>
    </row>
    <row r="396" spans="1:10" x14ac:dyDescent="0.25">
      <c r="A396" s="44">
        <f>+COUNTIF($B$1:B396,ESTADISTICAS!$B$9)</f>
        <v>0</v>
      </c>
      <c r="B396" s="48">
        <v>25</v>
      </c>
      <c r="C396" s="45" t="s">
        <v>213</v>
      </c>
      <c r="D396" s="45">
        <v>2106</v>
      </c>
      <c r="E396" s="45">
        <v>2106</v>
      </c>
      <c r="F396" s="46" t="s">
        <v>190</v>
      </c>
      <c r="G396" s="45" t="s">
        <v>113</v>
      </c>
      <c r="H396" s="45" t="s">
        <v>100</v>
      </c>
      <c r="I396" s="45" t="s">
        <v>131</v>
      </c>
      <c r="J396" s="47">
        <v>607</v>
      </c>
    </row>
    <row r="397" spans="1:10" x14ac:dyDescent="0.25">
      <c r="A397" s="44">
        <f>+COUNTIF($B$1:B397,ESTADISTICAS!$B$9)</f>
        <v>0</v>
      </c>
      <c r="B397" s="48">
        <v>25</v>
      </c>
      <c r="C397" s="45" t="s">
        <v>213</v>
      </c>
      <c r="D397" s="45">
        <v>2701</v>
      </c>
      <c r="E397" s="45">
        <v>2701</v>
      </c>
      <c r="F397" s="46" t="s">
        <v>227</v>
      </c>
      <c r="G397" s="45" t="s">
        <v>113</v>
      </c>
      <c r="H397" s="45" t="s">
        <v>114</v>
      </c>
      <c r="I397" s="45" t="s">
        <v>131</v>
      </c>
      <c r="J397" s="47">
        <v>19</v>
      </c>
    </row>
    <row r="398" spans="1:10" x14ac:dyDescent="0.25">
      <c r="A398" s="44">
        <f>+COUNTIF($B$1:B398,ESTADISTICAS!$B$9)</f>
        <v>0</v>
      </c>
      <c r="B398" s="48">
        <v>25</v>
      </c>
      <c r="C398" s="45" t="s">
        <v>213</v>
      </c>
      <c r="D398" s="45">
        <v>2709</v>
      </c>
      <c r="E398" s="45">
        <v>2709</v>
      </c>
      <c r="F398" s="46" t="s">
        <v>136</v>
      </c>
      <c r="G398" s="45" t="s">
        <v>113</v>
      </c>
      <c r="H398" s="45" t="s">
        <v>114</v>
      </c>
      <c r="I398" s="45" t="s">
        <v>131</v>
      </c>
      <c r="J398" s="47">
        <v>210</v>
      </c>
    </row>
    <row r="399" spans="1:10" x14ac:dyDescent="0.25">
      <c r="A399" s="44">
        <f>+COUNTIF($B$1:B399,ESTADISTICAS!$B$9)</f>
        <v>0</v>
      </c>
      <c r="B399" s="49">
        <v>25</v>
      </c>
      <c r="C399" s="45" t="s">
        <v>213</v>
      </c>
      <c r="D399" s="45">
        <v>2710</v>
      </c>
      <c r="E399" s="45">
        <v>2710</v>
      </c>
      <c r="F399" s="46" t="s">
        <v>231</v>
      </c>
      <c r="G399" s="45" t="s">
        <v>113</v>
      </c>
      <c r="H399" s="45" t="s">
        <v>114</v>
      </c>
      <c r="I399" s="45" t="s">
        <v>131</v>
      </c>
      <c r="J399" s="47">
        <v>157</v>
      </c>
    </row>
    <row r="400" spans="1:10" x14ac:dyDescent="0.25">
      <c r="A400" s="44">
        <f>+COUNTIF($B$1:B400,ESTADISTICAS!$B$9)</f>
        <v>0</v>
      </c>
      <c r="B400" s="49">
        <v>25</v>
      </c>
      <c r="C400" s="45" t="s">
        <v>213</v>
      </c>
      <c r="D400" s="45">
        <v>2723</v>
      </c>
      <c r="E400" s="45">
        <v>2723</v>
      </c>
      <c r="F400" s="46" t="s">
        <v>234</v>
      </c>
      <c r="G400" s="45" t="s">
        <v>113</v>
      </c>
      <c r="H400" s="45" t="s">
        <v>114</v>
      </c>
      <c r="I400" s="45" t="s">
        <v>131</v>
      </c>
      <c r="J400" s="47">
        <v>546</v>
      </c>
    </row>
    <row r="401" spans="1:10" x14ac:dyDescent="0.25">
      <c r="A401" s="44">
        <f>+COUNTIF($B$1:B401,ESTADISTICAS!$B$9)</f>
        <v>0</v>
      </c>
      <c r="B401" s="49">
        <v>25</v>
      </c>
      <c r="C401" s="45" t="s">
        <v>213</v>
      </c>
      <c r="D401" s="45">
        <v>2829</v>
      </c>
      <c r="E401" s="45">
        <v>2829</v>
      </c>
      <c r="F401" s="46" t="s">
        <v>152</v>
      </c>
      <c r="G401" s="45" t="s">
        <v>113</v>
      </c>
      <c r="H401" s="45" t="s">
        <v>114</v>
      </c>
      <c r="I401" s="45" t="s">
        <v>131</v>
      </c>
      <c r="J401" s="47">
        <v>3850</v>
      </c>
    </row>
    <row r="402" spans="1:10" x14ac:dyDescent="0.25">
      <c r="A402" s="44">
        <f>+COUNTIF($B$1:B402,ESTADISTICAS!$B$9)</f>
        <v>0</v>
      </c>
      <c r="B402" s="49">
        <v>25</v>
      </c>
      <c r="C402" s="45" t="s">
        <v>213</v>
      </c>
      <c r="D402" s="45">
        <v>2829</v>
      </c>
      <c r="E402" s="45">
        <v>2841</v>
      </c>
      <c r="F402" s="46" t="s">
        <v>152</v>
      </c>
      <c r="G402" s="45" t="s">
        <v>98</v>
      </c>
      <c r="H402" s="45" t="s">
        <v>114</v>
      </c>
      <c r="I402" s="45" t="s">
        <v>131</v>
      </c>
      <c r="J402" s="47">
        <v>60</v>
      </c>
    </row>
    <row r="403" spans="1:10" x14ac:dyDescent="0.25">
      <c r="A403" s="44">
        <f>+COUNTIF($B$1:B403,ESTADISTICAS!$B$9)</f>
        <v>0</v>
      </c>
      <c r="B403" s="49">
        <v>25</v>
      </c>
      <c r="C403" s="45" t="s">
        <v>213</v>
      </c>
      <c r="D403" s="45">
        <v>2833</v>
      </c>
      <c r="E403" s="45">
        <v>2833</v>
      </c>
      <c r="F403" s="46" t="s">
        <v>154</v>
      </c>
      <c r="G403" s="45" t="s">
        <v>98</v>
      </c>
      <c r="H403" s="45" t="s">
        <v>114</v>
      </c>
      <c r="I403" s="45" t="s">
        <v>131</v>
      </c>
      <c r="J403" s="47">
        <v>82</v>
      </c>
    </row>
    <row r="404" spans="1:10" x14ac:dyDescent="0.25">
      <c r="A404" s="44">
        <f>+COUNTIF($B$1:B404,ESTADISTICAS!$B$9)</f>
        <v>0</v>
      </c>
      <c r="B404" s="49">
        <v>25</v>
      </c>
      <c r="C404" s="45" t="s">
        <v>213</v>
      </c>
      <c r="D404" s="45">
        <v>2903</v>
      </c>
      <c r="E404" s="45">
        <v>2903</v>
      </c>
      <c r="F404" s="46" t="s">
        <v>326</v>
      </c>
      <c r="G404" s="45" t="s">
        <v>213</v>
      </c>
      <c r="H404" s="45" t="s">
        <v>100</v>
      </c>
      <c r="I404" s="45" t="s">
        <v>131</v>
      </c>
      <c r="J404" s="47">
        <v>203</v>
      </c>
    </row>
    <row r="405" spans="1:10" x14ac:dyDescent="0.25">
      <c r="A405" s="44">
        <f>+COUNTIF($B$1:B405,ESTADISTICAS!$B$9)</f>
        <v>0</v>
      </c>
      <c r="B405" s="49">
        <v>25</v>
      </c>
      <c r="C405" s="45" t="s">
        <v>213</v>
      </c>
      <c r="D405" s="45">
        <v>3724</v>
      </c>
      <c r="E405" s="45">
        <v>3724</v>
      </c>
      <c r="F405" s="46" t="s">
        <v>327</v>
      </c>
      <c r="G405" s="45" t="s">
        <v>213</v>
      </c>
      <c r="H405" s="45" t="s">
        <v>114</v>
      </c>
      <c r="I405" s="45" t="s">
        <v>159</v>
      </c>
      <c r="J405" s="47">
        <v>13</v>
      </c>
    </row>
    <row r="406" spans="1:10" x14ac:dyDescent="0.25">
      <c r="A406" s="44">
        <f>+COUNTIF($B$1:B406,ESTADISTICAS!$B$9)</f>
        <v>0</v>
      </c>
      <c r="B406" s="49">
        <v>25</v>
      </c>
      <c r="C406" s="45" t="s">
        <v>213</v>
      </c>
      <c r="D406" s="45">
        <v>3809</v>
      </c>
      <c r="E406" s="45">
        <v>3809</v>
      </c>
      <c r="F406" s="46" t="s">
        <v>328</v>
      </c>
      <c r="G406" s="45" t="s">
        <v>113</v>
      </c>
      <c r="H406" s="45" t="s">
        <v>114</v>
      </c>
      <c r="I406" s="45" t="s">
        <v>159</v>
      </c>
      <c r="J406" s="47">
        <v>118</v>
      </c>
    </row>
    <row r="407" spans="1:10" x14ac:dyDescent="0.25">
      <c r="A407" s="44">
        <f>+COUNTIF($B$1:B407,ESTADISTICAS!$B$9)</f>
        <v>0</v>
      </c>
      <c r="B407" s="49">
        <v>25</v>
      </c>
      <c r="C407" s="45" t="s">
        <v>213</v>
      </c>
      <c r="D407" s="45">
        <v>3902</v>
      </c>
      <c r="E407" s="45">
        <v>3902</v>
      </c>
      <c r="F407" s="46" t="s">
        <v>329</v>
      </c>
      <c r="G407" s="45" t="s">
        <v>213</v>
      </c>
      <c r="H407" s="45" t="s">
        <v>100</v>
      </c>
      <c r="I407" s="45" t="s">
        <v>159</v>
      </c>
      <c r="J407" s="47">
        <v>5321</v>
      </c>
    </row>
    <row r="408" spans="1:10" x14ac:dyDescent="0.25">
      <c r="A408" s="44">
        <f>+COUNTIF($B$1:B408,ESTADISTICAS!$B$9)</f>
        <v>0</v>
      </c>
      <c r="B408" s="49">
        <v>25</v>
      </c>
      <c r="C408" s="45" t="s">
        <v>213</v>
      </c>
      <c r="D408" s="45">
        <v>4110</v>
      </c>
      <c r="E408" s="45">
        <v>4110</v>
      </c>
      <c r="F408" s="46" t="s">
        <v>330</v>
      </c>
      <c r="G408" s="45" t="s">
        <v>108</v>
      </c>
      <c r="H408" s="45" t="s">
        <v>100</v>
      </c>
      <c r="I408" s="45" t="s">
        <v>172</v>
      </c>
      <c r="J408" s="47">
        <v>109</v>
      </c>
    </row>
    <row r="409" spans="1:10" x14ac:dyDescent="0.25">
      <c r="A409" s="44">
        <f>+COUNTIF($B$1:B409,ESTADISTICAS!$B$9)</f>
        <v>0</v>
      </c>
      <c r="B409" s="49">
        <v>25</v>
      </c>
      <c r="C409" s="45" t="s">
        <v>213</v>
      </c>
      <c r="D409" s="45">
        <v>4813</v>
      </c>
      <c r="E409" s="45">
        <v>4813</v>
      </c>
      <c r="F409" s="46" t="s">
        <v>171</v>
      </c>
      <c r="G409" s="45" t="s">
        <v>113</v>
      </c>
      <c r="H409" s="45" t="s">
        <v>114</v>
      </c>
      <c r="I409" s="45" t="s">
        <v>172</v>
      </c>
      <c r="J409" s="47">
        <v>29</v>
      </c>
    </row>
    <row r="410" spans="1:10" x14ac:dyDescent="0.25">
      <c r="A410" s="44">
        <f>+COUNTIF($B$1:B410,ESTADISTICAS!$B$9)</f>
        <v>0</v>
      </c>
      <c r="B410" s="49">
        <v>25</v>
      </c>
      <c r="C410" s="45" t="s">
        <v>213</v>
      </c>
      <c r="D410" s="45">
        <v>4822</v>
      </c>
      <c r="E410" s="45">
        <v>4822</v>
      </c>
      <c r="F410" s="46" t="s">
        <v>274</v>
      </c>
      <c r="G410" s="45" t="s">
        <v>113</v>
      </c>
      <c r="H410" s="45" t="s">
        <v>114</v>
      </c>
      <c r="I410" s="45" t="s">
        <v>131</v>
      </c>
      <c r="J410" s="47">
        <v>108</v>
      </c>
    </row>
    <row r="411" spans="1:10" x14ac:dyDescent="0.25">
      <c r="A411" s="44">
        <f>+COUNTIF($B$1:B411,ESTADISTICAS!$B$9)</f>
        <v>0</v>
      </c>
      <c r="B411" s="49">
        <v>25</v>
      </c>
      <c r="C411" s="45" t="s">
        <v>213</v>
      </c>
      <c r="D411" s="45">
        <v>9102</v>
      </c>
      <c r="E411" s="45">
        <v>9102</v>
      </c>
      <c r="F411" s="46" t="s">
        <v>331</v>
      </c>
      <c r="G411" s="45" t="s">
        <v>213</v>
      </c>
      <c r="H411" s="45" t="s">
        <v>100</v>
      </c>
      <c r="I411" s="45" t="s">
        <v>159</v>
      </c>
      <c r="J411" s="47">
        <v>511</v>
      </c>
    </row>
    <row r="412" spans="1:10" x14ac:dyDescent="0.25">
      <c r="A412" s="44">
        <f>+COUNTIF($B$1:B412,ESTADISTICAS!$B$9)</f>
        <v>0</v>
      </c>
      <c r="B412" s="49">
        <v>25</v>
      </c>
      <c r="C412" s="45" t="s">
        <v>213</v>
      </c>
      <c r="D412" s="45">
        <v>9110</v>
      </c>
      <c r="E412" s="45">
        <v>9110</v>
      </c>
      <c r="F412" s="46" t="s">
        <v>174</v>
      </c>
      <c r="G412" s="45" t="s">
        <v>113</v>
      </c>
      <c r="H412" s="45" t="s">
        <v>100</v>
      </c>
      <c r="I412" s="45" t="s">
        <v>159</v>
      </c>
      <c r="J412" s="47">
        <v>28496</v>
      </c>
    </row>
    <row r="413" spans="1:10" x14ac:dyDescent="0.25">
      <c r="A413" s="44">
        <f>+COUNTIF($B$1:B413,ESTADISTICAS!$B$9)</f>
        <v>0</v>
      </c>
      <c r="B413" s="49">
        <v>27</v>
      </c>
      <c r="C413" s="45" t="s">
        <v>176</v>
      </c>
      <c r="D413" s="45">
        <v>1118</v>
      </c>
      <c r="E413" s="45">
        <v>1118</v>
      </c>
      <c r="F413" s="46" t="s">
        <v>332</v>
      </c>
      <c r="G413" s="45" t="s">
        <v>176</v>
      </c>
      <c r="H413" s="45" t="s">
        <v>100</v>
      </c>
      <c r="I413" s="45" t="s">
        <v>101</v>
      </c>
      <c r="J413" s="47">
        <v>9828</v>
      </c>
    </row>
    <row r="414" spans="1:10" x14ac:dyDescent="0.25">
      <c r="A414" s="44">
        <f>+COUNTIF($B$1:B414,ESTADISTICAS!$B$9)</f>
        <v>0</v>
      </c>
      <c r="B414" s="48">
        <v>27</v>
      </c>
      <c r="C414" s="45" t="s">
        <v>176</v>
      </c>
      <c r="D414" s="45">
        <v>1812</v>
      </c>
      <c r="E414" s="45">
        <v>1812</v>
      </c>
      <c r="F414" s="46" t="s">
        <v>125</v>
      </c>
      <c r="G414" s="45" t="s">
        <v>98</v>
      </c>
      <c r="H414" s="45" t="s">
        <v>114</v>
      </c>
      <c r="I414" s="45" t="s">
        <v>101</v>
      </c>
      <c r="J414" s="47">
        <v>101</v>
      </c>
    </row>
    <row r="415" spans="1:10" x14ac:dyDescent="0.25">
      <c r="A415" s="44">
        <f>+COUNTIF($B$1:B415,ESTADISTICAS!$B$9)</f>
        <v>0</v>
      </c>
      <c r="B415" s="48">
        <v>27</v>
      </c>
      <c r="C415" s="45" t="s">
        <v>176</v>
      </c>
      <c r="D415" s="45">
        <v>1818</v>
      </c>
      <c r="E415" s="45">
        <v>1818</v>
      </c>
      <c r="F415" s="46" t="s">
        <v>127</v>
      </c>
      <c r="G415" s="45" t="s">
        <v>113</v>
      </c>
      <c r="H415" s="45" t="s">
        <v>114</v>
      </c>
      <c r="I415" s="45" t="s">
        <v>101</v>
      </c>
      <c r="J415" s="47">
        <v>395</v>
      </c>
    </row>
    <row r="416" spans="1:10" x14ac:dyDescent="0.25">
      <c r="A416" s="44">
        <f>+COUNTIF($B$1:B416,ESTADISTICAS!$B$9)</f>
        <v>0</v>
      </c>
      <c r="B416" s="48">
        <v>27</v>
      </c>
      <c r="C416" s="45" t="s">
        <v>176</v>
      </c>
      <c r="D416" s="45">
        <v>1826</v>
      </c>
      <c r="E416" s="45">
        <v>1826</v>
      </c>
      <c r="F416" s="46" t="s">
        <v>2400</v>
      </c>
      <c r="G416" s="45" t="s">
        <v>113</v>
      </c>
      <c r="H416" s="45" t="s">
        <v>114</v>
      </c>
      <c r="I416" s="45" t="s">
        <v>101</v>
      </c>
      <c r="J416" s="47">
        <v>36</v>
      </c>
    </row>
    <row r="417" spans="1:10" x14ac:dyDescent="0.25">
      <c r="A417" s="44">
        <f>+COUNTIF($B$1:B417,ESTADISTICAS!$B$9)</f>
        <v>0</v>
      </c>
      <c r="B417" s="48">
        <v>27</v>
      </c>
      <c r="C417" s="45" t="s">
        <v>176</v>
      </c>
      <c r="D417" s="45">
        <v>2102</v>
      </c>
      <c r="E417" s="45">
        <v>2102</v>
      </c>
      <c r="F417" s="46" t="s">
        <v>129</v>
      </c>
      <c r="G417" s="45" t="s">
        <v>113</v>
      </c>
      <c r="H417" s="45" t="s">
        <v>100</v>
      </c>
      <c r="I417" s="45" t="s">
        <v>101</v>
      </c>
      <c r="J417" s="47">
        <v>504</v>
      </c>
    </row>
    <row r="418" spans="1:10" x14ac:dyDescent="0.25">
      <c r="A418" s="44">
        <f>+COUNTIF($B$1:B418,ESTADISTICAS!$B$9)</f>
        <v>0</v>
      </c>
      <c r="B418" s="49">
        <v>27</v>
      </c>
      <c r="C418" s="45" t="s">
        <v>176</v>
      </c>
      <c r="D418" s="45">
        <v>2104</v>
      </c>
      <c r="E418" s="45">
        <v>2104</v>
      </c>
      <c r="F418" s="46" t="s">
        <v>130</v>
      </c>
      <c r="G418" s="45" t="s">
        <v>113</v>
      </c>
      <c r="H418" s="45" t="s">
        <v>100</v>
      </c>
      <c r="I418" s="45" t="s">
        <v>131</v>
      </c>
      <c r="J418" s="47">
        <v>153</v>
      </c>
    </row>
    <row r="419" spans="1:10" x14ac:dyDescent="0.25">
      <c r="A419" s="44">
        <f>+COUNTIF($B$1:B419,ESTADISTICAS!$B$9)</f>
        <v>0</v>
      </c>
      <c r="B419" s="49">
        <v>27</v>
      </c>
      <c r="C419" s="45" t="s">
        <v>176</v>
      </c>
      <c r="D419" s="45">
        <v>2106</v>
      </c>
      <c r="E419" s="45">
        <v>2106</v>
      </c>
      <c r="F419" s="46" t="s">
        <v>190</v>
      </c>
      <c r="G419" s="45" t="s">
        <v>113</v>
      </c>
      <c r="H419" s="45" t="s">
        <v>100</v>
      </c>
      <c r="I419" s="45" t="s">
        <v>131</v>
      </c>
      <c r="J419" s="47">
        <v>95</v>
      </c>
    </row>
    <row r="420" spans="1:10" x14ac:dyDescent="0.25">
      <c r="A420" s="44">
        <f>+COUNTIF($B$1:B420,ESTADISTICAS!$B$9)</f>
        <v>0</v>
      </c>
      <c r="B420" s="49">
        <v>27</v>
      </c>
      <c r="C420" s="45" t="s">
        <v>176</v>
      </c>
      <c r="D420" s="45">
        <v>2833</v>
      </c>
      <c r="E420" s="45">
        <v>2833</v>
      </c>
      <c r="F420" s="46" t="s">
        <v>154</v>
      </c>
      <c r="G420" s="45" t="s">
        <v>98</v>
      </c>
      <c r="H420" s="45" t="s">
        <v>114</v>
      </c>
      <c r="I420" s="45" t="s">
        <v>131</v>
      </c>
      <c r="J420" s="47">
        <v>12</v>
      </c>
    </row>
    <row r="421" spans="1:10" x14ac:dyDescent="0.25">
      <c r="A421" s="44">
        <f>+COUNTIF($B$1:B421,ESTADISTICAS!$B$9)</f>
        <v>0</v>
      </c>
      <c r="B421" s="49">
        <v>27</v>
      </c>
      <c r="C421" s="45" t="s">
        <v>176</v>
      </c>
      <c r="D421" s="45">
        <v>9110</v>
      </c>
      <c r="E421" s="45">
        <v>9110</v>
      </c>
      <c r="F421" s="46" t="s">
        <v>174</v>
      </c>
      <c r="G421" s="45" t="s">
        <v>113</v>
      </c>
      <c r="H421" s="45" t="s">
        <v>100</v>
      </c>
      <c r="I421" s="45" t="s">
        <v>159</v>
      </c>
      <c r="J421" s="47">
        <v>773</v>
      </c>
    </row>
    <row r="422" spans="1:10" x14ac:dyDescent="0.25">
      <c r="A422" s="44">
        <f>+COUNTIF($B$1:B422,ESTADISTICAS!$B$9)</f>
        <v>0</v>
      </c>
      <c r="B422" s="49">
        <v>27</v>
      </c>
      <c r="C422" s="45" t="s">
        <v>176</v>
      </c>
      <c r="D422" s="45">
        <v>9116</v>
      </c>
      <c r="E422" s="45">
        <v>9116</v>
      </c>
      <c r="F422" s="46" t="s">
        <v>175</v>
      </c>
      <c r="G422" s="45" t="s">
        <v>176</v>
      </c>
      <c r="H422" s="45" t="s">
        <v>114</v>
      </c>
      <c r="I422" s="45" t="s">
        <v>131</v>
      </c>
      <c r="J422" s="47">
        <v>1238</v>
      </c>
    </row>
    <row r="423" spans="1:10" x14ac:dyDescent="0.25">
      <c r="A423" s="44">
        <f>+COUNTIF($B$1:B423,ESTADISTICAS!$B$9)</f>
        <v>0</v>
      </c>
      <c r="B423" s="49">
        <v>41</v>
      </c>
      <c r="C423" s="45" t="s">
        <v>333</v>
      </c>
      <c r="D423" s="45">
        <v>1114</v>
      </c>
      <c r="E423" s="45">
        <v>1114</v>
      </c>
      <c r="F423" s="46" t="s">
        <v>334</v>
      </c>
      <c r="G423" s="45" t="s">
        <v>333</v>
      </c>
      <c r="H423" s="45" t="s">
        <v>100</v>
      </c>
      <c r="I423" s="45" t="s">
        <v>101</v>
      </c>
      <c r="J423" s="47">
        <v>13134</v>
      </c>
    </row>
    <row r="424" spans="1:10" x14ac:dyDescent="0.25">
      <c r="A424" s="44">
        <f>+COUNTIF($B$1:B424,ESTADISTICAS!$B$9)</f>
        <v>0</v>
      </c>
      <c r="B424" s="49">
        <v>41</v>
      </c>
      <c r="C424" s="45" t="s">
        <v>333</v>
      </c>
      <c r="D424" s="45">
        <v>1115</v>
      </c>
      <c r="E424" s="45">
        <v>1115</v>
      </c>
      <c r="F424" s="46" t="s">
        <v>313</v>
      </c>
      <c r="G424" s="45" t="s">
        <v>312</v>
      </c>
      <c r="H424" s="45" t="s">
        <v>100</v>
      </c>
      <c r="I424" s="45" t="s">
        <v>101</v>
      </c>
      <c r="J424" s="47">
        <v>182</v>
      </c>
    </row>
    <row r="425" spans="1:10" x14ac:dyDescent="0.25">
      <c r="A425" s="44">
        <f>+COUNTIF($B$1:B425,ESTADISTICAS!$B$9)</f>
        <v>0</v>
      </c>
      <c r="B425" s="49">
        <v>41</v>
      </c>
      <c r="C425" s="45" t="s">
        <v>333</v>
      </c>
      <c r="D425" s="45">
        <v>1207</v>
      </c>
      <c r="E425" s="45">
        <v>1207</v>
      </c>
      <c r="F425" s="46" t="s">
        <v>107</v>
      </c>
      <c r="G425" s="45" t="s">
        <v>108</v>
      </c>
      <c r="H425" s="45" t="s">
        <v>100</v>
      </c>
      <c r="I425" s="45" t="s">
        <v>101</v>
      </c>
      <c r="J425" s="47">
        <v>424</v>
      </c>
    </row>
    <row r="426" spans="1:10" x14ac:dyDescent="0.25">
      <c r="A426" s="44">
        <f>+COUNTIF($B$1:B426,ESTADISTICAS!$B$9)</f>
        <v>0</v>
      </c>
      <c r="B426" s="48">
        <v>41</v>
      </c>
      <c r="C426" s="45" t="s">
        <v>333</v>
      </c>
      <c r="D426" s="45">
        <v>1209</v>
      </c>
      <c r="E426" s="45">
        <v>1209</v>
      </c>
      <c r="F426" s="46" t="s">
        <v>109</v>
      </c>
      <c r="G426" s="45" t="s">
        <v>110</v>
      </c>
      <c r="H426" s="45" t="s">
        <v>100</v>
      </c>
      <c r="I426" s="45" t="s">
        <v>101</v>
      </c>
      <c r="J426" s="47">
        <v>7</v>
      </c>
    </row>
    <row r="427" spans="1:10" x14ac:dyDescent="0.25">
      <c r="A427" s="44">
        <f>+COUNTIF($B$1:B427,ESTADISTICAS!$B$9)</f>
        <v>0</v>
      </c>
      <c r="B427" s="48">
        <v>41</v>
      </c>
      <c r="C427" s="45" t="s">
        <v>333</v>
      </c>
      <c r="D427" s="45">
        <v>1704</v>
      </c>
      <c r="E427" s="45">
        <v>1704</v>
      </c>
      <c r="F427" s="46" t="s">
        <v>115</v>
      </c>
      <c r="G427" s="45" t="s">
        <v>113</v>
      </c>
      <c r="H427" s="45" t="s">
        <v>114</v>
      </c>
      <c r="I427" s="45" t="s">
        <v>101</v>
      </c>
      <c r="J427" s="47">
        <v>93</v>
      </c>
    </row>
    <row r="428" spans="1:10" x14ac:dyDescent="0.25">
      <c r="A428" s="44">
        <f>+COUNTIF($B$1:B428,ESTADISTICAS!$B$9)</f>
        <v>0</v>
      </c>
      <c r="B428" s="48">
        <v>41</v>
      </c>
      <c r="C428" s="45" t="s">
        <v>333</v>
      </c>
      <c r="D428" s="45">
        <v>1707</v>
      </c>
      <c r="E428" s="45">
        <v>1707</v>
      </c>
      <c r="F428" s="46" t="s">
        <v>210</v>
      </c>
      <c r="G428" s="45" t="s">
        <v>113</v>
      </c>
      <c r="H428" s="45" t="s">
        <v>114</v>
      </c>
      <c r="I428" s="45" t="s">
        <v>101</v>
      </c>
      <c r="J428" s="47">
        <v>122</v>
      </c>
    </row>
    <row r="429" spans="1:10" x14ac:dyDescent="0.25">
      <c r="A429" s="44">
        <f>+COUNTIF($B$1:B429,ESTADISTICAS!$B$9)</f>
        <v>0</v>
      </c>
      <c r="B429" s="48">
        <v>41</v>
      </c>
      <c r="C429" s="45" t="s">
        <v>333</v>
      </c>
      <c r="D429" s="45">
        <v>1711</v>
      </c>
      <c r="E429" s="45">
        <v>1711</v>
      </c>
      <c r="F429" s="46" t="s">
        <v>212</v>
      </c>
      <c r="G429" s="45" t="s">
        <v>213</v>
      </c>
      <c r="H429" s="45" t="s">
        <v>114</v>
      </c>
      <c r="I429" s="45" t="s">
        <v>101</v>
      </c>
      <c r="J429" s="47">
        <v>24</v>
      </c>
    </row>
    <row r="430" spans="1:10" x14ac:dyDescent="0.25">
      <c r="A430" s="44">
        <f>+COUNTIF($B$1:B430,ESTADISTICAS!$B$9)</f>
        <v>0</v>
      </c>
      <c r="B430" s="48">
        <v>41</v>
      </c>
      <c r="C430" s="45" t="s">
        <v>333</v>
      </c>
      <c r="D430" s="45">
        <v>1720</v>
      </c>
      <c r="E430" s="45">
        <v>1720</v>
      </c>
      <c r="F430" s="46" t="s">
        <v>322</v>
      </c>
      <c r="G430" s="45" t="s">
        <v>469</v>
      </c>
      <c r="H430" s="45" t="s">
        <v>114</v>
      </c>
      <c r="I430" s="45" t="s">
        <v>101</v>
      </c>
      <c r="J430" s="47">
        <v>65</v>
      </c>
    </row>
    <row r="431" spans="1:10" x14ac:dyDescent="0.25">
      <c r="A431" s="44">
        <f>+COUNTIF($B$1:B431,ESTADISTICAS!$B$9)</f>
        <v>0</v>
      </c>
      <c r="B431" s="49">
        <v>41</v>
      </c>
      <c r="C431" s="45" t="s">
        <v>333</v>
      </c>
      <c r="D431" s="45">
        <v>1722</v>
      </c>
      <c r="E431" s="45">
        <v>1722</v>
      </c>
      <c r="F431" s="46" t="s">
        <v>122</v>
      </c>
      <c r="G431" s="45" t="s">
        <v>123</v>
      </c>
      <c r="H431" s="45" t="s">
        <v>114</v>
      </c>
      <c r="I431" s="45" t="s">
        <v>101</v>
      </c>
      <c r="J431" s="47">
        <v>13</v>
      </c>
    </row>
    <row r="432" spans="1:10" x14ac:dyDescent="0.25">
      <c r="A432" s="44">
        <f>+COUNTIF($B$1:B432,ESTADISTICAS!$B$9)</f>
        <v>0</v>
      </c>
      <c r="B432" s="49">
        <v>41</v>
      </c>
      <c r="C432" s="45" t="s">
        <v>333</v>
      </c>
      <c r="D432" s="45">
        <v>1818</v>
      </c>
      <c r="E432" s="45">
        <v>1816</v>
      </c>
      <c r="F432" s="46" t="s">
        <v>127</v>
      </c>
      <c r="G432" s="45" t="s">
        <v>98</v>
      </c>
      <c r="H432" s="45" t="s">
        <v>114</v>
      </c>
      <c r="I432" s="45" t="s">
        <v>101</v>
      </c>
      <c r="J432" s="47">
        <v>44</v>
      </c>
    </row>
    <row r="433" spans="1:10" x14ac:dyDescent="0.25">
      <c r="A433" s="44">
        <f>+COUNTIF($B$1:B433,ESTADISTICAS!$B$9)</f>
        <v>0</v>
      </c>
      <c r="B433" s="49">
        <v>41</v>
      </c>
      <c r="C433" s="45" t="s">
        <v>333</v>
      </c>
      <c r="D433" s="45">
        <v>1818</v>
      </c>
      <c r="E433" s="45">
        <v>1818</v>
      </c>
      <c r="F433" s="46" t="s">
        <v>127</v>
      </c>
      <c r="G433" s="45" t="s">
        <v>113</v>
      </c>
      <c r="H433" s="45" t="s">
        <v>114</v>
      </c>
      <c r="I433" s="45" t="s">
        <v>101</v>
      </c>
      <c r="J433" s="47">
        <v>2141</v>
      </c>
    </row>
    <row r="434" spans="1:10" x14ac:dyDescent="0.25">
      <c r="A434" s="44">
        <f>+COUNTIF($B$1:B434,ESTADISTICAS!$B$9)</f>
        <v>0</v>
      </c>
      <c r="B434" s="49">
        <v>41</v>
      </c>
      <c r="C434" s="45" t="s">
        <v>333</v>
      </c>
      <c r="D434" s="45">
        <v>1826</v>
      </c>
      <c r="E434" s="45">
        <v>1826</v>
      </c>
      <c r="F434" s="46" t="s">
        <v>2400</v>
      </c>
      <c r="G434" s="45" t="s">
        <v>113</v>
      </c>
      <c r="H434" s="45" t="s">
        <v>114</v>
      </c>
      <c r="I434" s="45" t="s">
        <v>101</v>
      </c>
      <c r="J434" s="47">
        <v>1438</v>
      </c>
    </row>
    <row r="435" spans="1:10" x14ac:dyDescent="0.25">
      <c r="A435" s="44">
        <f>+COUNTIF($B$1:B435,ESTADISTICAS!$B$9)</f>
        <v>0</v>
      </c>
      <c r="B435" s="49">
        <v>41</v>
      </c>
      <c r="C435" s="45" t="s">
        <v>333</v>
      </c>
      <c r="D435" s="45">
        <v>1827</v>
      </c>
      <c r="E435" s="45">
        <v>1827</v>
      </c>
      <c r="F435" s="46" t="s">
        <v>128</v>
      </c>
      <c r="G435" s="45" t="s">
        <v>123</v>
      </c>
      <c r="H435" s="45" t="s">
        <v>114</v>
      </c>
      <c r="I435" s="45" t="s">
        <v>101</v>
      </c>
      <c r="J435" s="47">
        <v>50</v>
      </c>
    </row>
    <row r="436" spans="1:10" x14ac:dyDescent="0.25">
      <c r="A436" s="44">
        <f>+COUNTIF($B$1:B436,ESTADISTICAS!$B$9)</f>
        <v>0</v>
      </c>
      <c r="B436" s="49">
        <v>41</v>
      </c>
      <c r="C436" s="45" t="s">
        <v>333</v>
      </c>
      <c r="D436" s="45">
        <v>2102</v>
      </c>
      <c r="E436" s="45">
        <v>2102</v>
      </c>
      <c r="F436" s="46" t="s">
        <v>129</v>
      </c>
      <c r="G436" s="45" t="s">
        <v>113</v>
      </c>
      <c r="H436" s="45" t="s">
        <v>100</v>
      </c>
      <c r="I436" s="45" t="s">
        <v>101</v>
      </c>
      <c r="J436" s="47">
        <v>2890</v>
      </c>
    </row>
    <row r="437" spans="1:10" x14ac:dyDescent="0.25">
      <c r="A437" s="44">
        <f>+COUNTIF($B$1:B437,ESTADISTICAS!$B$9)</f>
        <v>0</v>
      </c>
      <c r="B437" s="49">
        <v>41</v>
      </c>
      <c r="C437" s="45" t="s">
        <v>333</v>
      </c>
      <c r="D437" s="45">
        <v>2104</v>
      </c>
      <c r="E437" s="45">
        <v>2104</v>
      </c>
      <c r="F437" s="46" t="s">
        <v>130</v>
      </c>
      <c r="G437" s="45" t="s">
        <v>113</v>
      </c>
      <c r="H437" s="45" t="s">
        <v>100</v>
      </c>
      <c r="I437" s="45" t="s">
        <v>131</v>
      </c>
      <c r="J437" s="47">
        <v>529</v>
      </c>
    </row>
    <row r="438" spans="1:10" x14ac:dyDescent="0.25">
      <c r="A438" s="44">
        <f>+COUNTIF($B$1:B438,ESTADISTICAS!$B$9)</f>
        <v>0</v>
      </c>
      <c r="B438" s="49">
        <v>41</v>
      </c>
      <c r="C438" s="45" t="s">
        <v>333</v>
      </c>
      <c r="D438" s="45">
        <v>2721</v>
      </c>
      <c r="E438" s="45">
        <v>2721</v>
      </c>
      <c r="F438" s="46" t="s">
        <v>138</v>
      </c>
      <c r="G438" s="45" t="s">
        <v>98</v>
      </c>
      <c r="H438" s="45" t="s">
        <v>114</v>
      </c>
      <c r="I438" s="45" t="s">
        <v>131</v>
      </c>
      <c r="J438" s="47">
        <v>251</v>
      </c>
    </row>
    <row r="439" spans="1:10" x14ac:dyDescent="0.25">
      <c r="A439" s="44">
        <f>+COUNTIF($B$1:B439,ESTADISTICAS!$B$9)</f>
        <v>0</v>
      </c>
      <c r="B439" s="49">
        <v>41</v>
      </c>
      <c r="C439" s="45" t="s">
        <v>333</v>
      </c>
      <c r="D439" s="45">
        <v>2812</v>
      </c>
      <c r="E439" s="45">
        <v>2812</v>
      </c>
      <c r="F439" s="46" t="s">
        <v>241</v>
      </c>
      <c r="G439" s="45" t="s">
        <v>113</v>
      </c>
      <c r="H439" s="45" t="s">
        <v>114</v>
      </c>
      <c r="I439" s="45" t="s">
        <v>101</v>
      </c>
      <c r="J439" s="47">
        <v>2</v>
      </c>
    </row>
    <row r="440" spans="1:10" x14ac:dyDescent="0.25">
      <c r="A440" s="44">
        <f>+COUNTIF($B$1:B440,ESTADISTICAS!$B$9)</f>
        <v>0</v>
      </c>
      <c r="B440" s="48">
        <v>41</v>
      </c>
      <c r="C440" s="45" t="s">
        <v>333</v>
      </c>
      <c r="D440" s="45">
        <v>2828</v>
      </c>
      <c r="E440" s="45">
        <v>2828</v>
      </c>
      <c r="F440" s="46" t="s">
        <v>335</v>
      </c>
      <c r="G440" s="45" t="s">
        <v>333</v>
      </c>
      <c r="H440" s="45" t="s">
        <v>114</v>
      </c>
      <c r="I440" s="45" t="s">
        <v>131</v>
      </c>
      <c r="J440" s="47">
        <v>4168</v>
      </c>
    </row>
    <row r="441" spans="1:10" x14ac:dyDescent="0.25">
      <c r="A441" s="44">
        <f>+COUNTIF($B$1:B441,ESTADISTICAS!$B$9)</f>
        <v>0</v>
      </c>
      <c r="B441" s="48">
        <v>41</v>
      </c>
      <c r="C441" s="45" t="s">
        <v>333</v>
      </c>
      <c r="D441" s="45">
        <v>2829</v>
      </c>
      <c r="E441" s="45">
        <v>2829</v>
      </c>
      <c r="F441" s="46" t="s">
        <v>152</v>
      </c>
      <c r="G441" s="45" t="s">
        <v>113</v>
      </c>
      <c r="H441" s="45" t="s">
        <v>114</v>
      </c>
      <c r="I441" s="45" t="s">
        <v>131</v>
      </c>
      <c r="J441" s="47">
        <v>196</v>
      </c>
    </row>
    <row r="442" spans="1:10" x14ac:dyDescent="0.25">
      <c r="A442" s="44">
        <f>+COUNTIF($B$1:B442,ESTADISTICAS!$B$9)</f>
        <v>0</v>
      </c>
      <c r="B442" s="49">
        <v>41</v>
      </c>
      <c r="C442" s="45" t="s">
        <v>333</v>
      </c>
      <c r="D442" s="45">
        <v>2833</v>
      </c>
      <c r="E442" s="45">
        <v>2833</v>
      </c>
      <c r="F442" s="46" t="s">
        <v>154</v>
      </c>
      <c r="G442" s="45" t="s">
        <v>98</v>
      </c>
      <c r="H442" s="45" t="s">
        <v>114</v>
      </c>
      <c r="I442" s="45" t="s">
        <v>131</v>
      </c>
      <c r="J442" s="47">
        <v>103</v>
      </c>
    </row>
    <row r="443" spans="1:10" x14ac:dyDescent="0.25">
      <c r="A443" s="44">
        <f>+COUNTIF($B$1:B443,ESTADISTICAS!$B$9)</f>
        <v>0</v>
      </c>
      <c r="B443" s="48">
        <v>41</v>
      </c>
      <c r="C443" s="45" t="s">
        <v>333</v>
      </c>
      <c r="D443" s="45">
        <v>4813</v>
      </c>
      <c r="E443" s="45">
        <v>4813</v>
      </c>
      <c r="F443" s="46" t="s">
        <v>171</v>
      </c>
      <c r="G443" s="45" t="s">
        <v>113</v>
      </c>
      <c r="H443" s="45" t="s">
        <v>114</v>
      </c>
      <c r="I443" s="45" t="s">
        <v>172</v>
      </c>
      <c r="J443" s="47">
        <v>358</v>
      </c>
    </row>
    <row r="444" spans="1:10" x14ac:dyDescent="0.25">
      <c r="A444" s="44">
        <f>+COUNTIF($B$1:B444,ESTADISTICAS!$B$9)</f>
        <v>0</v>
      </c>
      <c r="B444" s="48">
        <v>41</v>
      </c>
      <c r="C444" s="45" t="s">
        <v>333</v>
      </c>
      <c r="D444" s="45">
        <v>9110</v>
      </c>
      <c r="E444" s="45">
        <v>9110</v>
      </c>
      <c r="F444" s="46" t="s">
        <v>174</v>
      </c>
      <c r="G444" s="45" t="s">
        <v>113</v>
      </c>
      <c r="H444" s="45" t="s">
        <v>100</v>
      </c>
      <c r="I444" s="45" t="s">
        <v>159</v>
      </c>
      <c r="J444" s="47">
        <v>11634</v>
      </c>
    </row>
    <row r="445" spans="1:10" x14ac:dyDescent="0.25">
      <c r="A445" s="44">
        <f>+COUNTIF($B$1:B445,ESTADISTICAS!$B$9)</f>
        <v>0</v>
      </c>
      <c r="B445" s="48">
        <v>41</v>
      </c>
      <c r="C445" s="45" t="s">
        <v>333</v>
      </c>
      <c r="D445" s="45">
        <v>9116</v>
      </c>
      <c r="E445" s="45">
        <v>9116</v>
      </c>
      <c r="F445" s="46" t="s">
        <v>175</v>
      </c>
      <c r="G445" s="45" t="s">
        <v>176</v>
      </c>
      <c r="H445" s="45" t="s">
        <v>114</v>
      </c>
      <c r="I445" s="45" t="s">
        <v>131</v>
      </c>
      <c r="J445" s="47">
        <v>218</v>
      </c>
    </row>
    <row r="446" spans="1:10" x14ac:dyDescent="0.25">
      <c r="A446" s="44">
        <f>+COUNTIF($B$1:B446,ESTADISTICAS!$B$9)</f>
        <v>0</v>
      </c>
      <c r="B446" s="48">
        <v>41</v>
      </c>
      <c r="C446" s="45" t="s">
        <v>333</v>
      </c>
      <c r="D446" s="45">
        <v>9905</v>
      </c>
      <c r="E446" s="45">
        <v>9905</v>
      </c>
      <c r="F446" s="46" t="s">
        <v>336</v>
      </c>
      <c r="G446" s="45" t="s">
        <v>333</v>
      </c>
      <c r="H446" s="45" t="s">
        <v>114</v>
      </c>
      <c r="I446" s="45" t="s">
        <v>131</v>
      </c>
      <c r="J446" s="47">
        <v>694</v>
      </c>
    </row>
    <row r="447" spans="1:10" x14ac:dyDescent="0.25">
      <c r="A447" s="44">
        <f>+COUNTIF($B$1:B447,ESTADISTICAS!$B$9)</f>
        <v>0</v>
      </c>
      <c r="B447" s="49">
        <v>41</v>
      </c>
      <c r="C447" s="45" t="s">
        <v>333</v>
      </c>
      <c r="D447" s="45">
        <v>9907</v>
      </c>
      <c r="E447" s="45">
        <v>9907</v>
      </c>
      <c r="F447" s="46" t="s">
        <v>337</v>
      </c>
      <c r="G447" s="45" t="s">
        <v>333</v>
      </c>
      <c r="H447" s="45" t="s">
        <v>114</v>
      </c>
      <c r="I447" s="45" t="s">
        <v>131</v>
      </c>
      <c r="J447" s="47">
        <v>1682</v>
      </c>
    </row>
    <row r="448" spans="1:10" x14ac:dyDescent="0.25">
      <c r="A448" s="44">
        <f>+COUNTIF($B$1:B448,ESTADISTICAS!$B$9)</f>
        <v>0</v>
      </c>
      <c r="B448" s="49">
        <v>44</v>
      </c>
      <c r="C448" s="45" t="s">
        <v>293</v>
      </c>
      <c r="D448" s="45">
        <v>1111</v>
      </c>
      <c r="E448" s="45">
        <v>1111</v>
      </c>
      <c r="F448" s="46" t="s">
        <v>102</v>
      </c>
      <c r="G448" s="45" t="s">
        <v>103</v>
      </c>
      <c r="H448" s="45" t="s">
        <v>100</v>
      </c>
      <c r="I448" s="45" t="s">
        <v>101</v>
      </c>
      <c r="J448" s="47">
        <v>100</v>
      </c>
    </row>
    <row r="449" spans="1:10" x14ac:dyDescent="0.25">
      <c r="A449" s="44">
        <f>+COUNTIF($B$1:B449,ESTADISTICAS!$B$9)</f>
        <v>0</v>
      </c>
      <c r="B449" s="48">
        <v>44</v>
      </c>
      <c r="C449" s="45" t="s">
        <v>293</v>
      </c>
      <c r="D449" s="45">
        <v>1212</v>
      </c>
      <c r="E449" s="45">
        <v>1212</v>
      </c>
      <c r="F449" s="46" t="s">
        <v>111</v>
      </c>
      <c r="G449" s="45" t="s">
        <v>110</v>
      </c>
      <c r="H449" s="45" t="s">
        <v>100</v>
      </c>
      <c r="I449" s="45" t="s">
        <v>101</v>
      </c>
      <c r="J449" s="47">
        <v>30</v>
      </c>
    </row>
    <row r="450" spans="1:10" x14ac:dyDescent="0.25">
      <c r="A450" s="44">
        <f>+COUNTIF($B$1:B450,ESTADISTICAS!$B$9)</f>
        <v>0</v>
      </c>
      <c r="B450" s="49">
        <v>44</v>
      </c>
      <c r="C450" s="45" t="s">
        <v>293</v>
      </c>
      <c r="D450" s="45">
        <v>1218</v>
      </c>
      <c r="E450" s="45">
        <v>1218</v>
      </c>
      <c r="F450" s="46" t="s">
        <v>292</v>
      </c>
      <c r="G450" s="45" t="s">
        <v>293</v>
      </c>
      <c r="H450" s="45" t="s">
        <v>100</v>
      </c>
      <c r="I450" s="45" t="s">
        <v>101</v>
      </c>
      <c r="J450" s="47">
        <v>14674</v>
      </c>
    </row>
    <row r="451" spans="1:10" x14ac:dyDescent="0.25">
      <c r="A451" s="44">
        <f>+COUNTIF($B$1:B451,ESTADISTICAS!$B$9)</f>
        <v>0</v>
      </c>
      <c r="B451" s="49">
        <v>44</v>
      </c>
      <c r="C451" s="45" t="s">
        <v>293</v>
      </c>
      <c r="D451" s="45">
        <v>1711</v>
      </c>
      <c r="E451" s="45">
        <v>1711</v>
      </c>
      <c r="F451" s="46" t="s">
        <v>212</v>
      </c>
      <c r="G451" s="45" t="s">
        <v>213</v>
      </c>
      <c r="H451" s="45" t="s">
        <v>114</v>
      </c>
      <c r="I451" s="45" t="s">
        <v>101</v>
      </c>
      <c r="J451" s="47">
        <v>67</v>
      </c>
    </row>
    <row r="452" spans="1:10" x14ac:dyDescent="0.25">
      <c r="A452" s="44">
        <f>+COUNTIF($B$1:B452,ESTADISTICAS!$B$9)</f>
        <v>0</v>
      </c>
      <c r="B452" s="49">
        <v>44</v>
      </c>
      <c r="C452" s="45" t="s">
        <v>293</v>
      </c>
      <c r="D452" s="45">
        <v>1713</v>
      </c>
      <c r="E452" s="45">
        <v>1713</v>
      </c>
      <c r="F452" s="46" t="s">
        <v>184</v>
      </c>
      <c r="G452" s="45" t="s">
        <v>158</v>
      </c>
      <c r="H452" s="45" t="s">
        <v>114</v>
      </c>
      <c r="I452" s="45" t="s">
        <v>101</v>
      </c>
      <c r="J452" s="47">
        <v>42</v>
      </c>
    </row>
    <row r="453" spans="1:10" x14ac:dyDescent="0.25">
      <c r="A453" s="44">
        <f>+COUNTIF($B$1:B453,ESTADISTICAS!$B$9)</f>
        <v>0</v>
      </c>
      <c r="B453" s="48">
        <v>44</v>
      </c>
      <c r="C453" s="45" t="s">
        <v>293</v>
      </c>
      <c r="D453" s="45">
        <v>1826</v>
      </c>
      <c r="E453" s="45">
        <v>1826</v>
      </c>
      <c r="F453" s="46" t="s">
        <v>2400</v>
      </c>
      <c r="G453" s="45" t="s">
        <v>113</v>
      </c>
      <c r="H453" s="45" t="s">
        <v>114</v>
      </c>
      <c r="I453" s="45" t="s">
        <v>101</v>
      </c>
      <c r="J453" s="47">
        <v>404</v>
      </c>
    </row>
    <row r="454" spans="1:10" x14ac:dyDescent="0.25">
      <c r="A454" s="44">
        <f>+COUNTIF($B$1:B454,ESTADISTICAS!$B$9)</f>
        <v>0</v>
      </c>
      <c r="B454" s="48">
        <v>44</v>
      </c>
      <c r="C454" s="45" t="s">
        <v>293</v>
      </c>
      <c r="D454" s="45">
        <v>2102</v>
      </c>
      <c r="E454" s="45">
        <v>2102</v>
      </c>
      <c r="F454" s="46" t="s">
        <v>129</v>
      </c>
      <c r="G454" s="45" t="s">
        <v>113</v>
      </c>
      <c r="H454" s="45" t="s">
        <v>100</v>
      </c>
      <c r="I454" s="45" t="s">
        <v>101</v>
      </c>
      <c r="J454" s="47">
        <v>662</v>
      </c>
    </row>
    <row r="455" spans="1:10" x14ac:dyDescent="0.25">
      <c r="A455" s="44">
        <f>+COUNTIF($B$1:B455,ESTADISTICAS!$B$9)</f>
        <v>0</v>
      </c>
      <c r="B455" s="49">
        <v>44</v>
      </c>
      <c r="C455" s="45" t="s">
        <v>293</v>
      </c>
      <c r="D455" s="45">
        <v>2709</v>
      </c>
      <c r="E455" s="45">
        <v>2709</v>
      </c>
      <c r="F455" s="46" t="s">
        <v>136</v>
      </c>
      <c r="G455" s="45" t="s">
        <v>113</v>
      </c>
      <c r="H455" s="45" t="s">
        <v>114</v>
      </c>
      <c r="I455" s="45" t="s">
        <v>131</v>
      </c>
      <c r="J455" s="47">
        <v>31</v>
      </c>
    </row>
    <row r="456" spans="1:10" x14ac:dyDescent="0.25">
      <c r="A456" s="44">
        <f>+COUNTIF($B$1:B456,ESTADISTICAS!$B$9)</f>
        <v>0</v>
      </c>
      <c r="B456" s="49">
        <v>44</v>
      </c>
      <c r="C456" s="45" t="s">
        <v>293</v>
      </c>
      <c r="D456" s="45">
        <v>4102</v>
      </c>
      <c r="E456" s="45">
        <v>4102</v>
      </c>
      <c r="F456" s="46" t="s">
        <v>338</v>
      </c>
      <c r="G456" s="45" t="s">
        <v>293</v>
      </c>
      <c r="H456" s="45" t="s">
        <v>100</v>
      </c>
      <c r="I456" s="45" t="s">
        <v>172</v>
      </c>
      <c r="J456" s="47">
        <v>283</v>
      </c>
    </row>
    <row r="457" spans="1:10" x14ac:dyDescent="0.25">
      <c r="A457" s="44">
        <f>+COUNTIF($B$1:B457,ESTADISTICAS!$B$9)</f>
        <v>0</v>
      </c>
      <c r="B457" s="48">
        <v>44</v>
      </c>
      <c r="C457" s="45" t="s">
        <v>293</v>
      </c>
      <c r="D457" s="45">
        <v>9110</v>
      </c>
      <c r="E457" s="45">
        <v>9110</v>
      </c>
      <c r="F457" s="46" t="s">
        <v>174</v>
      </c>
      <c r="G457" s="45" t="s">
        <v>113</v>
      </c>
      <c r="H457" s="45" t="s">
        <v>100</v>
      </c>
      <c r="I457" s="45" t="s">
        <v>159</v>
      </c>
      <c r="J457" s="47">
        <v>5239</v>
      </c>
    </row>
    <row r="458" spans="1:10" x14ac:dyDescent="0.25">
      <c r="A458" s="44">
        <f>+COUNTIF($B$1:B458,ESTADISTICAS!$B$9)</f>
        <v>0</v>
      </c>
      <c r="B458" s="48">
        <v>44</v>
      </c>
      <c r="C458" s="45" t="s">
        <v>293</v>
      </c>
      <c r="D458" s="45">
        <v>9116</v>
      </c>
      <c r="E458" s="45">
        <v>9116</v>
      </c>
      <c r="F458" s="46" t="s">
        <v>175</v>
      </c>
      <c r="G458" s="45" t="s">
        <v>176</v>
      </c>
      <c r="H458" s="45" t="s">
        <v>114</v>
      </c>
      <c r="I458" s="45" t="s">
        <v>131</v>
      </c>
      <c r="J458" s="47">
        <v>34</v>
      </c>
    </row>
    <row r="459" spans="1:10" x14ac:dyDescent="0.25">
      <c r="A459" s="44">
        <f>+COUNTIF($B$1:B459,ESTADISTICAS!$B$9)</f>
        <v>0</v>
      </c>
      <c r="B459" s="48">
        <v>47</v>
      </c>
      <c r="C459" s="45" t="s">
        <v>223</v>
      </c>
      <c r="D459" s="45">
        <v>1212</v>
      </c>
      <c r="E459" s="45">
        <v>1212</v>
      </c>
      <c r="F459" s="46" t="s">
        <v>111</v>
      </c>
      <c r="G459" s="45" t="s">
        <v>110</v>
      </c>
      <c r="H459" s="45" t="s">
        <v>100</v>
      </c>
      <c r="I459" s="45" t="s">
        <v>101</v>
      </c>
      <c r="J459" s="47">
        <v>421</v>
      </c>
    </row>
    <row r="460" spans="1:10" x14ac:dyDescent="0.25">
      <c r="A460" s="44">
        <f>+COUNTIF($B$1:B460,ESTADISTICAS!$B$9)</f>
        <v>0</v>
      </c>
      <c r="B460" s="48">
        <v>47</v>
      </c>
      <c r="C460" s="45" t="s">
        <v>223</v>
      </c>
      <c r="D460" s="45">
        <v>1213</v>
      </c>
      <c r="E460" s="45">
        <v>1213</v>
      </c>
      <c r="F460" s="46" t="s">
        <v>339</v>
      </c>
      <c r="G460" s="45" t="s">
        <v>223</v>
      </c>
      <c r="H460" s="45" t="s">
        <v>100</v>
      </c>
      <c r="I460" s="45" t="s">
        <v>101</v>
      </c>
      <c r="J460" s="47">
        <v>18688</v>
      </c>
    </row>
    <row r="461" spans="1:10" x14ac:dyDescent="0.25">
      <c r="A461" s="44">
        <f>+COUNTIF($B$1:B461,ESTADISTICAS!$B$9)</f>
        <v>0</v>
      </c>
      <c r="B461" s="48">
        <v>47</v>
      </c>
      <c r="C461" s="45" t="s">
        <v>223</v>
      </c>
      <c r="D461" s="45">
        <v>1707</v>
      </c>
      <c r="E461" s="45">
        <v>1707</v>
      </c>
      <c r="F461" s="46" t="s">
        <v>210</v>
      </c>
      <c r="G461" s="45" t="s">
        <v>113</v>
      </c>
      <c r="H461" s="45" t="s">
        <v>114</v>
      </c>
      <c r="I461" s="45" t="s">
        <v>101</v>
      </c>
      <c r="J461" s="47">
        <v>160</v>
      </c>
    </row>
    <row r="462" spans="1:10" x14ac:dyDescent="0.25">
      <c r="A462" s="44">
        <f>+COUNTIF($B$1:B462,ESTADISTICAS!$B$9)</f>
        <v>0</v>
      </c>
      <c r="B462" s="48">
        <v>47</v>
      </c>
      <c r="C462" s="45" t="s">
        <v>223</v>
      </c>
      <c r="D462" s="45">
        <v>1713</v>
      </c>
      <c r="E462" s="45">
        <v>1713</v>
      </c>
      <c r="F462" s="46" t="s">
        <v>184</v>
      </c>
      <c r="G462" s="45" t="s">
        <v>158</v>
      </c>
      <c r="H462" s="45" t="s">
        <v>114</v>
      </c>
      <c r="I462" s="45" t="s">
        <v>101</v>
      </c>
      <c r="J462" s="47">
        <v>142</v>
      </c>
    </row>
    <row r="463" spans="1:10" x14ac:dyDescent="0.25">
      <c r="A463" s="44">
        <f>+COUNTIF($B$1:B463,ESTADISTICAS!$B$9)</f>
        <v>0</v>
      </c>
      <c r="B463" s="48">
        <v>47</v>
      </c>
      <c r="C463" s="45" t="s">
        <v>223</v>
      </c>
      <c r="D463" s="45">
        <v>1728</v>
      </c>
      <c r="E463" s="45">
        <v>1728</v>
      </c>
      <c r="F463" s="46" t="s">
        <v>185</v>
      </c>
      <c r="G463" s="45" t="s">
        <v>113</v>
      </c>
      <c r="H463" s="45" t="s">
        <v>114</v>
      </c>
      <c r="I463" s="45" t="s">
        <v>101</v>
      </c>
      <c r="J463" s="47">
        <v>313</v>
      </c>
    </row>
    <row r="464" spans="1:10" x14ac:dyDescent="0.25">
      <c r="A464" s="44">
        <f>+COUNTIF($B$1:B464,ESTADISTICAS!$B$9)</f>
        <v>0</v>
      </c>
      <c r="B464" s="48">
        <v>47</v>
      </c>
      <c r="C464" s="45" t="s">
        <v>223</v>
      </c>
      <c r="D464" s="45">
        <v>1728</v>
      </c>
      <c r="E464" s="45">
        <v>1733</v>
      </c>
      <c r="F464" s="46" t="s">
        <v>185</v>
      </c>
      <c r="G464" s="45" t="s">
        <v>223</v>
      </c>
      <c r="H464" s="45" t="s">
        <v>114</v>
      </c>
      <c r="I464" s="45" t="s">
        <v>101</v>
      </c>
      <c r="J464" s="47">
        <v>2108</v>
      </c>
    </row>
    <row r="465" spans="1:10" x14ac:dyDescent="0.25">
      <c r="A465" s="44">
        <f>+COUNTIF($B$1:B465,ESTADISTICAS!$B$9)</f>
        <v>0</v>
      </c>
      <c r="B465" s="49">
        <v>47</v>
      </c>
      <c r="C465" s="45" t="s">
        <v>223</v>
      </c>
      <c r="D465" s="45">
        <v>1818</v>
      </c>
      <c r="E465" s="45">
        <v>1820</v>
      </c>
      <c r="F465" s="46" t="s">
        <v>127</v>
      </c>
      <c r="G465" s="45" t="s">
        <v>223</v>
      </c>
      <c r="H465" s="45" t="s">
        <v>114</v>
      </c>
      <c r="I465" s="45" t="s">
        <v>101</v>
      </c>
      <c r="J465" s="47">
        <v>4170</v>
      </c>
    </row>
    <row r="466" spans="1:10" x14ac:dyDescent="0.25">
      <c r="A466" s="44">
        <f>+COUNTIF($B$1:B466,ESTADISTICAS!$B$9)</f>
        <v>0</v>
      </c>
      <c r="B466" s="49">
        <v>47</v>
      </c>
      <c r="C466" s="45" t="s">
        <v>223</v>
      </c>
      <c r="D466" s="45">
        <v>1826</v>
      </c>
      <c r="E466" s="45">
        <v>1826</v>
      </c>
      <c r="F466" s="46" t="s">
        <v>2400</v>
      </c>
      <c r="G466" s="45" t="s">
        <v>113</v>
      </c>
      <c r="H466" s="45" t="s">
        <v>114</v>
      </c>
      <c r="I466" s="45" t="s">
        <v>101</v>
      </c>
      <c r="J466" s="47">
        <v>420</v>
      </c>
    </row>
    <row r="467" spans="1:10" x14ac:dyDescent="0.25">
      <c r="A467" s="44">
        <f>+COUNTIF($B$1:B467,ESTADISTICAS!$B$9)</f>
        <v>0</v>
      </c>
      <c r="B467" s="48">
        <v>47</v>
      </c>
      <c r="C467" s="45" t="s">
        <v>223</v>
      </c>
      <c r="D467" s="45">
        <v>2102</v>
      </c>
      <c r="E467" s="45">
        <v>2102</v>
      </c>
      <c r="F467" s="46" t="s">
        <v>129</v>
      </c>
      <c r="G467" s="45" t="s">
        <v>113</v>
      </c>
      <c r="H467" s="45" t="s">
        <v>100</v>
      </c>
      <c r="I467" s="45" t="s">
        <v>101</v>
      </c>
      <c r="J467" s="47">
        <v>1108</v>
      </c>
    </row>
    <row r="468" spans="1:10" x14ac:dyDescent="0.25">
      <c r="A468" s="44">
        <f>+COUNTIF($B$1:B468,ESTADISTICAS!$B$9)</f>
        <v>0</v>
      </c>
      <c r="B468" s="49">
        <v>47</v>
      </c>
      <c r="C468" s="45" t="s">
        <v>223</v>
      </c>
      <c r="D468" s="45">
        <v>2104</v>
      </c>
      <c r="E468" s="45">
        <v>2104</v>
      </c>
      <c r="F468" s="46" t="s">
        <v>130</v>
      </c>
      <c r="G468" s="45" t="s">
        <v>113</v>
      </c>
      <c r="H468" s="45" t="s">
        <v>100</v>
      </c>
      <c r="I468" s="45" t="s">
        <v>131</v>
      </c>
      <c r="J468" s="47">
        <v>276</v>
      </c>
    </row>
    <row r="469" spans="1:10" x14ac:dyDescent="0.25">
      <c r="A469" s="44">
        <f>+COUNTIF($B$1:B469,ESTADISTICAS!$B$9)</f>
        <v>0</v>
      </c>
      <c r="B469" s="48">
        <v>47</v>
      </c>
      <c r="C469" s="45" t="s">
        <v>223</v>
      </c>
      <c r="D469" s="45">
        <v>2833</v>
      </c>
      <c r="E469" s="45">
        <v>2833</v>
      </c>
      <c r="F469" s="46" t="s">
        <v>154</v>
      </c>
      <c r="G469" s="45" t="s">
        <v>98</v>
      </c>
      <c r="H469" s="45" t="s">
        <v>114</v>
      </c>
      <c r="I469" s="45" t="s">
        <v>131</v>
      </c>
      <c r="J469" s="47">
        <v>4</v>
      </c>
    </row>
    <row r="470" spans="1:10" x14ac:dyDescent="0.25">
      <c r="A470" s="44">
        <f>+COUNTIF($B$1:B470,ESTADISTICAS!$B$9)</f>
        <v>0</v>
      </c>
      <c r="B470" s="49">
        <v>47</v>
      </c>
      <c r="C470" s="45" t="s">
        <v>223</v>
      </c>
      <c r="D470" s="45">
        <v>3710</v>
      </c>
      <c r="E470" s="45">
        <v>3710</v>
      </c>
      <c r="F470" s="46" t="s">
        <v>2402</v>
      </c>
      <c r="G470" s="45" t="s">
        <v>121</v>
      </c>
      <c r="H470" s="45" t="s">
        <v>114</v>
      </c>
      <c r="I470" s="45" t="s">
        <v>131</v>
      </c>
      <c r="J470" s="47">
        <v>850</v>
      </c>
    </row>
    <row r="471" spans="1:10" x14ac:dyDescent="0.25">
      <c r="A471" s="44">
        <f>+COUNTIF($B$1:B471,ESTADISTICAS!$B$9)</f>
        <v>0</v>
      </c>
      <c r="B471" s="49">
        <v>47</v>
      </c>
      <c r="C471" s="45" t="s">
        <v>223</v>
      </c>
      <c r="D471" s="45">
        <v>4111</v>
      </c>
      <c r="E471" s="45">
        <v>4111</v>
      </c>
      <c r="F471" s="46" t="s">
        <v>340</v>
      </c>
      <c r="G471" s="45" t="s">
        <v>223</v>
      </c>
      <c r="H471" s="45" t="s">
        <v>100</v>
      </c>
      <c r="I471" s="45" t="s">
        <v>172</v>
      </c>
      <c r="J471" s="47">
        <v>550</v>
      </c>
    </row>
    <row r="472" spans="1:10" x14ac:dyDescent="0.25">
      <c r="A472" s="44">
        <f>+COUNTIF($B$1:B472,ESTADISTICAS!$B$9)</f>
        <v>0</v>
      </c>
      <c r="B472" s="49">
        <v>47</v>
      </c>
      <c r="C472" s="45" t="s">
        <v>223</v>
      </c>
      <c r="D472" s="45">
        <v>4813</v>
      </c>
      <c r="E472" s="45">
        <v>4813</v>
      </c>
      <c r="F472" s="46" t="s">
        <v>171</v>
      </c>
      <c r="G472" s="45" t="s">
        <v>113</v>
      </c>
      <c r="H472" s="45" t="s">
        <v>114</v>
      </c>
      <c r="I472" s="45" t="s">
        <v>172</v>
      </c>
      <c r="J472" s="47">
        <v>1178</v>
      </c>
    </row>
    <row r="473" spans="1:10" x14ac:dyDescent="0.25">
      <c r="A473" s="44">
        <f>+COUNTIF($B$1:B473,ESTADISTICAS!$B$9)</f>
        <v>0</v>
      </c>
      <c r="B473" s="49">
        <v>47</v>
      </c>
      <c r="C473" s="45" t="s">
        <v>223</v>
      </c>
      <c r="D473" s="45">
        <v>9110</v>
      </c>
      <c r="E473" s="45">
        <v>9110</v>
      </c>
      <c r="F473" s="46" t="s">
        <v>174</v>
      </c>
      <c r="G473" s="45" t="s">
        <v>113</v>
      </c>
      <c r="H473" s="45" t="s">
        <v>100</v>
      </c>
      <c r="I473" s="45" t="s">
        <v>159</v>
      </c>
      <c r="J473" s="47">
        <v>4703</v>
      </c>
    </row>
    <row r="474" spans="1:10" x14ac:dyDescent="0.25">
      <c r="A474" s="44">
        <f>+COUNTIF($B$1:B474,ESTADISTICAS!$B$9)</f>
        <v>0</v>
      </c>
      <c r="B474" s="49">
        <v>50</v>
      </c>
      <c r="C474" s="45" t="s">
        <v>341</v>
      </c>
      <c r="D474" s="45">
        <v>1112</v>
      </c>
      <c r="E474" s="45">
        <v>1112</v>
      </c>
      <c r="F474" s="46" t="s">
        <v>290</v>
      </c>
      <c r="G474" s="45" t="s">
        <v>123</v>
      </c>
      <c r="H474" s="45" t="s">
        <v>100</v>
      </c>
      <c r="I474" s="45" t="s">
        <v>101</v>
      </c>
      <c r="J474" s="47">
        <v>8</v>
      </c>
    </row>
    <row r="475" spans="1:10" x14ac:dyDescent="0.25">
      <c r="A475" s="44">
        <f>+COUNTIF($B$1:B475,ESTADISTICAS!$B$9)</f>
        <v>0</v>
      </c>
      <c r="B475" s="49">
        <v>50</v>
      </c>
      <c r="C475" s="45" t="s">
        <v>341</v>
      </c>
      <c r="D475" s="45">
        <v>1119</v>
      </c>
      <c r="E475" s="45">
        <v>1119</v>
      </c>
      <c r="F475" s="46" t="s">
        <v>342</v>
      </c>
      <c r="G475" s="45" t="s">
        <v>341</v>
      </c>
      <c r="H475" s="45" t="s">
        <v>100</v>
      </c>
      <c r="I475" s="45" t="s">
        <v>101</v>
      </c>
      <c r="J475" s="47">
        <v>6147</v>
      </c>
    </row>
    <row r="476" spans="1:10" x14ac:dyDescent="0.25">
      <c r="A476" s="44">
        <f>+COUNTIF($B$1:B476,ESTADISTICAS!$B$9)</f>
        <v>0</v>
      </c>
      <c r="B476" s="49">
        <v>50</v>
      </c>
      <c r="C476" s="45" t="s">
        <v>341</v>
      </c>
      <c r="D476" s="45">
        <v>1704</v>
      </c>
      <c r="E476" s="45">
        <v>1704</v>
      </c>
      <c r="F476" s="46" t="s">
        <v>115</v>
      </c>
      <c r="G476" s="45" t="s">
        <v>113</v>
      </c>
      <c r="H476" s="45" t="s">
        <v>114</v>
      </c>
      <c r="I476" s="45" t="s">
        <v>101</v>
      </c>
      <c r="J476" s="47">
        <v>3314</v>
      </c>
    </row>
    <row r="477" spans="1:10" x14ac:dyDescent="0.25">
      <c r="A477" s="44">
        <f>+COUNTIF($B$1:B477,ESTADISTICAS!$B$9)</f>
        <v>0</v>
      </c>
      <c r="B477" s="48">
        <v>50</v>
      </c>
      <c r="C477" s="45" t="s">
        <v>341</v>
      </c>
      <c r="D477" s="45">
        <v>1706</v>
      </c>
      <c r="E477" s="45">
        <v>1706</v>
      </c>
      <c r="F477" s="46" t="s">
        <v>116</v>
      </c>
      <c r="G477" s="45" t="s">
        <v>113</v>
      </c>
      <c r="H477" s="45" t="s">
        <v>114</v>
      </c>
      <c r="I477" s="45" t="s">
        <v>101</v>
      </c>
      <c r="J477" s="47">
        <v>109</v>
      </c>
    </row>
    <row r="478" spans="1:10" x14ac:dyDescent="0.25">
      <c r="A478" s="44">
        <f>+COUNTIF($B$1:B478,ESTADISTICAS!$B$9)</f>
        <v>0</v>
      </c>
      <c r="B478" s="48">
        <v>50</v>
      </c>
      <c r="C478" s="45" t="s">
        <v>341</v>
      </c>
      <c r="D478" s="45">
        <v>1711</v>
      </c>
      <c r="E478" s="45">
        <v>1711</v>
      </c>
      <c r="F478" s="46" t="s">
        <v>212</v>
      </c>
      <c r="G478" s="45" t="s">
        <v>213</v>
      </c>
      <c r="H478" s="45" t="s">
        <v>114</v>
      </c>
      <c r="I478" s="45" t="s">
        <v>101</v>
      </c>
      <c r="J478" s="47">
        <v>45</v>
      </c>
    </row>
    <row r="479" spans="1:10" x14ac:dyDescent="0.25">
      <c r="A479" s="44">
        <f>+COUNTIF($B$1:B479,ESTADISTICAS!$B$9)</f>
        <v>0</v>
      </c>
      <c r="B479" s="48">
        <v>50</v>
      </c>
      <c r="C479" s="45" t="s">
        <v>341</v>
      </c>
      <c r="D479" s="45">
        <v>1722</v>
      </c>
      <c r="E479" s="45">
        <v>1722</v>
      </c>
      <c r="F479" s="46" t="s">
        <v>122</v>
      </c>
      <c r="G479" s="45" t="s">
        <v>123</v>
      </c>
      <c r="H479" s="45" t="s">
        <v>114</v>
      </c>
      <c r="I479" s="45" t="s">
        <v>101</v>
      </c>
      <c r="J479" s="47">
        <v>11</v>
      </c>
    </row>
    <row r="480" spans="1:10" x14ac:dyDescent="0.25">
      <c r="A480" s="44">
        <f>+COUNTIF($B$1:B480,ESTADISTICAS!$B$9)</f>
        <v>0</v>
      </c>
      <c r="B480" s="48">
        <v>50</v>
      </c>
      <c r="C480" s="45" t="s">
        <v>341</v>
      </c>
      <c r="D480" s="45">
        <v>1818</v>
      </c>
      <c r="E480" s="45">
        <v>1818</v>
      </c>
      <c r="F480" s="46" t="s">
        <v>127</v>
      </c>
      <c r="G480" s="45" t="s">
        <v>113</v>
      </c>
      <c r="H480" s="45" t="s">
        <v>114</v>
      </c>
      <c r="I480" s="45" t="s">
        <v>101</v>
      </c>
      <c r="J480" s="47">
        <v>4931</v>
      </c>
    </row>
    <row r="481" spans="1:10" x14ac:dyDescent="0.25">
      <c r="A481" s="44">
        <f>+COUNTIF($B$1:B481,ESTADISTICAS!$B$9)</f>
        <v>0</v>
      </c>
      <c r="B481" s="48">
        <v>50</v>
      </c>
      <c r="C481" s="45" t="s">
        <v>341</v>
      </c>
      <c r="D481" s="45">
        <v>1826</v>
      </c>
      <c r="E481" s="45">
        <v>1826</v>
      </c>
      <c r="F481" s="46" t="s">
        <v>2400</v>
      </c>
      <c r="G481" s="45" t="s">
        <v>113</v>
      </c>
      <c r="H481" s="45" t="s">
        <v>114</v>
      </c>
      <c r="I481" s="45" t="s">
        <v>101</v>
      </c>
      <c r="J481" s="47">
        <v>819</v>
      </c>
    </row>
    <row r="482" spans="1:10" x14ac:dyDescent="0.25">
      <c r="A482" s="44">
        <f>+COUNTIF($B$1:B482,ESTADISTICAS!$B$9)</f>
        <v>0</v>
      </c>
      <c r="B482" s="48">
        <v>50</v>
      </c>
      <c r="C482" s="45" t="s">
        <v>341</v>
      </c>
      <c r="D482" s="45">
        <v>2102</v>
      </c>
      <c r="E482" s="45">
        <v>2102</v>
      </c>
      <c r="F482" s="46" t="s">
        <v>129</v>
      </c>
      <c r="G482" s="45" t="s">
        <v>113</v>
      </c>
      <c r="H482" s="45" t="s">
        <v>100</v>
      </c>
      <c r="I482" s="45" t="s">
        <v>101</v>
      </c>
      <c r="J482" s="47">
        <v>2608</v>
      </c>
    </row>
    <row r="483" spans="1:10" x14ac:dyDescent="0.25">
      <c r="A483" s="44">
        <f>+COUNTIF($B$1:B483,ESTADISTICAS!$B$9)</f>
        <v>0</v>
      </c>
      <c r="B483" s="48">
        <v>50</v>
      </c>
      <c r="C483" s="45" t="s">
        <v>341</v>
      </c>
      <c r="D483" s="45">
        <v>2104</v>
      </c>
      <c r="E483" s="45">
        <v>2104</v>
      </c>
      <c r="F483" s="46" t="s">
        <v>130</v>
      </c>
      <c r="G483" s="45" t="s">
        <v>113</v>
      </c>
      <c r="H483" s="45" t="s">
        <v>100</v>
      </c>
      <c r="I483" s="45" t="s">
        <v>131</v>
      </c>
      <c r="J483" s="47">
        <v>545</v>
      </c>
    </row>
    <row r="484" spans="1:10" x14ac:dyDescent="0.25">
      <c r="A484" s="44">
        <f>+COUNTIF($B$1:B484,ESTADISTICAS!$B$9)</f>
        <v>0</v>
      </c>
      <c r="B484" s="49">
        <v>50</v>
      </c>
      <c r="C484" s="45" t="s">
        <v>341</v>
      </c>
      <c r="D484" s="45">
        <v>2106</v>
      </c>
      <c r="E484" s="45">
        <v>2106</v>
      </c>
      <c r="F484" s="46" t="s">
        <v>190</v>
      </c>
      <c r="G484" s="45" t="s">
        <v>113</v>
      </c>
      <c r="H484" s="45" t="s">
        <v>100</v>
      </c>
      <c r="I484" s="45" t="s">
        <v>131</v>
      </c>
      <c r="J484" s="47">
        <v>199</v>
      </c>
    </row>
    <row r="485" spans="1:10" x14ac:dyDescent="0.25">
      <c r="A485" s="44">
        <f>+COUNTIF($B$1:B485,ESTADISTICAS!$B$9)</f>
        <v>0</v>
      </c>
      <c r="B485" s="49">
        <v>50</v>
      </c>
      <c r="C485" s="45" t="s">
        <v>341</v>
      </c>
      <c r="D485" s="45">
        <v>2709</v>
      </c>
      <c r="E485" s="45">
        <v>2709</v>
      </c>
      <c r="F485" s="46" t="s">
        <v>136</v>
      </c>
      <c r="G485" s="45" t="s">
        <v>113</v>
      </c>
      <c r="H485" s="45" t="s">
        <v>114</v>
      </c>
      <c r="I485" s="45" t="s">
        <v>131</v>
      </c>
      <c r="J485" s="47">
        <v>313</v>
      </c>
    </row>
    <row r="486" spans="1:10" x14ac:dyDescent="0.25">
      <c r="A486" s="44">
        <f>+COUNTIF($B$1:B486,ESTADISTICAS!$B$9)</f>
        <v>0</v>
      </c>
      <c r="B486" s="49">
        <v>50</v>
      </c>
      <c r="C486" s="45" t="s">
        <v>341</v>
      </c>
      <c r="D486" s="45">
        <v>2745</v>
      </c>
      <c r="E486" s="45">
        <v>2745</v>
      </c>
      <c r="F486" s="46" t="s">
        <v>238</v>
      </c>
      <c r="G486" s="45" t="s">
        <v>113</v>
      </c>
      <c r="H486" s="45" t="s">
        <v>114</v>
      </c>
      <c r="I486" s="45" t="s">
        <v>131</v>
      </c>
      <c r="J486" s="47">
        <v>501</v>
      </c>
    </row>
    <row r="487" spans="1:10" x14ac:dyDescent="0.25">
      <c r="A487" s="44">
        <f>+COUNTIF($B$1:B487,ESTADISTICAS!$B$9)</f>
        <v>0</v>
      </c>
      <c r="B487" s="49">
        <v>50</v>
      </c>
      <c r="C487" s="45" t="s">
        <v>341</v>
      </c>
      <c r="D487" s="45">
        <v>2810</v>
      </c>
      <c r="E487" s="45">
        <v>2810</v>
      </c>
      <c r="F487" s="46" t="s">
        <v>192</v>
      </c>
      <c r="G487" s="45" t="s">
        <v>158</v>
      </c>
      <c r="H487" s="45" t="s">
        <v>114</v>
      </c>
      <c r="I487" s="45" t="s">
        <v>101</v>
      </c>
      <c r="J487" s="47">
        <v>182</v>
      </c>
    </row>
    <row r="488" spans="1:10" x14ac:dyDescent="0.25">
      <c r="A488" s="44">
        <f>+COUNTIF($B$1:B488,ESTADISTICAS!$B$9)</f>
        <v>0</v>
      </c>
      <c r="B488" s="49">
        <v>50</v>
      </c>
      <c r="C488" s="45" t="s">
        <v>341</v>
      </c>
      <c r="D488" s="45">
        <v>2824</v>
      </c>
      <c r="E488" s="45">
        <v>2824</v>
      </c>
      <c r="F488" s="46" t="s">
        <v>151</v>
      </c>
      <c r="G488" s="45" t="s">
        <v>113</v>
      </c>
      <c r="H488" s="45" t="s">
        <v>114</v>
      </c>
      <c r="I488" s="45" t="s">
        <v>131</v>
      </c>
      <c r="J488" s="47">
        <v>405</v>
      </c>
    </row>
    <row r="489" spans="1:10" x14ac:dyDescent="0.25">
      <c r="A489" s="44">
        <f>+COUNTIF($B$1:B489,ESTADISTICAS!$B$9)</f>
        <v>0</v>
      </c>
      <c r="B489" s="49">
        <v>50</v>
      </c>
      <c r="C489" s="45" t="s">
        <v>341</v>
      </c>
      <c r="D489" s="45">
        <v>2827</v>
      </c>
      <c r="E489" s="45">
        <v>2827</v>
      </c>
      <c r="F489" s="46" t="s">
        <v>343</v>
      </c>
      <c r="G489" s="45" t="s">
        <v>341</v>
      </c>
      <c r="H489" s="45" t="s">
        <v>114</v>
      </c>
      <c r="I489" s="45" t="s">
        <v>131</v>
      </c>
      <c r="J489" s="47">
        <v>2952</v>
      </c>
    </row>
    <row r="490" spans="1:10" x14ac:dyDescent="0.25">
      <c r="A490" s="44">
        <f>+COUNTIF($B$1:B490,ESTADISTICAS!$B$9)</f>
        <v>0</v>
      </c>
      <c r="B490" s="49">
        <v>50</v>
      </c>
      <c r="C490" s="45" t="s">
        <v>341</v>
      </c>
      <c r="D490" s="45">
        <v>2829</v>
      </c>
      <c r="E490" s="45">
        <v>2829</v>
      </c>
      <c r="F490" s="46" t="s">
        <v>152</v>
      </c>
      <c r="G490" s="45" t="s">
        <v>113</v>
      </c>
      <c r="H490" s="45" t="s">
        <v>114</v>
      </c>
      <c r="I490" s="45" t="s">
        <v>131</v>
      </c>
      <c r="J490" s="47">
        <v>1503</v>
      </c>
    </row>
    <row r="491" spans="1:10" x14ac:dyDescent="0.25">
      <c r="A491" s="44">
        <f>+COUNTIF($B$1:B491,ESTADISTICAS!$B$9)</f>
        <v>0</v>
      </c>
      <c r="B491" s="49">
        <v>50</v>
      </c>
      <c r="C491" s="45" t="s">
        <v>341</v>
      </c>
      <c r="D491" s="45">
        <v>2833</v>
      </c>
      <c r="E491" s="45">
        <v>2833</v>
      </c>
      <c r="F491" s="46" t="s">
        <v>154</v>
      </c>
      <c r="G491" s="45" t="s">
        <v>98</v>
      </c>
      <c r="H491" s="45" t="s">
        <v>114</v>
      </c>
      <c r="I491" s="45" t="s">
        <v>131</v>
      </c>
      <c r="J491" s="47">
        <v>264</v>
      </c>
    </row>
    <row r="492" spans="1:10" x14ac:dyDescent="0.25">
      <c r="A492" s="44">
        <f>+COUNTIF($B$1:B492,ESTADISTICAS!$B$9)</f>
        <v>0</v>
      </c>
      <c r="B492" s="49">
        <v>50</v>
      </c>
      <c r="C492" s="45" t="s">
        <v>341</v>
      </c>
      <c r="D492" s="45">
        <v>3712</v>
      </c>
      <c r="E492" s="45">
        <v>3712</v>
      </c>
      <c r="F492" s="46" t="s">
        <v>254</v>
      </c>
      <c r="G492" s="45" t="s">
        <v>113</v>
      </c>
      <c r="H492" s="45" t="s">
        <v>114</v>
      </c>
      <c r="I492" s="45" t="s">
        <v>159</v>
      </c>
      <c r="J492" s="47">
        <v>283</v>
      </c>
    </row>
    <row r="493" spans="1:10" x14ac:dyDescent="0.25">
      <c r="A493" s="44">
        <f>+COUNTIF($B$1:B493,ESTADISTICAS!$B$9)</f>
        <v>0</v>
      </c>
      <c r="B493" s="49">
        <v>50</v>
      </c>
      <c r="C493" s="45" t="s">
        <v>341</v>
      </c>
      <c r="D493" s="45">
        <v>3817</v>
      </c>
      <c r="E493" s="45">
        <v>3817</v>
      </c>
      <c r="F493" s="46" t="s">
        <v>298</v>
      </c>
      <c r="G493" s="45" t="s">
        <v>469</v>
      </c>
      <c r="H493" s="45" t="s">
        <v>114</v>
      </c>
      <c r="I493" s="45" t="s">
        <v>131</v>
      </c>
      <c r="J493" s="47">
        <v>1497</v>
      </c>
    </row>
    <row r="494" spans="1:10" x14ac:dyDescent="0.25">
      <c r="A494" s="44">
        <f>+COUNTIF($B$1:B494,ESTADISTICAS!$B$9)</f>
        <v>0</v>
      </c>
      <c r="B494" s="49">
        <v>50</v>
      </c>
      <c r="C494" s="45" t="s">
        <v>341</v>
      </c>
      <c r="D494" s="45">
        <v>4813</v>
      </c>
      <c r="E494" s="45">
        <v>4813</v>
      </c>
      <c r="F494" s="46" t="s">
        <v>171</v>
      </c>
      <c r="G494" s="45" t="s">
        <v>113</v>
      </c>
      <c r="H494" s="45" t="s">
        <v>114</v>
      </c>
      <c r="I494" s="45" t="s">
        <v>172</v>
      </c>
      <c r="J494" s="47">
        <v>41</v>
      </c>
    </row>
    <row r="495" spans="1:10" x14ac:dyDescent="0.25">
      <c r="A495" s="44">
        <f>+COUNTIF($B$1:B495,ESTADISTICAS!$B$9)</f>
        <v>0</v>
      </c>
      <c r="B495" s="49">
        <v>50</v>
      </c>
      <c r="C495" s="45" t="s">
        <v>341</v>
      </c>
      <c r="D495" s="45">
        <v>9110</v>
      </c>
      <c r="E495" s="45">
        <v>9110</v>
      </c>
      <c r="F495" s="46" t="s">
        <v>174</v>
      </c>
      <c r="G495" s="45" t="s">
        <v>113</v>
      </c>
      <c r="H495" s="45" t="s">
        <v>100</v>
      </c>
      <c r="I495" s="45" t="s">
        <v>159</v>
      </c>
      <c r="J495" s="47">
        <v>4525</v>
      </c>
    </row>
    <row r="496" spans="1:10" x14ac:dyDescent="0.25">
      <c r="A496" s="44">
        <f>+COUNTIF($B$1:B496,ESTADISTICAS!$B$9)</f>
        <v>0</v>
      </c>
      <c r="B496" s="49">
        <v>52</v>
      </c>
      <c r="C496" s="45" t="s">
        <v>469</v>
      </c>
      <c r="D496" s="45">
        <v>1111</v>
      </c>
      <c r="E496" s="45">
        <v>1111</v>
      </c>
      <c r="F496" s="46" t="s">
        <v>102</v>
      </c>
      <c r="G496" s="45" t="s">
        <v>103</v>
      </c>
      <c r="H496" s="45" t="s">
        <v>100</v>
      </c>
      <c r="I496" s="45" t="s">
        <v>101</v>
      </c>
      <c r="J496" s="47">
        <v>3</v>
      </c>
    </row>
    <row r="497" spans="1:10" x14ac:dyDescent="0.25">
      <c r="A497" s="44">
        <f>+COUNTIF($B$1:B497,ESTADISTICAS!$B$9)</f>
        <v>0</v>
      </c>
      <c r="B497" s="49">
        <v>52</v>
      </c>
      <c r="C497" s="45" t="s">
        <v>469</v>
      </c>
      <c r="D497" s="45">
        <v>1112</v>
      </c>
      <c r="E497" s="45">
        <v>1112</v>
      </c>
      <c r="F497" s="46" t="s">
        <v>290</v>
      </c>
      <c r="G497" s="45" t="s">
        <v>123</v>
      </c>
      <c r="H497" s="45" t="s">
        <v>100</v>
      </c>
      <c r="I497" s="45" t="s">
        <v>101</v>
      </c>
      <c r="J497" s="47">
        <v>22</v>
      </c>
    </row>
    <row r="498" spans="1:10" x14ac:dyDescent="0.25">
      <c r="A498" s="44">
        <f>+COUNTIF($B$1:B498,ESTADISTICAS!$B$9)</f>
        <v>0</v>
      </c>
      <c r="B498" s="49">
        <v>52</v>
      </c>
      <c r="C498" s="45" t="s">
        <v>469</v>
      </c>
      <c r="D498" s="45">
        <v>1203</v>
      </c>
      <c r="E498" s="45">
        <v>1203</v>
      </c>
      <c r="F498" s="46" t="s">
        <v>314</v>
      </c>
      <c r="G498" s="45" t="s">
        <v>2</v>
      </c>
      <c r="H498" s="45" t="s">
        <v>100</v>
      </c>
      <c r="I498" s="45" t="s">
        <v>101</v>
      </c>
      <c r="J498" s="47">
        <v>65</v>
      </c>
    </row>
    <row r="499" spans="1:10" x14ac:dyDescent="0.25">
      <c r="A499" s="44">
        <f>+COUNTIF($B$1:B499,ESTADISTICAS!$B$9)</f>
        <v>0</v>
      </c>
      <c r="B499" s="49">
        <v>52</v>
      </c>
      <c r="C499" s="45" t="s">
        <v>469</v>
      </c>
      <c r="D499" s="45">
        <v>1206</v>
      </c>
      <c r="E499" s="45">
        <v>1206</v>
      </c>
      <c r="F499" s="46" t="s">
        <v>344</v>
      </c>
      <c r="G499" s="45" t="s">
        <v>469</v>
      </c>
      <c r="H499" s="45" t="s">
        <v>100</v>
      </c>
      <c r="I499" s="45" t="s">
        <v>101</v>
      </c>
      <c r="J499" s="47">
        <v>13123</v>
      </c>
    </row>
    <row r="500" spans="1:10" x14ac:dyDescent="0.25">
      <c r="A500" s="44">
        <f>+COUNTIF($B$1:B500,ESTADISTICAS!$B$9)</f>
        <v>0</v>
      </c>
      <c r="B500" s="48">
        <v>52</v>
      </c>
      <c r="C500" s="45" t="s">
        <v>469</v>
      </c>
      <c r="D500" s="45">
        <v>1701</v>
      </c>
      <c r="E500" s="45">
        <v>1702</v>
      </c>
      <c r="F500" s="46" t="s">
        <v>112</v>
      </c>
      <c r="G500" s="45" t="s">
        <v>2</v>
      </c>
      <c r="H500" s="45" t="s">
        <v>114</v>
      </c>
      <c r="I500" s="45" t="s">
        <v>101</v>
      </c>
      <c r="J500" s="47">
        <v>3</v>
      </c>
    </row>
    <row r="501" spans="1:10" x14ac:dyDescent="0.25">
      <c r="A501" s="44">
        <f>+COUNTIF($B$1:B501,ESTADISTICAS!$B$9)</f>
        <v>0</v>
      </c>
      <c r="B501" s="48">
        <v>52</v>
      </c>
      <c r="C501" s="45" t="s">
        <v>469</v>
      </c>
      <c r="D501" s="45">
        <v>1704</v>
      </c>
      <c r="E501" s="45">
        <v>1704</v>
      </c>
      <c r="F501" s="46" t="s">
        <v>115</v>
      </c>
      <c r="G501" s="45" t="s">
        <v>113</v>
      </c>
      <c r="H501" s="45" t="s">
        <v>114</v>
      </c>
      <c r="I501" s="45" t="s">
        <v>101</v>
      </c>
      <c r="J501" s="47">
        <v>171</v>
      </c>
    </row>
    <row r="502" spans="1:10" x14ac:dyDescent="0.25">
      <c r="A502" s="44">
        <f>+COUNTIF($B$1:B502,ESTADISTICAS!$B$9)</f>
        <v>0</v>
      </c>
      <c r="B502" s="48">
        <v>52</v>
      </c>
      <c r="C502" s="45" t="s">
        <v>469</v>
      </c>
      <c r="D502" s="45">
        <v>1706</v>
      </c>
      <c r="E502" s="45">
        <v>1706</v>
      </c>
      <c r="F502" s="46" t="s">
        <v>116</v>
      </c>
      <c r="G502" s="45" t="s">
        <v>113</v>
      </c>
      <c r="H502" s="45" t="s">
        <v>114</v>
      </c>
      <c r="I502" s="45" t="s">
        <v>101</v>
      </c>
      <c r="J502" s="47">
        <v>137</v>
      </c>
    </row>
    <row r="503" spans="1:10" x14ac:dyDescent="0.25">
      <c r="A503" s="44">
        <f>+COUNTIF($B$1:B503,ESTADISTICAS!$B$9)</f>
        <v>0</v>
      </c>
      <c r="B503" s="48">
        <v>52</v>
      </c>
      <c r="C503" s="45" t="s">
        <v>469</v>
      </c>
      <c r="D503" s="45">
        <v>1707</v>
      </c>
      <c r="E503" s="45">
        <v>1707</v>
      </c>
      <c r="F503" s="46" t="s">
        <v>210</v>
      </c>
      <c r="G503" s="45" t="s">
        <v>113</v>
      </c>
      <c r="H503" s="45" t="s">
        <v>114</v>
      </c>
      <c r="I503" s="45" t="s">
        <v>101</v>
      </c>
      <c r="J503" s="47">
        <v>152</v>
      </c>
    </row>
    <row r="504" spans="1:10" x14ac:dyDescent="0.25">
      <c r="A504" s="44">
        <f>+COUNTIF($B$1:B504,ESTADISTICAS!$B$9)</f>
        <v>0</v>
      </c>
      <c r="B504" s="48">
        <v>52</v>
      </c>
      <c r="C504" s="45" t="s">
        <v>469</v>
      </c>
      <c r="D504" s="45">
        <v>1720</v>
      </c>
      <c r="E504" s="45">
        <v>1720</v>
      </c>
      <c r="F504" s="46" t="s">
        <v>322</v>
      </c>
      <c r="G504" s="45" t="s">
        <v>469</v>
      </c>
      <c r="H504" s="45" t="s">
        <v>114</v>
      </c>
      <c r="I504" s="45" t="s">
        <v>101</v>
      </c>
      <c r="J504" s="47">
        <v>7486</v>
      </c>
    </row>
    <row r="505" spans="1:10" x14ac:dyDescent="0.25">
      <c r="A505" s="44">
        <f>+COUNTIF($B$1:B505,ESTADISTICAS!$B$9)</f>
        <v>0</v>
      </c>
      <c r="B505" s="49">
        <v>52</v>
      </c>
      <c r="C505" s="45" t="s">
        <v>469</v>
      </c>
      <c r="D505" s="45">
        <v>1812</v>
      </c>
      <c r="E505" s="45">
        <v>1812</v>
      </c>
      <c r="F505" s="46" t="s">
        <v>125</v>
      </c>
      <c r="G505" s="45" t="s">
        <v>98</v>
      </c>
      <c r="H505" s="45" t="s">
        <v>114</v>
      </c>
      <c r="I505" s="45" t="s">
        <v>101</v>
      </c>
      <c r="J505" s="47">
        <v>25</v>
      </c>
    </row>
    <row r="506" spans="1:10" x14ac:dyDescent="0.25">
      <c r="A506" s="44">
        <f>+COUNTIF($B$1:B506,ESTADISTICAS!$B$9)</f>
        <v>0</v>
      </c>
      <c r="B506" s="49">
        <v>52</v>
      </c>
      <c r="C506" s="45" t="s">
        <v>469</v>
      </c>
      <c r="D506" s="45">
        <v>1818</v>
      </c>
      <c r="E506" s="45">
        <v>1818</v>
      </c>
      <c r="F506" s="46" t="s">
        <v>127</v>
      </c>
      <c r="G506" s="45" t="s">
        <v>113</v>
      </c>
      <c r="H506" s="45" t="s">
        <v>114</v>
      </c>
      <c r="I506" s="45" t="s">
        <v>101</v>
      </c>
      <c r="J506" s="47">
        <v>2166</v>
      </c>
    </row>
    <row r="507" spans="1:10" x14ac:dyDescent="0.25">
      <c r="A507" s="44">
        <f>+COUNTIF($B$1:B507,ESTADISTICAS!$B$9)</f>
        <v>0</v>
      </c>
      <c r="B507" s="49">
        <v>52</v>
      </c>
      <c r="C507" s="45" t="s">
        <v>469</v>
      </c>
      <c r="D507" s="45">
        <v>1826</v>
      </c>
      <c r="E507" s="45">
        <v>1826</v>
      </c>
      <c r="F507" s="46" t="s">
        <v>2400</v>
      </c>
      <c r="G507" s="45" t="s">
        <v>113</v>
      </c>
      <c r="H507" s="45" t="s">
        <v>114</v>
      </c>
      <c r="I507" s="45" t="s">
        <v>101</v>
      </c>
      <c r="J507" s="47">
        <v>126</v>
      </c>
    </row>
    <row r="508" spans="1:10" x14ac:dyDescent="0.25">
      <c r="A508" s="44">
        <f>+COUNTIF($B$1:B508,ESTADISTICAS!$B$9)</f>
        <v>0</v>
      </c>
      <c r="B508" s="49">
        <v>52</v>
      </c>
      <c r="C508" s="45" t="s">
        <v>469</v>
      </c>
      <c r="D508" s="45">
        <v>2102</v>
      </c>
      <c r="E508" s="45">
        <v>2102</v>
      </c>
      <c r="F508" s="46" t="s">
        <v>129</v>
      </c>
      <c r="G508" s="45" t="s">
        <v>113</v>
      </c>
      <c r="H508" s="45" t="s">
        <v>100</v>
      </c>
      <c r="I508" s="45" t="s">
        <v>101</v>
      </c>
      <c r="J508" s="47">
        <v>3214</v>
      </c>
    </row>
    <row r="509" spans="1:10" x14ac:dyDescent="0.25">
      <c r="A509" s="44">
        <f>+COUNTIF($B$1:B509,ESTADISTICAS!$B$9)</f>
        <v>0</v>
      </c>
      <c r="B509" s="49">
        <v>52</v>
      </c>
      <c r="C509" s="45" t="s">
        <v>469</v>
      </c>
      <c r="D509" s="45">
        <v>2104</v>
      </c>
      <c r="E509" s="45">
        <v>2104</v>
      </c>
      <c r="F509" s="46" t="s">
        <v>130</v>
      </c>
      <c r="G509" s="45" t="s">
        <v>113</v>
      </c>
      <c r="H509" s="45" t="s">
        <v>100</v>
      </c>
      <c r="I509" s="45" t="s">
        <v>131</v>
      </c>
      <c r="J509" s="47">
        <v>958</v>
      </c>
    </row>
    <row r="510" spans="1:10" x14ac:dyDescent="0.25">
      <c r="A510" s="44">
        <f>+COUNTIF($B$1:B510,ESTADISTICAS!$B$9)</f>
        <v>0</v>
      </c>
      <c r="B510" s="48">
        <v>52</v>
      </c>
      <c r="C510" s="45" t="s">
        <v>469</v>
      </c>
      <c r="D510" s="45">
        <v>2708</v>
      </c>
      <c r="E510" s="45">
        <v>2708</v>
      </c>
      <c r="F510" s="46" t="s">
        <v>135</v>
      </c>
      <c r="G510" s="45" t="s">
        <v>98</v>
      </c>
      <c r="H510" s="45" t="s">
        <v>114</v>
      </c>
      <c r="I510" s="45" t="s">
        <v>101</v>
      </c>
      <c r="J510" s="47">
        <v>118</v>
      </c>
    </row>
    <row r="511" spans="1:10" x14ac:dyDescent="0.25">
      <c r="A511" s="44">
        <f>+COUNTIF($B$1:B511,ESTADISTICAS!$B$9)</f>
        <v>0</v>
      </c>
      <c r="B511" s="48">
        <v>52</v>
      </c>
      <c r="C511" s="45" t="s">
        <v>469</v>
      </c>
      <c r="D511" s="45">
        <v>2709</v>
      </c>
      <c r="E511" s="45">
        <v>2709</v>
      </c>
      <c r="F511" s="46" t="s">
        <v>136</v>
      </c>
      <c r="G511" s="45" t="s">
        <v>113</v>
      </c>
      <c r="H511" s="45" t="s">
        <v>114</v>
      </c>
      <c r="I511" s="45" t="s">
        <v>131</v>
      </c>
      <c r="J511" s="47">
        <v>654</v>
      </c>
    </row>
    <row r="512" spans="1:10" x14ac:dyDescent="0.25">
      <c r="A512" s="44">
        <f>+COUNTIF($B$1:B512,ESTADISTICAS!$B$9)</f>
        <v>0</v>
      </c>
      <c r="B512" s="48">
        <v>52</v>
      </c>
      <c r="C512" s="45" t="s">
        <v>469</v>
      </c>
      <c r="D512" s="45">
        <v>2744</v>
      </c>
      <c r="E512" s="45">
        <v>2744</v>
      </c>
      <c r="F512" s="46" t="s">
        <v>2407</v>
      </c>
      <c r="G512" s="45" t="s">
        <v>469</v>
      </c>
      <c r="H512" s="45" t="s">
        <v>114</v>
      </c>
      <c r="I512" s="45" t="s">
        <v>101</v>
      </c>
      <c r="J512" s="47">
        <v>6650</v>
      </c>
    </row>
    <row r="513" spans="1:10" x14ac:dyDescent="0.25">
      <c r="A513" s="44">
        <f>+COUNTIF($B$1:B513,ESTADISTICAS!$B$9)</f>
        <v>0</v>
      </c>
      <c r="B513" s="48">
        <v>52</v>
      </c>
      <c r="C513" s="45" t="s">
        <v>469</v>
      </c>
      <c r="D513" s="45">
        <v>2829</v>
      </c>
      <c r="E513" s="45">
        <v>2829</v>
      </c>
      <c r="F513" s="46" t="s">
        <v>152</v>
      </c>
      <c r="G513" s="45" t="s">
        <v>113</v>
      </c>
      <c r="H513" s="45" t="s">
        <v>114</v>
      </c>
      <c r="I513" s="45" t="s">
        <v>131</v>
      </c>
      <c r="J513" s="47">
        <v>462</v>
      </c>
    </row>
    <row r="514" spans="1:10" x14ac:dyDescent="0.25">
      <c r="A514" s="44">
        <f>+COUNTIF($B$1:B514,ESTADISTICAS!$B$9)</f>
        <v>0</v>
      </c>
      <c r="B514" s="48">
        <v>52</v>
      </c>
      <c r="C514" s="45" t="s">
        <v>469</v>
      </c>
      <c r="D514" s="45">
        <v>2833</v>
      </c>
      <c r="E514" s="45">
        <v>2833</v>
      </c>
      <c r="F514" s="46" t="s">
        <v>154</v>
      </c>
      <c r="G514" s="45" t="s">
        <v>98</v>
      </c>
      <c r="H514" s="45" t="s">
        <v>114</v>
      </c>
      <c r="I514" s="45" t="s">
        <v>131</v>
      </c>
      <c r="J514" s="47">
        <v>409</v>
      </c>
    </row>
    <row r="515" spans="1:10" x14ac:dyDescent="0.25">
      <c r="A515" s="44">
        <f>+COUNTIF($B$1:B515,ESTADISTICAS!$B$9)</f>
        <v>0</v>
      </c>
      <c r="B515" s="48">
        <v>52</v>
      </c>
      <c r="C515" s="45" t="s">
        <v>469</v>
      </c>
      <c r="D515" s="45">
        <v>3817</v>
      </c>
      <c r="E515" s="45">
        <v>3817</v>
      </c>
      <c r="F515" s="46" t="s">
        <v>298</v>
      </c>
      <c r="G515" s="45" t="s">
        <v>469</v>
      </c>
      <c r="H515" s="45" t="s">
        <v>114</v>
      </c>
      <c r="I515" s="45" t="s">
        <v>131</v>
      </c>
      <c r="J515" s="47">
        <v>1832</v>
      </c>
    </row>
    <row r="516" spans="1:10" x14ac:dyDescent="0.25">
      <c r="A516" s="44">
        <f>+COUNTIF($B$1:B516,ESTADISTICAS!$B$9)</f>
        <v>0</v>
      </c>
      <c r="B516" s="48">
        <v>52</v>
      </c>
      <c r="C516" s="45" t="s">
        <v>469</v>
      </c>
      <c r="D516" s="45">
        <v>4101</v>
      </c>
      <c r="E516" s="45">
        <v>4101</v>
      </c>
      <c r="F516" s="46" t="s">
        <v>349</v>
      </c>
      <c r="G516" s="45" t="s">
        <v>2</v>
      </c>
      <c r="H516" s="45" t="s">
        <v>100</v>
      </c>
      <c r="I516" s="45" t="s">
        <v>172</v>
      </c>
      <c r="J516" s="47">
        <v>41</v>
      </c>
    </row>
    <row r="517" spans="1:10" x14ac:dyDescent="0.25">
      <c r="A517" s="44">
        <f>+COUNTIF($B$1:B517,ESTADISTICAS!$B$9)</f>
        <v>0</v>
      </c>
      <c r="B517" s="48">
        <v>52</v>
      </c>
      <c r="C517" s="45" t="s">
        <v>469</v>
      </c>
      <c r="D517" s="45">
        <v>4813</v>
      </c>
      <c r="E517" s="45">
        <v>4813</v>
      </c>
      <c r="F517" s="46" t="s">
        <v>171</v>
      </c>
      <c r="G517" s="45" t="s">
        <v>113</v>
      </c>
      <c r="H517" s="45" t="s">
        <v>114</v>
      </c>
      <c r="I517" s="45" t="s">
        <v>172</v>
      </c>
      <c r="J517" s="47">
        <v>62</v>
      </c>
    </row>
    <row r="518" spans="1:10" x14ac:dyDescent="0.25">
      <c r="A518" s="44">
        <f>+COUNTIF($B$1:B518,ESTADISTICAS!$B$9)</f>
        <v>0</v>
      </c>
      <c r="B518" s="48">
        <v>52</v>
      </c>
      <c r="C518" s="45" t="s">
        <v>469</v>
      </c>
      <c r="D518" s="45">
        <v>9110</v>
      </c>
      <c r="E518" s="45">
        <v>9110</v>
      </c>
      <c r="F518" s="46" t="s">
        <v>174</v>
      </c>
      <c r="G518" s="45" t="s">
        <v>113</v>
      </c>
      <c r="H518" s="45" t="s">
        <v>100</v>
      </c>
      <c r="I518" s="45" t="s">
        <v>159</v>
      </c>
      <c r="J518" s="47">
        <v>3830</v>
      </c>
    </row>
    <row r="519" spans="1:10" x14ac:dyDescent="0.25">
      <c r="A519" s="44">
        <f>+COUNTIF($B$1:B519,ESTADISTICAS!$B$9)</f>
        <v>0</v>
      </c>
      <c r="B519" s="48">
        <v>52</v>
      </c>
      <c r="C519" s="45" t="s">
        <v>469</v>
      </c>
      <c r="D519" s="45">
        <v>9921</v>
      </c>
      <c r="E519" s="45">
        <v>9921</v>
      </c>
      <c r="F519" s="46" t="s">
        <v>2408</v>
      </c>
      <c r="G519" s="45" t="s">
        <v>469</v>
      </c>
      <c r="H519" s="45" t="s">
        <v>114</v>
      </c>
      <c r="I519" s="45" t="s">
        <v>131</v>
      </c>
      <c r="J519" s="47">
        <v>50</v>
      </c>
    </row>
    <row r="520" spans="1:10" x14ac:dyDescent="0.25">
      <c r="A520" s="44">
        <f>+COUNTIF($B$1:B520,ESTADISTICAS!$B$9)</f>
        <v>0</v>
      </c>
      <c r="B520" s="49">
        <v>54</v>
      </c>
      <c r="C520" s="45" t="s">
        <v>110</v>
      </c>
      <c r="D520" s="45">
        <v>1205</v>
      </c>
      <c r="E520" s="45">
        <v>1205</v>
      </c>
      <c r="F520" s="46" t="s">
        <v>291</v>
      </c>
      <c r="G520" s="45" t="s">
        <v>121</v>
      </c>
      <c r="H520" s="45" t="s">
        <v>100</v>
      </c>
      <c r="I520" s="45" t="s">
        <v>101</v>
      </c>
      <c r="J520" s="47">
        <v>5</v>
      </c>
    </row>
    <row r="521" spans="1:10" x14ac:dyDescent="0.25">
      <c r="A521" s="44">
        <f>+COUNTIF($B$1:B521,ESTADISTICAS!$B$9)</f>
        <v>0</v>
      </c>
      <c r="B521" s="49">
        <v>54</v>
      </c>
      <c r="C521" s="45" t="s">
        <v>110</v>
      </c>
      <c r="D521" s="45">
        <v>1209</v>
      </c>
      <c r="E521" s="45">
        <v>1209</v>
      </c>
      <c r="F521" s="46" t="s">
        <v>109</v>
      </c>
      <c r="G521" s="45" t="s">
        <v>110</v>
      </c>
      <c r="H521" s="45" t="s">
        <v>100</v>
      </c>
      <c r="I521" s="45" t="s">
        <v>101</v>
      </c>
      <c r="J521" s="47">
        <v>17335</v>
      </c>
    </row>
    <row r="522" spans="1:10" x14ac:dyDescent="0.25">
      <c r="A522" s="44">
        <f>+COUNTIF($B$1:B522,ESTADISTICAS!$B$9)</f>
        <v>0</v>
      </c>
      <c r="B522" s="49">
        <v>54</v>
      </c>
      <c r="C522" s="45" t="s">
        <v>110</v>
      </c>
      <c r="D522" s="45">
        <v>1209</v>
      </c>
      <c r="E522" s="45">
        <v>1210</v>
      </c>
      <c r="F522" s="46" t="s">
        <v>109</v>
      </c>
      <c r="G522" s="45" t="s">
        <v>110</v>
      </c>
      <c r="H522" s="45" t="s">
        <v>100</v>
      </c>
      <c r="I522" s="45" t="s">
        <v>101</v>
      </c>
      <c r="J522" s="47">
        <v>6558</v>
      </c>
    </row>
    <row r="523" spans="1:10" x14ac:dyDescent="0.25">
      <c r="A523" s="44">
        <f>+COUNTIF($B$1:B523,ESTADISTICAS!$B$9)</f>
        <v>0</v>
      </c>
      <c r="B523" s="49">
        <v>54</v>
      </c>
      <c r="C523" s="45" t="s">
        <v>110</v>
      </c>
      <c r="D523" s="45">
        <v>1212</v>
      </c>
      <c r="E523" s="45">
        <v>1212</v>
      </c>
      <c r="F523" s="46" t="s">
        <v>111</v>
      </c>
      <c r="G523" s="45" t="s">
        <v>110</v>
      </c>
      <c r="H523" s="45" t="s">
        <v>100</v>
      </c>
      <c r="I523" s="45" t="s">
        <v>101</v>
      </c>
      <c r="J523" s="47">
        <v>22804</v>
      </c>
    </row>
    <row r="524" spans="1:10" x14ac:dyDescent="0.25">
      <c r="A524" s="44">
        <f>+COUNTIF($B$1:B524,ESTADISTICAS!$B$9)</f>
        <v>0</v>
      </c>
      <c r="B524" s="49">
        <v>54</v>
      </c>
      <c r="C524" s="45" t="s">
        <v>110</v>
      </c>
      <c r="D524" s="45">
        <v>1704</v>
      </c>
      <c r="E524" s="45">
        <v>1704</v>
      </c>
      <c r="F524" s="46" t="s">
        <v>115</v>
      </c>
      <c r="G524" s="45" t="s">
        <v>113</v>
      </c>
      <c r="H524" s="45" t="s">
        <v>114</v>
      </c>
      <c r="I524" s="45" t="s">
        <v>101</v>
      </c>
      <c r="J524" s="47">
        <v>233</v>
      </c>
    </row>
    <row r="525" spans="1:10" x14ac:dyDescent="0.25">
      <c r="A525" s="44">
        <f>+COUNTIF($B$1:B525,ESTADISTICAS!$B$9)</f>
        <v>0</v>
      </c>
      <c r="B525" s="49">
        <v>54</v>
      </c>
      <c r="C525" s="45" t="s">
        <v>110</v>
      </c>
      <c r="D525" s="45">
        <v>1706</v>
      </c>
      <c r="E525" s="45">
        <v>1706</v>
      </c>
      <c r="F525" s="46" t="s">
        <v>116</v>
      </c>
      <c r="G525" s="45" t="s">
        <v>113</v>
      </c>
      <c r="H525" s="45" t="s">
        <v>114</v>
      </c>
      <c r="I525" s="45" t="s">
        <v>101</v>
      </c>
      <c r="J525" s="47">
        <v>64</v>
      </c>
    </row>
    <row r="526" spans="1:10" x14ac:dyDescent="0.25">
      <c r="A526" s="44">
        <f>+COUNTIF($B$1:B526,ESTADISTICAS!$B$9)</f>
        <v>0</v>
      </c>
      <c r="B526" s="49">
        <v>54</v>
      </c>
      <c r="C526" s="45" t="s">
        <v>110</v>
      </c>
      <c r="D526" s="45">
        <v>1707</v>
      </c>
      <c r="E526" s="45">
        <v>1707</v>
      </c>
      <c r="F526" s="46" t="s">
        <v>210</v>
      </c>
      <c r="G526" s="45" t="s">
        <v>113</v>
      </c>
      <c r="H526" s="45" t="s">
        <v>114</v>
      </c>
      <c r="I526" s="45" t="s">
        <v>101</v>
      </c>
      <c r="J526" s="47">
        <v>43</v>
      </c>
    </row>
    <row r="527" spans="1:10" x14ac:dyDescent="0.25">
      <c r="A527" s="44">
        <f>+COUNTIF($B$1:B527,ESTADISTICAS!$B$9)</f>
        <v>0</v>
      </c>
      <c r="B527" s="48">
        <v>54</v>
      </c>
      <c r="C527" s="45" t="s">
        <v>110</v>
      </c>
      <c r="D527" s="45">
        <v>1804</v>
      </c>
      <c r="E527" s="45">
        <v>1804</v>
      </c>
      <c r="F527" s="46" t="s">
        <v>186</v>
      </c>
      <c r="G527" s="45" t="s">
        <v>158</v>
      </c>
      <c r="H527" s="45" t="s">
        <v>114</v>
      </c>
      <c r="I527" s="45" t="s">
        <v>101</v>
      </c>
      <c r="J527" s="47">
        <v>99</v>
      </c>
    </row>
    <row r="528" spans="1:10" x14ac:dyDescent="0.25">
      <c r="A528" s="44">
        <f>+COUNTIF($B$1:B528,ESTADISTICAS!$B$9)</f>
        <v>0</v>
      </c>
      <c r="B528" s="48">
        <v>54</v>
      </c>
      <c r="C528" s="45" t="s">
        <v>110</v>
      </c>
      <c r="D528" s="45">
        <v>1806</v>
      </c>
      <c r="E528" s="45">
        <v>1810</v>
      </c>
      <c r="F528" s="46" t="s">
        <v>187</v>
      </c>
      <c r="G528" s="45" t="s">
        <v>110</v>
      </c>
      <c r="H528" s="45" t="s">
        <v>114</v>
      </c>
      <c r="I528" s="45" t="s">
        <v>101</v>
      </c>
      <c r="J528" s="47">
        <v>2210</v>
      </c>
    </row>
    <row r="529" spans="1:10" x14ac:dyDescent="0.25">
      <c r="A529" s="44">
        <f>+COUNTIF($B$1:B529,ESTADISTICAS!$B$9)</f>
        <v>0</v>
      </c>
      <c r="B529" s="48">
        <v>54</v>
      </c>
      <c r="C529" s="45" t="s">
        <v>110</v>
      </c>
      <c r="D529" s="45">
        <v>1823</v>
      </c>
      <c r="E529" s="45">
        <v>1823</v>
      </c>
      <c r="F529" s="46" t="s">
        <v>323</v>
      </c>
      <c r="G529" s="45" t="s">
        <v>183</v>
      </c>
      <c r="H529" s="45" t="s">
        <v>114</v>
      </c>
      <c r="I529" s="45" t="s">
        <v>101</v>
      </c>
      <c r="J529" s="47">
        <v>122</v>
      </c>
    </row>
    <row r="530" spans="1:10" x14ac:dyDescent="0.25">
      <c r="A530" s="44">
        <f>+COUNTIF($B$1:B530,ESTADISTICAS!$B$9)</f>
        <v>0</v>
      </c>
      <c r="B530" s="49">
        <v>54</v>
      </c>
      <c r="C530" s="45" t="s">
        <v>110</v>
      </c>
      <c r="D530" s="45">
        <v>1826</v>
      </c>
      <c r="E530" s="45">
        <v>1826</v>
      </c>
      <c r="F530" s="46" t="s">
        <v>2400</v>
      </c>
      <c r="G530" s="45" t="s">
        <v>113</v>
      </c>
      <c r="H530" s="45" t="s">
        <v>114</v>
      </c>
      <c r="I530" s="45" t="s">
        <v>101</v>
      </c>
      <c r="J530" s="47">
        <v>439</v>
      </c>
    </row>
    <row r="531" spans="1:10" x14ac:dyDescent="0.25">
      <c r="A531" s="44">
        <f>+COUNTIF($B$1:B531,ESTADISTICAS!$B$9)</f>
        <v>0</v>
      </c>
      <c r="B531" s="49">
        <v>54</v>
      </c>
      <c r="C531" s="45" t="s">
        <v>110</v>
      </c>
      <c r="D531" s="45">
        <v>1827</v>
      </c>
      <c r="E531" s="45">
        <v>1827</v>
      </c>
      <c r="F531" s="46" t="s">
        <v>128</v>
      </c>
      <c r="G531" s="45" t="s">
        <v>123</v>
      </c>
      <c r="H531" s="45" t="s">
        <v>114</v>
      </c>
      <c r="I531" s="45" t="s">
        <v>101</v>
      </c>
      <c r="J531" s="47">
        <v>26</v>
      </c>
    </row>
    <row r="532" spans="1:10" x14ac:dyDescent="0.25">
      <c r="A532" s="44">
        <f>+COUNTIF($B$1:B532,ESTADISTICAS!$B$9)</f>
        <v>0</v>
      </c>
      <c r="B532" s="48">
        <v>54</v>
      </c>
      <c r="C532" s="45" t="s">
        <v>110</v>
      </c>
      <c r="D532" s="45">
        <v>2102</v>
      </c>
      <c r="E532" s="45">
        <v>2102</v>
      </c>
      <c r="F532" s="46" t="s">
        <v>129</v>
      </c>
      <c r="G532" s="45" t="s">
        <v>113</v>
      </c>
      <c r="H532" s="45" t="s">
        <v>100</v>
      </c>
      <c r="I532" s="45" t="s">
        <v>101</v>
      </c>
      <c r="J532" s="47">
        <v>1878</v>
      </c>
    </row>
    <row r="533" spans="1:10" x14ac:dyDescent="0.25">
      <c r="A533" s="44">
        <f>+COUNTIF($B$1:B533,ESTADISTICAS!$B$9)</f>
        <v>0</v>
      </c>
      <c r="B533" s="48">
        <v>54</v>
      </c>
      <c r="C533" s="45" t="s">
        <v>110</v>
      </c>
      <c r="D533" s="45">
        <v>2104</v>
      </c>
      <c r="E533" s="45">
        <v>2104</v>
      </c>
      <c r="F533" s="46" t="s">
        <v>130</v>
      </c>
      <c r="G533" s="45" t="s">
        <v>113</v>
      </c>
      <c r="H533" s="45" t="s">
        <v>100</v>
      </c>
      <c r="I533" s="45" t="s">
        <v>131</v>
      </c>
      <c r="J533" s="47">
        <v>415</v>
      </c>
    </row>
    <row r="534" spans="1:10" x14ac:dyDescent="0.25">
      <c r="A534" s="44">
        <f>+COUNTIF($B$1:B534,ESTADISTICAS!$B$9)</f>
        <v>0</v>
      </c>
      <c r="B534" s="48">
        <v>54</v>
      </c>
      <c r="C534" s="45" t="s">
        <v>110</v>
      </c>
      <c r="D534" s="45">
        <v>2709</v>
      </c>
      <c r="E534" s="45">
        <v>2709</v>
      </c>
      <c r="F534" s="46" t="s">
        <v>136</v>
      </c>
      <c r="G534" s="45" t="s">
        <v>113</v>
      </c>
      <c r="H534" s="45" t="s">
        <v>114</v>
      </c>
      <c r="I534" s="45" t="s">
        <v>131</v>
      </c>
      <c r="J534" s="47">
        <v>20</v>
      </c>
    </row>
    <row r="535" spans="1:10" x14ac:dyDescent="0.25">
      <c r="A535" s="44">
        <f>+COUNTIF($B$1:B535,ESTADISTICAS!$B$9)</f>
        <v>0</v>
      </c>
      <c r="B535" s="49">
        <v>54</v>
      </c>
      <c r="C535" s="45" t="s">
        <v>110</v>
      </c>
      <c r="D535" s="45">
        <v>2805</v>
      </c>
      <c r="E535" s="45">
        <v>2805</v>
      </c>
      <c r="F535" s="46" t="s">
        <v>191</v>
      </c>
      <c r="G535" s="45" t="s">
        <v>158</v>
      </c>
      <c r="H535" s="45" t="s">
        <v>114</v>
      </c>
      <c r="I535" s="45" t="s">
        <v>101</v>
      </c>
      <c r="J535" s="47">
        <v>3490</v>
      </c>
    </row>
    <row r="536" spans="1:10" x14ac:dyDescent="0.25">
      <c r="A536" s="44">
        <f>+COUNTIF($B$1:B536,ESTADISTICAS!$B$9)</f>
        <v>0</v>
      </c>
      <c r="B536" s="49">
        <v>54</v>
      </c>
      <c r="C536" s="45" t="s">
        <v>110</v>
      </c>
      <c r="D536" s="45">
        <v>2832</v>
      </c>
      <c r="E536" s="45">
        <v>2832</v>
      </c>
      <c r="F536" s="46" t="s">
        <v>244</v>
      </c>
      <c r="G536" s="45" t="s">
        <v>183</v>
      </c>
      <c r="H536" s="45" t="s">
        <v>114</v>
      </c>
      <c r="I536" s="45" t="s">
        <v>101</v>
      </c>
      <c r="J536" s="47">
        <v>2658</v>
      </c>
    </row>
    <row r="537" spans="1:10" x14ac:dyDescent="0.25">
      <c r="A537" s="44">
        <f>+COUNTIF($B$1:B537,ESTADISTICAS!$B$9)</f>
        <v>0</v>
      </c>
      <c r="B537" s="49">
        <v>54</v>
      </c>
      <c r="C537" s="45" t="s">
        <v>110</v>
      </c>
      <c r="D537" s="45">
        <v>2833</v>
      </c>
      <c r="E537" s="45">
        <v>2833</v>
      </c>
      <c r="F537" s="46" t="s">
        <v>154</v>
      </c>
      <c r="G537" s="45" t="s">
        <v>98</v>
      </c>
      <c r="H537" s="45" t="s">
        <v>114</v>
      </c>
      <c r="I537" s="45" t="s">
        <v>131</v>
      </c>
      <c r="J537" s="47">
        <v>482</v>
      </c>
    </row>
    <row r="538" spans="1:10" x14ac:dyDescent="0.25">
      <c r="A538" s="44">
        <f>+COUNTIF($B$1:B538,ESTADISTICAS!$B$9)</f>
        <v>0</v>
      </c>
      <c r="B538" s="48">
        <v>54</v>
      </c>
      <c r="C538" s="45" t="s">
        <v>110</v>
      </c>
      <c r="D538" s="45">
        <v>3102</v>
      </c>
      <c r="E538" s="45">
        <v>3102</v>
      </c>
      <c r="F538" s="46" t="s">
        <v>345</v>
      </c>
      <c r="G538" s="45" t="s">
        <v>110</v>
      </c>
      <c r="H538" s="45" t="s">
        <v>100</v>
      </c>
      <c r="I538" s="45" t="s">
        <v>159</v>
      </c>
      <c r="J538" s="47">
        <v>819</v>
      </c>
    </row>
    <row r="539" spans="1:10" x14ac:dyDescent="0.25">
      <c r="A539" s="44">
        <f>+COUNTIF($B$1:B539,ESTADISTICAS!$B$9)</f>
        <v>0</v>
      </c>
      <c r="B539" s="49">
        <v>54</v>
      </c>
      <c r="C539" s="45" t="s">
        <v>110</v>
      </c>
      <c r="D539" s="45">
        <v>3201</v>
      </c>
      <c r="E539" s="45">
        <v>3201</v>
      </c>
      <c r="F539" s="46" t="s">
        <v>346</v>
      </c>
      <c r="G539" s="45" t="s">
        <v>183</v>
      </c>
      <c r="H539" s="45" t="s">
        <v>100</v>
      </c>
      <c r="I539" s="45" t="s">
        <v>159</v>
      </c>
      <c r="J539" s="47">
        <v>99</v>
      </c>
    </row>
    <row r="540" spans="1:10" x14ac:dyDescent="0.25">
      <c r="A540" s="44">
        <f>+COUNTIF($B$1:B540,ESTADISTICAS!$B$9)</f>
        <v>0</v>
      </c>
      <c r="B540" s="49">
        <v>54</v>
      </c>
      <c r="C540" s="45" t="s">
        <v>110</v>
      </c>
      <c r="D540" s="45">
        <v>3718</v>
      </c>
      <c r="E540" s="45">
        <v>3718</v>
      </c>
      <c r="F540" s="46" t="s">
        <v>347</v>
      </c>
      <c r="G540" s="45" t="s">
        <v>110</v>
      </c>
      <c r="H540" s="45" t="s">
        <v>114</v>
      </c>
      <c r="I540" s="45" t="s">
        <v>159</v>
      </c>
      <c r="J540" s="47">
        <v>1507</v>
      </c>
    </row>
    <row r="541" spans="1:10" x14ac:dyDescent="0.25">
      <c r="A541" s="44">
        <f>+COUNTIF($B$1:B541,ESTADISTICAS!$B$9)</f>
        <v>0</v>
      </c>
      <c r="B541" s="49">
        <v>54</v>
      </c>
      <c r="C541" s="45" t="s">
        <v>110</v>
      </c>
      <c r="D541" s="45">
        <v>4813</v>
      </c>
      <c r="E541" s="45">
        <v>4813</v>
      </c>
      <c r="F541" s="46" t="s">
        <v>171</v>
      </c>
      <c r="G541" s="45" t="s">
        <v>113</v>
      </c>
      <c r="H541" s="45" t="s">
        <v>114</v>
      </c>
      <c r="I541" s="45" t="s">
        <v>172</v>
      </c>
      <c r="J541" s="47">
        <v>70</v>
      </c>
    </row>
    <row r="542" spans="1:10" x14ac:dyDescent="0.25">
      <c r="A542" s="44">
        <f>+COUNTIF($B$1:B542,ESTADISTICAS!$B$9)</f>
        <v>0</v>
      </c>
      <c r="B542" s="49">
        <v>54</v>
      </c>
      <c r="C542" s="45" t="s">
        <v>110</v>
      </c>
      <c r="D542" s="45">
        <v>9110</v>
      </c>
      <c r="E542" s="45">
        <v>9110</v>
      </c>
      <c r="F542" s="46" t="s">
        <v>174</v>
      </c>
      <c r="G542" s="45" t="s">
        <v>113</v>
      </c>
      <c r="H542" s="45" t="s">
        <v>100</v>
      </c>
      <c r="I542" s="45" t="s">
        <v>159</v>
      </c>
      <c r="J542" s="47">
        <v>9943</v>
      </c>
    </row>
    <row r="543" spans="1:10" x14ac:dyDescent="0.25">
      <c r="A543" s="44">
        <f>+COUNTIF($B$1:B543,ESTADISTICAS!$B$9)</f>
        <v>0</v>
      </c>
      <c r="B543" s="49">
        <v>63</v>
      </c>
      <c r="C543" s="45" t="s">
        <v>308</v>
      </c>
      <c r="D543" s="45">
        <v>1112</v>
      </c>
      <c r="E543" s="45">
        <v>1112</v>
      </c>
      <c r="F543" s="46" t="s">
        <v>290</v>
      </c>
      <c r="G543" s="45" t="s">
        <v>123</v>
      </c>
      <c r="H543" s="45" t="s">
        <v>100</v>
      </c>
      <c r="I543" s="45" t="s">
        <v>101</v>
      </c>
      <c r="J543" s="47">
        <v>1</v>
      </c>
    </row>
    <row r="544" spans="1:10" x14ac:dyDescent="0.25">
      <c r="A544" s="44">
        <f>+COUNTIF($B$1:B544,ESTADISTICAS!$B$9)</f>
        <v>0</v>
      </c>
      <c r="B544" s="49">
        <v>63</v>
      </c>
      <c r="C544" s="45" t="s">
        <v>308</v>
      </c>
      <c r="D544" s="45">
        <v>1208</v>
      </c>
      <c r="E544" s="45">
        <v>1208</v>
      </c>
      <c r="F544" s="46" t="s">
        <v>307</v>
      </c>
      <c r="G544" s="45" t="s">
        <v>308</v>
      </c>
      <c r="H544" s="45" t="s">
        <v>100</v>
      </c>
      <c r="I544" s="45" t="s">
        <v>101</v>
      </c>
      <c r="J544" s="47">
        <v>13511</v>
      </c>
    </row>
    <row r="545" spans="1:10" x14ac:dyDescent="0.25">
      <c r="A545" s="44">
        <f>+COUNTIF($B$1:B545,ESTADISTICAS!$B$9)</f>
        <v>0</v>
      </c>
      <c r="B545" s="49">
        <v>63</v>
      </c>
      <c r="C545" s="45" t="s">
        <v>308</v>
      </c>
      <c r="D545" s="45">
        <v>1704</v>
      </c>
      <c r="E545" s="45">
        <v>1704</v>
      </c>
      <c r="F545" s="46" t="s">
        <v>115</v>
      </c>
      <c r="G545" s="45" t="s">
        <v>113</v>
      </c>
      <c r="H545" s="45" t="s">
        <v>114</v>
      </c>
      <c r="I545" s="45" t="s">
        <v>101</v>
      </c>
      <c r="J545" s="47">
        <v>56</v>
      </c>
    </row>
    <row r="546" spans="1:10" x14ac:dyDescent="0.25">
      <c r="A546" s="44">
        <f>+COUNTIF($B$1:B546,ESTADISTICAS!$B$9)</f>
        <v>0</v>
      </c>
      <c r="B546" s="49">
        <v>63</v>
      </c>
      <c r="C546" s="45" t="s">
        <v>308</v>
      </c>
      <c r="D546" s="45">
        <v>1710</v>
      </c>
      <c r="E546" s="45">
        <v>1710</v>
      </c>
      <c r="F546" s="46" t="s">
        <v>117</v>
      </c>
      <c r="G546" s="45" t="s">
        <v>98</v>
      </c>
      <c r="H546" s="45" t="s">
        <v>114</v>
      </c>
      <c r="I546" s="45" t="s">
        <v>101</v>
      </c>
      <c r="J546" s="47">
        <v>135</v>
      </c>
    </row>
    <row r="547" spans="1:10" x14ac:dyDescent="0.25">
      <c r="A547" s="44">
        <f>+COUNTIF($B$1:B547,ESTADISTICAS!$B$9)</f>
        <v>0</v>
      </c>
      <c r="B547" s="49">
        <v>63</v>
      </c>
      <c r="C547" s="45" t="s">
        <v>308</v>
      </c>
      <c r="D547" s="45">
        <v>1718</v>
      </c>
      <c r="E547" s="45">
        <v>1716</v>
      </c>
      <c r="F547" s="46" t="s">
        <v>120</v>
      </c>
      <c r="G547" s="45" t="s">
        <v>2</v>
      </c>
      <c r="H547" s="45" t="s">
        <v>114</v>
      </c>
      <c r="I547" s="45" t="s">
        <v>101</v>
      </c>
      <c r="J547" s="47">
        <v>9</v>
      </c>
    </row>
    <row r="548" spans="1:10" x14ac:dyDescent="0.25">
      <c r="A548" s="44">
        <f>+COUNTIF($B$1:B548,ESTADISTICAS!$B$9)</f>
        <v>0</v>
      </c>
      <c r="B548" s="49">
        <v>63</v>
      </c>
      <c r="C548" s="45" t="s">
        <v>308</v>
      </c>
      <c r="D548" s="45">
        <v>1718</v>
      </c>
      <c r="E548" s="45">
        <v>1717</v>
      </c>
      <c r="F548" s="46" t="s">
        <v>120</v>
      </c>
      <c r="G548" s="45" t="s">
        <v>98</v>
      </c>
      <c r="H548" s="45" t="s">
        <v>114</v>
      </c>
      <c r="I548" s="45" t="s">
        <v>101</v>
      </c>
      <c r="J548" s="47">
        <v>566</v>
      </c>
    </row>
    <row r="549" spans="1:10" x14ac:dyDescent="0.25">
      <c r="A549" s="44">
        <f>+COUNTIF($B$1:B549,ESTADISTICAS!$B$9)</f>
        <v>0</v>
      </c>
      <c r="B549" s="49">
        <v>63</v>
      </c>
      <c r="C549" s="45" t="s">
        <v>308</v>
      </c>
      <c r="D549" s="45">
        <v>1801</v>
      </c>
      <c r="E549" s="45">
        <v>1802</v>
      </c>
      <c r="F549" s="46" t="s">
        <v>219</v>
      </c>
      <c r="G549" s="45" t="s">
        <v>308</v>
      </c>
      <c r="H549" s="45" t="s">
        <v>114</v>
      </c>
      <c r="I549" s="45" t="s">
        <v>101</v>
      </c>
      <c r="J549" s="47">
        <v>2611</v>
      </c>
    </row>
    <row r="550" spans="1:10" x14ac:dyDescent="0.25">
      <c r="A550" s="44">
        <f>+COUNTIF($B$1:B550,ESTADISTICAS!$B$9)</f>
        <v>0</v>
      </c>
      <c r="B550" s="49">
        <v>63</v>
      </c>
      <c r="C550" s="45" t="s">
        <v>308</v>
      </c>
      <c r="D550" s="45">
        <v>1823</v>
      </c>
      <c r="E550" s="45">
        <v>1823</v>
      </c>
      <c r="F550" s="46" t="s">
        <v>323</v>
      </c>
      <c r="G550" s="45" t="s">
        <v>183</v>
      </c>
      <c r="H550" s="45" t="s">
        <v>114</v>
      </c>
      <c r="I550" s="45" t="s">
        <v>101</v>
      </c>
      <c r="J550" s="47">
        <v>35</v>
      </c>
    </row>
    <row r="551" spans="1:10" x14ac:dyDescent="0.25">
      <c r="A551" s="44">
        <f>+COUNTIF($B$1:B551,ESTADISTICAS!$B$9)</f>
        <v>0</v>
      </c>
      <c r="B551" s="49">
        <v>63</v>
      </c>
      <c r="C551" s="45" t="s">
        <v>308</v>
      </c>
      <c r="D551" s="45">
        <v>1826</v>
      </c>
      <c r="E551" s="45">
        <v>1826</v>
      </c>
      <c r="F551" s="46" t="s">
        <v>2400</v>
      </c>
      <c r="G551" s="45" t="s">
        <v>113</v>
      </c>
      <c r="H551" s="45" t="s">
        <v>114</v>
      </c>
      <c r="I551" s="45" t="s">
        <v>101</v>
      </c>
      <c r="J551" s="47">
        <v>244</v>
      </c>
    </row>
    <row r="552" spans="1:10" x14ac:dyDescent="0.25">
      <c r="A552" s="44">
        <f>+COUNTIF($B$1:B552,ESTADISTICAS!$B$9)</f>
        <v>0</v>
      </c>
      <c r="B552" s="49">
        <v>63</v>
      </c>
      <c r="C552" s="45" t="s">
        <v>308</v>
      </c>
      <c r="D552" s="45">
        <v>2104</v>
      </c>
      <c r="E552" s="45">
        <v>2104</v>
      </c>
      <c r="F552" s="46" t="s">
        <v>130</v>
      </c>
      <c r="G552" s="45" t="s">
        <v>113</v>
      </c>
      <c r="H552" s="45" t="s">
        <v>100</v>
      </c>
      <c r="I552" s="45" t="s">
        <v>131</v>
      </c>
      <c r="J552" s="47">
        <v>181</v>
      </c>
    </row>
    <row r="553" spans="1:10" x14ac:dyDescent="0.25">
      <c r="A553" s="44">
        <f>+COUNTIF($B$1:B553,ESTADISTICAS!$B$9)</f>
        <v>0</v>
      </c>
      <c r="B553" s="49">
        <v>63</v>
      </c>
      <c r="C553" s="45" t="s">
        <v>308</v>
      </c>
      <c r="D553" s="45">
        <v>2708</v>
      </c>
      <c r="E553" s="45">
        <v>2708</v>
      </c>
      <c r="F553" s="46" t="s">
        <v>135</v>
      </c>
      <c r="G553" s="45" t="s">
        <v>98</v>
      </c>
      <c r="H553" s="45" t="s">
        <v>114</v>
      </c>
      <c r="I553" s="45" t="s">
        <v>101</v>
      </c>
      <c r="J553" s="47">
        <v>42</v>
      </c>
    </row>
    <row r="554" spans="1:10" x14ac:dyDescent="0.25">
      <c r="A554" s="44">
        <f>+COUNTIF($B$1:B554,ESTADISTICAS!$B$9)</f>
        <v>0</v>
      </c>
      <c r="B554" s="49">
        <v>63</v>
      </c>
      <c r="C554" s="45" t="s">
        <v>308</v>
      </c>
      <c r="D554" s="45">
        <v>2709</v>
      </c>
      <c r="E554" s="45">
        <v>2709</v>
      </c>
      <c r="F554" s="46" t="s">
        <v>136</v>
      </c>
      <c r="G554" s="45" t="s">
        <v>113</v>
      </c>
      <c r="H554" s="45" t="s">
        <v>114</v>
      </c>
      <c r="I554" s="45" t="s">
        <v>131</v>
      </c>
      <c r="J554" s="47">
        <v>53</v>
      </c>
    </row>
    <row r="555" spans="1:10" x14ac:dyDescent="0.25">
      <c r="A555" s="44">
        <f>+COUNTIF($B$1:B555,ESTADISTICAS!$B$9)</f>
        <v>0</v>
      </c>
      <c r="B555" s="49">
        <v>63</v>
      </c>
      <c r="C555" s="45" t="s">
        <v>308</v>
      </c>
      <c r="D555" s="45">
        <v>2812</v>
      </c>
      <c r="E555" s="45">
        <v>2812</v>
      </c>
      <c r="F555" s="46" t="s">
        <v>241</v>
      </c>
      <c r="G555" s="45" t="s">
        <v>113</v>
      </c>
      <c r="H555" s="45" t="s">
        <v>114</v>
      </c>
      <c r="I555" s="45" t="s">
        <v>101</v>
      </c>
      <c r="J555" s="47">
        <v>18</v>
      </c>
    </row>
    <row r="556" spans="1:10" x14ac:dyDescent="0.25">
      <c r="A556" s="44">
        <f>+COUNTIF($B$1:B556,ESTADISTICAS!$B$9)</f>
        <v>0</v>
      </c>
      <c r="B556" s="49">
        <v>63</v>
      </c>
      <c r="C556" s="45" t="s">
        <v>308</v>
      </c>
      <c r="D556" s="45">
        <v>2840</v>
      </c>
      <c r="E556" s="45">
        <v>2840</v>
      </c>
      <c r="F556" s="46" t="s">
        <v>348</v>
      </c>
      <c r="G556" s="45" t="s">
        <v>308</v>
      </c>
      <c r="H556" s="45" t="s">
        <v>114</v>
      </c>
      <c r="I556" s="45" t="s">
        <v>131</v>
      </c>
      <c r="J556" s="47">
        <v>1177</v>
      </c>
    </row>
    <row r="557" spans="1:10" x14ac:dyDescent="0.25">
      <c r="A557" s="44">
        <f>+COUNTIF($B$1:B557,ESTADISTICAS!$B$9)</f>
        <v>0</v>
      </c>
      <c r="B557" s="48">
        <v>63</v>
      </c>
      <c r="C557" s="45" t="s">
        <v>308</v>
      </c>
      <c r="D557" s="45">
        <v>4101</v>
      </c>
      <c r="E557" s="45">
        <v>4101</v>
      </c>
      <c r="F557" s="46" t="s">
        <v>349</v>
      </c>
      <c r="G557" s="45" t="s">
        <v>2</v>
      </c>
      <c r="H557" s="45" t="s">
        <v>100</v>
      </c>
      <c r="I557" s="45" t="s">
        <v>172</v>
      </c>
      <c r="J557" s="47">
        <v>433</v>
      </c>
    </row>
    <row r="558" spans="1:10" x14ac:dyDescent="0.25">
      <c r="A558" s="44">
        <f>+COUNTIF($B$1:B558,ESTADISTICAS!$B$9)</f>
        <v>0</v>
      </c>
      <c r="B558" s="48">
        <v>63</v>
      </c>
      <c r="C558" s="45" t="s">
        <v>308</v>
      </c>
      <c r="D558" s="45">
        <v>4709</v>
      </c>
      <c r="E558" s="45">
        <v>4709</v>
      </c>
      <c r="F558" s="46" t="s">
        <v>350</v>
      </c>
      <c r="G558" s="45" t="s">
        <v>308</v>
      </c>
      <c r="H558" s="45" t="s">
        <v>114</v>
      </c>
      <c r="I558" s="45" t="s">
        <v>131</v>
      </c>
      <c r="J558" s="47">
        <v>1660</v>
      </c>
    </row>
    <row r="559" spans="1:10" x14ac:dyDescent="0.25">
      <c r="A559" s="44">
        <f>+COUNTIF($B$1:B559,ESTADISTICAS!$B$9)</f>
        <v>0</v>
      </c>
      <c r="B559" s="48">
        <v>63</v>
      </c>
      <c r="C559" s="45" t="s">
        <v>308</v>
      </c>
      <c r="D559" s="45">
        <v>4813</v>
      </c>
      <c r="E559" s="45">
        <v>4813</v>
      </c>
      <c r="F559" s="46" t="s">
        <v>171</v>
      </c>
      <c r="G559" s="45" t="s">
        <v>113</v>
      </c>
      <c r="H559" s="45" t="s">
        <v>114</v>
      </c>
      <c r="I559" s="45" t="s">
        <v>172</v>
      </c>
      <c r="J559" s="47">
        <v>2</v>
      </c>
    </row>
    <row r="560" spans="1:10" x14ac:dyDescent="0.25">
      <c r="A560" s="44">
        <f>+COUNTIF($B$1:B560,ESTADISTICAS!$B$9)</f>
        <v>0</v>
      </c>
      <c r="B560" s="48">
        <v>63</v>
      </c>
      <c r="C560" s="45" t="s">
        <v>308</v>
      </c>
      <c r="D560" s="45">
        <v>9110</v>
      </c>
      <c r="E560" s="45">
        <v>9110</v>
      </c>
      <c r="F560" s="46" t="s">
        <v>174</v>
      </c>
      <c r="G560" s="45" t="s">
        <v>113</v>
      </c>
      <c r="H560" s="45" t="s">
        <v>100</v>
      </c>
      <c r="I560" s="45" t="s">
        <v>159</v>
      </c>
      <c r="J560" s="47">
        <v>9404</v>
      </c>
    </row>
    <row r="561" spans="1:10" x14ac:dyDescent="0.25">
      <c r="A561" s="44">
        <f>+COUNTIF($B$1:B561,ESTADISTICAS!$B$9)</f>
        <v>0</v>
      </c>
      <c r="B561" s="49">
        <v>66</v>
      </c>
      <c r="C561" s="45" t="s">
        <v>103</v>
      </c>
      <c r="D561" s="45">
        <v>1111</v>
      </c>
      <c r="E561" s="45">
        <v>1111</v>
      </c>
      <c r="F561" s="46" t="s">
        <v>102</v>
      </c>
      <c r="G561" s="45" t="s">
        <v>103</v>
      </c>
      <c r="H561" s="45" t="s">
        <v>100</v>
      </c>
      <c r="I561" s="45" t="s">
        <v>101</v>
      </c>
      <c r="J561" s="47">
        <v>17769</v>
      </c>
    </row>
    <row r="562" spans="1:10" x14ac:dyDescent="0.25">
      <c r="A562" s="44">
        <f>+COUNTIF($B$1:B562,ESTADISTICAS!$B$9)</f>
        <v>0</v>
      </c>
      <c r="B562" s="48">
        <v>66</v>
      </c>
      <c r="C562" s="45" t="s">
        <v>103</v>
      </c>
      <c r="D562" s="45">
        <v>1112</v>
      </c>
      <c r="E562" s="45">
        <v>1112</v>
      </c>
      <c r="F562" s="46" t="s">
        <v>290</v>
      </c>
      <c r="G562" s="45" t="s">
        <v>123</v>
      </c>
      <c r="H562" s="45" t="s">
        <v>100</v>
      </c>
      <c r="I562" s="45" t="s">
        <v>101</v>
      </c>
      <c r="J562" s="47">
        <v>16</v>
      </c>
    </row>
    <row r="563" spans="1:10" x14ac:dyDescent="0.25">
      <c r="A563" s="44">
        <f>+COUNTIF($B$1:B563,ESTADISTICAS!$B$9)</f>
        <v>0</v>
      </c>
      <c r="B563" s="49">
        <v>66</v>
      </c>
      <c r="C563" s="45" t="s">
        <v>103</v>
      </c>
      <c r="D563" s="45">
        <v>1207</v>
      </c>
      <c r="E563" s="45">
        <v>1207</v>
      </c>
      <c r="F563" s="46" t="s">
        <v>107</v>
      </c>
      <c r="G563" s="45" t="s">
        <v>108</v>
      </c>
      <c r="H563" s="45" t="s">
        <v>100</v>
      </c>
      <c r="I563" s="45" t="s">
        <v>101</v>
      </c>
      <c r="J563" s="47">
        <v>274</v>
      </c>
    </row>
    <row r="564" spans="1:10" x14ac:dyDescent="0.25">
      <c r="A564" s="44">
        <f>+COUNTIF($B$1:B564,ESTADISTICAS!$B$9)</f>
        <v>0</v>
      </c>
      <c r="B564" s="49">
        <v>66</v>
      </c>
      <c r="C564" s="45" t="s">
        <v>103</v>
      </c>
      <c r="D564" s="45">
        <v>1208</v>
      </c>
      <c r="E564" s="45">
        <v>1208</v>
      </c>
      <c r="F564" s="46" t="s">
        <v>307</v>
      </c>
      <c r="G564" s="45" t="s">
        <v>308</v>
      </c>
      <c r="H564" s="45" t="s">
        <v>100</v>
      </c>
      <c r="I564" s="45" t="s">
        <v>101</v>
      </c>
      <c r="J564" s="47">
        <v>952</v>
      </c>
    </row>
    <row r="565" spans="1:10" x14ac:dyDescent="0.25">
      <c r="A565" s="44">
        <f>+COUNTIF($B$1:B565,ESTADISTICAS!$B$9)</f>
        <v>0</v>
      </c>
      <c r="B565" s="48">
        <v>66</v>
      </c>
      <c r="C565" s="45" t="s">
        <v>103</v>
      </c>
      <c r="D565" s="45">
        <v>1701</v>
      </c>
      <c r="E565" s="45">
        <v>1701</v>
      </c>
      <c r="F565" s="46" t="s">
        <v>112</v>
      </c>
      <c r="G565" s="45" t="s">
        <v>113</v>
      </c>
      <c r="H565" s="45" t="s">
        <v>114</v>
      </c>
      <c r="I565" s="45" t="s">
        <v>101</v>
      </c>
      <c r="J565" s="47">
        <v>14</v>
      </c>
    </row>
    <row r="566" spans="1:10" x14ac:dyDescent="0.25">
      <c r="A566" s="44">
        <f>+COUNTIF($B$1:B566,ESTADISTICAS!$B$9)</f>
        <v>0</v>
      </c>
      <c r="B566" s="48">
        <v>66</v>
      </c>
      <c r="C566" s="45" t="s">
        <v>103</v>
      </c>
      <c r="D566" s="45">
        <v>1701</v>
      </c>
      <c r="E566" s="45">
        <v>1702</v>
      </c>
      <c r="F566" s="46" t="s">
        <v>112</v>
      </c>
      <c r="G566" s="45" t="s">
        <v>2</v>
      </c>
      <c r="H566" s="45" t="s">
        <v>114</v>
      </c>
      <c r="I566" s="45" t="s">
        <v>101</v>
      </c>
      <c r="J566" s="47">
        <v>20</v>
      </c>
    </row>
    <row r="567" spans="1:10" x14ac:dyDescent="0.25">
      <c r="A567" s="44">
        <f>+COUNTIF($B$1:B567,ESTADISTICAS!$B$9)</f>
        <v>0</v>
      </c>
      <c r="B567" s="49">
        <v>66</v>
      </c>
      <c r="C567" s="45" t="s">
        <v>103</v>
      </c>
      <c r="D567" s="45">
        <v>1706</v>
      </c>
      <c r="E567" s="45">
        <v>1706</v>
      </c>
      <c r="F567" s="46" t="s">
        <v>116</v>
      </c>
      <c r="G567" s="45" t="s">
        <v>113</v>
      </c>
      <c r="H567" s="45" t="s">
        <v>114</v>
      </c>
      <c r="I567" s="45" t="s">
        <v>101</v>
      </c>
      <c r="J567" s="47">
        <v>81</v>
      </c>
    </row>
    <row r="568" spans="1:10" x14ac:dyDescent="0.25">
      <c r="A568" s="44">
        <f>+COUNTIF($B$1:B568,ESTADISTICAS!$B$9)</f>
        <v>0</v>
      </c>
      <c r="B568" s="48">
        <v>66</v>
      </c>
      <c r="C568" s="45" t="s">
        <v>103</v>
      </c>
      <c r="D568" s="45">
        <v>1712</v>
      </c>
      <c r="E568" s="45">
        <v>1712</v>
      </c>
      <c r="F568" s="46" t="s">
        <v>118</v>
      </c>
      <c r="G568" s="45" t="s">
        <v>98</v>
      </c>
      <c r="H568" s="45" t="s">
        <v>114</v>
      </c>
      <c r="I568" s="45" t="s">
        <v>101</v>
      </c>
      <c r="J568" s="47">
        <v>223</v>
      </c>
    </row>
    <row r="569" spans="1:10" x14ac:dyDescent="0.25">
      <c r="A569" s="44">
        <f>+COUNTIF($B$1:B569,ESTADISTICAS!$B$9)</f>
        <v>0</v>
      </c>
      <c r="B569" s="48">
        <v>66</v>
      </c>
      <c r="C569" s="45" t="s">
        <v>103</v>
      </c>
      <c r="D569" s="45">
        <v>1806</v>
      </c>
      <c r="E569" s="45">
        <v>1806</v>
      </c>
      <c r="F569" s="46" t="s">
        <v>187</v>
      </c>
      <c r="G569" s="45" t="s">
        <v>113</v>
      </c>
      <c r="H569" s="45" t="s">
        <v>114</v>
      </c>
      <c r="I569" s="45" t="s">
        <v>101</v>
      </c>
      <c r="J569" s="47">
        <v>40</v>
      </c>
    </row>
    <row r="570" spans="1:10" x14ac:dyDescent="0.25">
      <c r="A570" s="44">
        <f>+COUNTIF($B$1:B570,ESTADISTICAS!$B$9)</f>
        <v>0</v>
      </c>
      <c r="B570" s="48">
        <v>66</v>
      </c>
      <c r="C570" s="45" t="s">
        <v>103</v>
      </c>
      <c r="D570" s="45">
        <v>1806</v>
      </c>
      <c r="E570" s="45">
        <v>1807</v>
      </c>
      <c r="F570" s="46" t="s">
        <v>187</v>
      </c>
      <c r="G570" s="45" t="s">
        <v>2</v>
      </c>
      <c r="H570" s="45" t="s">
        <v>114</v>
      </c>
      <c r="I570" s="45" t="s">
        <v>101</v>
      </c>
      <c r="J570" s="47">
        <v>206</v>
      </c>
    </row>
    <row r="571" spans="1:10" x14ac:dyDescent="0.25">
      <c r="A571" s="44">
        <f>+COUNTIF($B$1:B571,ESTADISTICAS!$B$9)</f>
        <v>0</v>
      </c>
      <c r="B571" s="49">
        <v>66</v>
      </c>
      <c r="C571" s="45" t="s">
        <v>103</v>
      </c>
      <c r="D571" s="45">
        <v>1806</v>
      </c>
      <c r="E571" s="45">
        <v>1809</v>
      </c>
      <c r="F571" s="46" t="s">
        <v>187</v>
      </c>
      <c r="G571" s="45" t="s">
        <v>103</v>
      </c>
      <c r="H571" s="45" t="s">
        <v>114</v>
      </c>
      <c r="I571" s="45" t="s">
        <v>101</v>
      </c>
      <c r="J571" s="47">
        <v>4327</v>
      </c>
    </row>
    <row r="572" spans="1:10" x14ac:dyDescent="0.25">
      <c r="A572" s="44">
        <f>+COUNTIF($B$1:B572,ESTADISTICAS!$B$9)</f>
        <v>0</v>
      </c>
      <c r="B572" s="49">
        <v>66</v>
      </c>
      <c r="C572" s="45" t="s">
        <v>103</v>
      </c>
      <c r="D572" s="45">
        <v>1818</v>
      </c>
      <c r="E572" s="45">
        <v>1816</v>
      </c>
      <c r="F572" s="46" t="s">
        <v>127</v>
      </c>
      <c r="G572" s="45" t="s">
        <v>98</v>
      </c>
      <c r="H572" s="45" t="s">
        <v>114</v>
      </c>
      <c r="I572" s="45" t="s">
        <v>101</v>
      </c>
      <c r="J572" s="47">
        <v>629</v>
      </c>
    </row>
    <row r="573" spans="1:10" x14ac:dyDescent="0.25">
      <c r="A573" s="44">
        <f>+COUNTIF($B$1:B573,ESTADISTICAS!$B$9)</f>
        <v>0</v>
      </c>
      <c r="B573" s="49">
        <v>66</v>
      </c>
      <c r="C573" s="45" t="s">
        <v>103</v>
      </c>
      <c r="D573" s="45">
        <v>1818</v>
      </c>
      <c r="E573" s="45">
        <v>1818</v>
      </c>
      <c r="F573" s="46" t="s">
        <v>127</v>
      </c>
      <c r="G573" s="45" t="s">
        <v>113</v>
      </c>
      <c r="H573" s="45" t="s">
        <v>114</v>
      </c>
      <c r="I573" s="45" t="s">
        <v>101</v>
      </c>
      <c r="J573" s="47">
        <v>83</v>
      </c>
    </row>
    <row r="574" spans="1:10" x14ac:dyDescent="0.25">
      <c r="A574" s="44">
        <f>+COUNTIF($B$1:B574,ESTADISTICAS!$B$9)</f>
        <v>0</v>
      </c>
      <c r="B574" s="49">
        <v>66</v>
      </c>
      <c r="C574" s="45" t="s">
        <v>103</v>
      </c>
      <c r="D574" s="45">
        <v>1826</v>
      </c>
      <c r="E574" s="45">
        <v>1826</v>
      </c>
      <c r="F574" s="46" t="s">
        <v>2400</v>
      </c>
      <c r="G574" s="45" t="s">
        <v>113</v>
      </c>
      <c r="H574" s="45" t="s">
        <v>114</v>
      </c>
      <c r="I574" s="45" t="s">
        <v>101</v>
      </c>
      <c r="J574" s="47">
        <v>209</v>
      </c>
    </row>
    <row r="575" spans="1:10" x14ac:dyDescent="0.25">
      <c r="A575" s="44">
        <f>+COUNTIF($B$1:B575,ESTADISTICAS!$B$9)</f>
        <v>0</v>
      </c>
      <c r="B575" s="49">
        <v>66</v>
      </c>
      <c r="C575" s="45" t="s">
        <v>103</v>
      </c>
      <c r="D575" s="45">
        <v>2102</v>
      </c>
      <c r="E575" s="45">
        <v>2102</v>
      </c>
      <c r="F575" s="46" t="s">
        <v>129</v>
      </c>
      <c r="G575" s="45" t="s">
        <v>113</v>
      </c>
      <c r="H575" s="45" t="s">
        <v>100</v>
      </c>
      <c r="I575" s="45" t="s">
        <v>101</v>
      </c>
      <c r="J575" s="47">
        <v>2342</v>
      </c>
    </row>
    <row r="576" spans="1:10" x14ac:dyDescent="0.25">
      <c r="A576" s="44">
        <f>+COUNTIF($B$1:B576,ESTADISTICAS!$B$9)</f>
        <v>0</v>
      </c>
      <c r="B576" s="49">
        <v>66</v>
      </c>
      <c r="C576" s="45" t="s">
        <v>103</v>
      </c>
      <c r="D576" s="45">
        <v>2104</v>
      </c>
      <c r="E576" s="45">
        <v>2104</v>
      </c>
      <c r="F576" s="46" t="s">
        <v>130</v>
      </c>
      <c r="G576" s="45" t="s">
        <v>113</v>
      </c>
      <c r="H576" s="45" t="s">
        <v>100</v>
      </c>
      <c r="I576" s="45" t="s">
        <v>131</v>
      </c>
      <c r="J576" s="47">
        <v>264</v>
      </c>
    </row>
    <row r="577" spans="1:10" x14ac:dyDescent="0.25">
      <c r="A577" s="44">
        <f>+COUNTIF($B$1:B577,ESTADISTICAS!$B$9)</f>
        <v>0</v>
      </c>
      <c r="B577" s="48">
        <v>66</v>
      </c>
      <c r="C577" s="45" t="s">
        <v>103</v>
      </c>
      <c r="D577" s="45">
        <v>2711</v>
      </c>
      <c r="E577" s="45">
        <v>2711</v>
      </c>
      <c r="F577" s="46" t="s">
        <v>351</v>
      </c>
      <c r="G577" s="45" t="s">
        <v>103</v>
      </c>
      <c r="H577" s="45" t="s">
        <v>114</v>
      </c>
      <c r="I577" s="45" t="s">
        <v>101</v>
      </c>
      <c r="J577" s="47">
        <v>3298</v>
      </c>
    </row>
    <row r="578" spans="1:10" x14ac:dyDescent="0.25">
      <c r="A578" s="44">
        <f>+COUNTIF($B$1:B578,ESTADISTICAS!$B$9)</f>
        <v>0</v>
      </c>
      <c r="B578" s="48">
        <v>66</v>
      </c>
      <c r="C578" s="45" t="s">
        <v>103</v>
      </c>
      <c r="D578" s="45">
        <v>2728</v>
      </c>
      <c r="E578" s="45">
        <v>2737</v>
      </c>
      <c r="F578" s="46" t="s">
        <v>141</v>
      </c>
      <c r="G578" s="45" t="s">
        <v>103</v>
      </c>
      <c r="H578" s="45" t="s">
        <v>114</v>
      </c>
      <c r="I578" s="45" t="s">
        <v>131</v>
      </c>
      <c r="J578" s="47">
        <v>5469</v>
      </c>
    </row>
    <row r="579" spans="1:10" x14ac:dyDescent="0.25">
      <c r="A579" s="44">
        <f>+COUNTIF($B$1:B579,ESTADISTICAS!$B$9)</f>
        <v>0</v>
      </c>
      <c r="B579" s="49">
        <v>66</v>
      </c>
      <c r="C579" s="45" t="s">
        <v>103</v>
      </c>
      <c r="D579" s="45">
        <v>2747</v>
      </c>
      <c r="E579" s="45">
        <v>2747</v>
      </c>
      <c r="F579" s="46" t="s">
        <v>146</v>
      </c>
      <c r="G579" s="45" t="s">
        <v>98</v>
      </c>
      <c r="H579" s="45" t="s">
        <v>114</v>
      </c>
      <c r="I579" s="45" t="s">
        <v>131</v>
      </c>
      <c r="J579" s="47">
        <v>1487</v>
      </c>
    </row>
    <row r="580" spans="1:10" x14ac:dyDescent="0.25">
      <c r="A580" s="44">
        <f>+COUNTIF($B$1:B580,ESTADISTICAS!$B$9)</f>
        <v>0</v>
      </c>
      <c r="B580" s="49">
        <v>66</v>
      </c>
      <c r="C580" s="45" t="s">
        <v>103</v>
      </c>
      <c r="D580" s="45">
        <v>2748</v>
      </c>
      <c r="E580" s="45">
        <v>2748</v>
      </c>
      <c r="F580" s="46" t="s">
        <v>352</v>
      </c>
      <c r="G580" s="45" t="s">
        <v>2</v>
      </c>
      <c r="H580" s="45" t="s">
        <v>114</v>
      </c>
      <c r="I580" s="45" t="s">
        <v>131</v>
      </c>
      <c r="J580" s="47">
        <v>11</v>
      </c>
    </row>
    <row r="581" spans="1:10" x14ac:dyDescent="0.25">
      <c r="A581" s="44">
        <f>+COUNTIF($B$1:B581,ESTADISTICAS!$B$9)</f>
        <v>0</v>
      </c>
      <c r="B581" s="49">
        <v>66</v>
      </c>
      <c r="C581" s="45" t="s">
        <v>103</v>
      </c>
      <c r="D581" s="45">
        <v>2818</v>
      </c>
      <c r="E581" s="45">
        <v>2818</v>
      </c>
      <c r="F581" s="46" t="s">
        <v>353</v>
      </c>
      <c r="G581" s="45" t="s">
        <v>103</v>
      </c>
      <c r="H581" s="45" t="s">
        <v>114</v>
      </c>
      <c r="I581" s="45" t="s">
        <v>131</v>
      </c>
      <c r="J581" s="47">
        <v>1098</v>
      </c>
    </row>
    <row r="582" spans="1:10" x14ac:dyDescent="0.25">
      <c r="A582" s="44">
        <f>+COUNTIF($B$1:B582,ESTADISTICAS!$B$9)</f>
        <v>0</v>
      </c>
      <c r="B582" s="49">
        <v>66</v>
      </c>
      <c r="C582" s="45" t="s">
        <v>103</v>
      </c>
      <c r="D582" s="45">
        <v>2833</v>
      </c>
      <c r="E582" s="45">
        <v>2833</v>
      </c>
      <c r="F582" s="46" t="s">
        <v>154</v>
      </c>
      <c r="G582" s="45" t="s">
        <v>98</v>
      </c>
      <c r="H582" s="45" t="s">
        <v>114</v>
      </c>
      <c r="I582" s="45" t="s">
        <v>131</v>
      </c>
      <c r="J582" s="47">
        <v>1166</v>
      </c>
    </row>
    <row r="583" spans="1:10" x14ac:dyDescent="0.25">
      <c r="A583" s="44">
        <f>+COUNTIF($B$1:B583,ESTADISTICAS!$B$9)</f>
        <v>0</v>
      </c>
      <c r="B583" s="49">
        <v>66</v>
      </c>
      <c r="C583" s="45" t="s">
        <v>103</v>
      </c>
      <c r="D583" s="45">
        <v>3712</v>
      </c>
      <c r="E583" s="45">
        <v>3712</v>
      </c>
      <c r="F583" s="46" t="s">
        <v>254</v>
      </c>
      <c r="G583" s="45" t="s">
        <v>113</v>
      </c>
      <c r="H583" s="45" t="s">
        <v>114</v>
      </c>
      <c r="I583" s="45" t="s">
        <v>159</v>
      </c>
      <c r="J583" s="47">
        <v>247</v>
      </c>
    </row>
    <row r="584" spans="1:10" x14ac:dyDescent="0.25">
      <c r="A584" s="44">
        <f>+COUNTIF($B$1:B584,ESTADISTICAS!$B$9)</f>
        <v>0</v>
      </c>
      <c r="B584" s="49">
        <v>66</v>
      </c>
      <c r="C584" s="45" t="s">
        <v>103</v>
      </c>
      <c r="D584" s="45">
        <v>4101</v>
      </c>
      <c r="E584" s="45">
        <v>4101</v>
      </c>
      <c r="F584" s="46" t="s">
        <v>349</v>
      </c>
      <c r="G584" s="45" t="s">
        <v>2</v>
      </c>
      <c r="H584" s="45" t="s">
        <v>100</v>
      </c>
      <c r="I584" s="45" t="s">
        <v>172</v>
      </c>
      <c r="J584" s="47">
        <v>53</v>
      </c>
    </row>
    <row r="585" spans="1:10" x14ac:dyDescent="0.25">
      <c r="A585" s="44">
        <f>+COUNTIF($B$1:B585,ESTADISTICAS!$B$9)</f>
        <v>0</v>
      </c>
      <c r="B585" s="49">
        <v>66</v>
      </c>
      <c r="C585" s="45" t="s">
        <v>103</v>
      </c>
      <c r="D585" s="45">
        <v>4813</v>
      </c>
      <c r="E585" s="45">
        <v>4813</v>
      </c>
      <c r="F585" s="46" t="s">
        <v>171</v>
      </c>
      <c r="G585" s="45" t="s">
        <v>113</v>
      </c>
      <c r="H585" s="45" t="s">
        <v>114</v>
      </c>
      <c r="I585" s="45" t="s">
        <v>172</v>
      </c>
      <c r="J585" s="47">
        <v>7</v>
      </c>
    </row>
    <row r="586" spans="1:10" x14ac:dyDescent="0.25">
      <c r="A586" s="44">
        <f>+COUNTIF($B$1:B586,ESTADISTICAS!$B$9)</f>
        <v>0</v>
      </c>
      <c r="B586" s="49">
        <v>66</v>
      </c>
      <c r="C586" s="45" t="s">
        <v>103</v>
      </c>
      <c r="D586" s="45">
        <v>4825</v>
      </c>
      <c r="E586" s="45">
        <v>4825</v>
      </c>
      <c r="F586" s="46" t="s">
        <v>354</v>
      </c>
      <c r="G586" s="45" t="s">
        <v>103</v>
      </c>
      <c r="H586" s="45" t="s">
        <v>114</v>
      </c>
      <c r="I586" s="45" t="s">
        <v>172</v>
      </c>
      <c r="J586" s="47">
        <v>569</v>
      </c>
    </row>
    <row r="587" spans="1:10" x14ac:dyDescent="0.25">
      <c r="A587" s="44">
        <f>+COUNTIF($B$1:B587,ESTADISTICAS!$B$9)</f>
        <v>0</v>
      </c>
      <c r="B587" s="49">
        <v>66</v>
      </c>
      <c r="C587" s="45" t="s">
        <v>103</v>
      </c>
      <c r="D587" s="45">
        <v>9110</v>
      </c>
      <c r="E587" s="45">
        <v>9110</v>
      </c>
      <c r="F587" s="46" t="s">
        <v>174</v>
      </c>
      <c r="G587" s="45" t="s">
        <v>113</v>
      </c>
      <c r="H587" s="45" t="s">
        <v>100</v>
      </c>
      <c r="I587" s="45" t="s">
        <v>159</v>
      </c>
      <c r="J587" s="47">
        <v>9716</v>
      </c>
    </row>
    <row r="588" spans="1:10" x14ac:dyDescent="0.25">
      <c r="A588" s="44">
        <f>+COUNTIF($B$1:B588,ESTADISTICAS!$B$9)</f>
        <v>0</v>
      </c>
      <c r="B588" s="49">
        <v>66</v>
      </c>
      <c r="C588" s="45" t="s">
        <v>103</v>
      </c>
      <c r="D588" s="45">
        <v>9116</v>
      </c>
      <c r="E588" s="45">
        <v>9116</v>
      </c>
      <c r="F588" s="46" t="s">
        <v>175</v>
      </c>
      <c r="G588" s="45" t="s">
        <v>176</v>
      </c>
      <c r="H588" s="45" t="s">
        <v>114</v>
      </c>
      <c r="I588" s="45" t="s">
        <v>131</v>
      </c>
      <c r="J588" s="47">
        <v>245</v>
      </c>
    </row>
    <row r="589" spans="1:10" x14ac:dyDescent="0.25">
      <c r="A589" s="44">
        <f>+COUNTIF($B$1:B589,ESTADISTICAS!$B$9)</f>
        <v>0</v>
      </c>
      <c r="B589" s="49">
        <v>66</v>
      </c>
      <c r="C589" s="45" t="s">
        <v>103</v>
      </c>
      <c r="D589" s="45">
        <v>9922</v>
      </c>
      <c r="E589" s="45">
        <v>9922</v>
      </c>
      <c r="F589" s="46" t="s">
        <v>311</v>
      </c>
      <c r="G589" s="45" t="s">
        <v>103</v>
      </c>
      <c r="H589" s="45" t="s">
        <v>114</v>
      </c>
      <c r="I589" s="45" t="s">
        <v>131</v>
      </c>
      <c r="J589" s="47">
        <v>786</v>
      </c>
    </row>
    <row r="590" spans="1:10" x14ac:dyDescent="0.25">
      <c r="A590" s="44">
        <f>+COUNTIF($B$1:B590,ESTADISTICAS!$B$9)</f>
        <v>0</v>
      </c>
      <c r="B590" s="49">
        <v>68</v>
      </c>
      <c r="C590" s="45" t="s">
        <v>183</v>
      </c>
      <c r="D590" s="45">
        <v>1204</v>
      </c>
      <c r="E590" s="45">
        <v>1204</v>
      </c>
      <c r="F590" s="46" t="s">
        <v>182</v>
      </c>
      <c r="G590" s="45" t="s">
        <v>183</v>
      </c>
      <c r="H590" s="45" t="s">
        <v>100</v>
      </c>
      <c r="I590" s="45" t="s">
        <v>101</v>
      </c>
      <c r="J590" s="47">
        <v>20416</v>
      </c>
    </row>
    <row r="591" spans="1:10" x14ac:dyDescent="0.25">
      <c r="A591" s="44">
        <f>+COUNTIF($B$1:B591,ESTADISTICAS!$B$9)</f>
        <v>0</v>
      </c>
      <c r="B591" s="49">
        <v>68</v>
      </c>
      <c r="C591" s="45" t="s">
        <v>183</v>
      </c>
      <c r="D591" s="45">
        <v>1205</v>
      </c>
      <c r="E591" s="45">
        <v>1205</v>
      </c>
      <c r="F591" s="46" t="s">
        <v>291</v>
      </c>
      <c r="G591" s="45" t="s">
        <v>121</v>
      </c>
      <c r="H591" s="45" t="s">
        <v>100</v>
      </c>
      <c r="I591" s="45" t="s">
        <v>101</v>
      </c>
      <c r="J591" s="47">
        <v>9</v>
      </c>
    </row>
    <row r="592" spans="1:10" x14ac:dyDescent="0.25">
      <c r="A592" s="44">
        <f>+COUNTIF($B$1:B592,ESTADISTICAS!$B$9)</f>
        <v>0</v>
      </c>
      <c r="B592" s="49">
        <v>68</v>
      </c>
      <c r="C592" s="45" t="s">
        <v>183</v>
      </c>
      <c r="D592" s="45">
        <v>1209</v>
      </c>
      <c r="E592" s="45">
        <v>1209</v>
      </c>
      <c r="F592" s="46" t="s">
        <v>109</v>
      </c>
      <c r="G592" s="45" t="s">
        <v>110</v>
      </c>
      <c r="H592" s="45" t="s">
        <v>100</v>
      </c>
      <c r="I592" s="45" t="s">
        <v>101</v>
      </c>
      <c r="J592" s="47">
        <v>21</v>
      </c>
    </row>
    <row r="593" spans="1:10" x14ac:dyDescent="0.25">
      <c r="A593" s="44">
        <f>+COUNTIF($B$1:B593,ESTADISTICAS!$B$9)</f>
        <v>0</v>
      </c>
      <c r="B593" s="49">
        <v>68</v>
      </c>
      <c r="C593" s="45" t="s">
        <v>183</v>
      </c>
      <c r="D593" s="45">
        <v>1212</v>
      </c>
      <c r="E593" s="45">
        <v>1212</v>
      </c>
      <c r="F593" s="46" t="s">
        <v>111</v>
      </c>
      <c r="G593" s="45" t="s">
        <v>110</v>
      </c>
      <c r="H593" s="45" t="s">
        <v>100</v>
      </c>
      <c r="I593" s="45" t="s">
        <v>101</v>
      </c>
      <c r="J593" s="47">
        <v>554</v>
      </c>
    </row>
    <row r="594" spans="1:10" x14ac:dyDescent="0.25">
      <c r="A594" s="44">
        <f>+COUNTIF($B$1:B594,ESTADISTICAS!$B$9)</f>
        <v>0</v>
      </c>
      <c r="B594" s="49">
        <v>68</v>
      </c>
      <c r="C594" s="45" t="s">
        <v>183</v>
      </c>
      <c r="D594" s="45">
        <v>1704</v>
      </c>
      <c r="E594" s="45">
        <v>1704</v>
      </c>
      <c r="F594" s="46" t="s">
        <v>115</v>
      </c>
      <c r="G594" s="45" t="s">
        <v>113</v>
      </c>
      <c r="H594" s="45" t="s">
        <v>114</v>
      </c>
      <c r="I594" s="45" t="s">
        <v>101</v>
      </c>
      <c r="J594" s="47">
        <v>720</v>
      </c>
    </row>
    <row r="595" spans="1:10" x14ac:dyDescent="0.25">
      <c r="A595" s="44">
        <f>+COUNTIF($B$1:B595,ESTADISTICAS!$B$9)</f>
        <v>0</v>
      </c>
      <c r="B595" s="49">
        <v>68</v>
      </c>
      <c r="C595" s="45" t="s">
        <v>183</v>
      </c>
      <c r="D595" s="45">
        <v>1704</v>
      </c>
      <c r="E595" s="45">
        <v>1705</v>
      </c>
      <c r="F595" s="46" t="s">
        <v>115</v>
      </c>
      <c r="G595" s="45" t="s">
        <v>183</v>
      </c>
      <c r="H595" s="45" t="s">
        <v>114</v>
      </c>
      <c r="I595" s="45" t="s">
        <v>101</v>
      </c>
      <c r="J595" s="47">
        <v>5892</v>
      </c>
    </row>
    <row r="596" spans="1:10" x14ac:dyDescent="0.25">
      <c r="A596" s="44">
        <f>+COUNTIF($B$1:B596,ESTADISTICAS!$B$9)</f>
        <v>0</v>
      </c>
      <c r="B596" s="49">
        <v>68</v>
      </c>
      <c r="C596" s="45" t="s">
        <v>183</v>
      </c>
      <c r="D596" s="45">
        <v>1706</v>
      </c>
      <c r="E596" s="45">
        <v>1706</v>
      </c>
      <c r="F596" s="46" t="s">
        <v>116</v>
      </c>
      <c r="G596" s="45" t="s">
        <v>113</v>
      </c>
      <c r="H596" s="45" t="s">
        <v>114</v>
      </c>
      <c r="I596" s="45" t="s">
        <v>101</v>
      </c>
      <c r="J596" s="47">
        <v>134</v>
      </c>
    </row>
    <row r="597" spans="1:10" x14ac:dyDescent="0.25">
      <c r="A597" s="44">
        <f>+COUNTIF($B$1:B597,ESTADISTICAS!$B$9)</f>
        <v>0</v>
      </c>
      <c r="B597" s="48">
        <v>68</v>
      </c>
      <c r="C597" s="45" t="s">
        <v>183</v>
      </c>
      <c r="D597" s="45">
        <v>1710</v>
      </c>
      <c r="E597" s="45">
        <v>1710</v>
      </c>
      <c r="F597" s="46" t="s">
        <v>117</v>
      </c>
      <c r="G597" s="45" t="s">
        <v>98</v>
      </c>
      <c r="H597" s="45" t="s">
        <v>114</v>
      </c>
      <c r="I597" s="45" t="s">
        <v>101</v>
      </c>
      <c r="J597" s="47">
        <v>76</v>
      </c>
    </row>
    <row r="598" spans="1:10" x14ac:dyDescent="0.25">
      <c r="A598" s="44">
        <f>+COUNTIF($B$1:B598,ESTADISTICAS!$B$9)</f>
        <v>0</v>
      </c>
      <c r="B598" s="49">
        <v>68</v>
      </c>
      <c r="C598" s="45" t="s">
        <v>183</v>
      </c>
      <c r="D598" s="45">
        <v>1710</v>
      </c>
      <c r="E598" s="45">
        <v>1723</v>
      </c>
      <c r="F598" s="46" t="s">
        <v>117</v>
      </c>
      <c r="G598" s="45" t="s">
        <v>183</v>
      </c>
      <c r="H598" s="45" t="s">
        <v>114</v>
      </c>
      <c r="I598" s="45" t="s">
        <v>101</v>
      </c>
      <c r="J598" s="47">
        <v>5384</v>
      </c>
    </row>
    <row r="599" spans="1:10" x14ac:dyDescent="0.25">
      <c r="A599" s="44">
        <f>+COUNTIF($B$1:B599,ESTADISTICAS!$B$9)</f>
        <v>0</v>
      </c>
      <c r="B599" s="49">
        <v>68</v>
      </c>
      <c r="C599" s="45" t="s">
        <v>183</v>
      </c>
      <c r="D599" s="45">
        <v>1711</v>
      </c>
      <c r="E599" s="45">
        <v>1711</v>
      </c>
      <c r="F599" s="46" t="s">
        <v>212</v>
      </c>
      <c r="G599" s="45" t="s">
        <v>213</v>
      </c>
      <c r="H599" s="45" t="s">
        <v>114</v>
      </c>
      <c r="I599" s="45" t="s">
        <v>101</v>
      </c>
      <c r="J599" s="47">
        <v>79</v>
      </c>
    </row>
    <row r="600" spans="1:10" x14ac:dyDescent="0.25">
      <c r="A600" s="44">
        <f>+COUNTIF($B$1:B600,ESTADISTICAS!$B$9)</f>
        <v>0</v>
      </c>
      <c r="B600" s="49">
        <v>68</v>
      </c>
      <c r="C600" s="45" t="s">
        <v>183</v>
      </c>
      <c r="D600" s="45">
        <v>1713</v>
      </c>
      <c r="E600" s="45">
        <v>1713</v>
      </c>
      <c r="F600" s="46" t="s">
        <v>184</v>
      </c>
      <c r="G600" s="45" t="s">
        <v>158</v>
      </c>
      <c r="H600" s="45" t="s">
        <v>114</v>
      </c>
      <c r="I600" s="45" t="s">
        <v>101</v>
      </c>
      <c r="J600" s="47">
        <v>1</v>
      </c>
    </row>
    <row r="601" spans="1:10" x14ac:dyDescent="0.25">
      <c r="A601" s="44">
        <f>+COUNTIF($B$1:B601,ESTADISTICAS!$B$9)</f>
        <v>0</v>
      </c>
      <c r="B601" s="48">
        <v>68</v>
      </c>
      <c r="C601" s="45" t="s">
        <v>183</v>
      </c>
      <c r="D601" s="45">
        <v>1735</v>
      </c>
      <c r="E601" s="45">
        <v>1735</v>
      </c>
      <c r="F601" s="46" t="s">
        <v>218</v>
      </c>
      <c r="G601" s="45" t="s">
        <v>113</v>
      </c>
      <c r="H601" s="45" t="s">
        <v>114</v>
      </c>
      <c r="I601" s="45" t="s">
        <v>101</v>
      </c>
      <c r="J601" s="47">
        <v>77</v>
      </c>
    </row>
    <row r="602" spans="1:10" x14ac:dyDescent="0.25">
      <c r="A602" s="44">
        <f>+COUNTIF($B$1:B602,ESTADISTICAS!$B$9)</f>
        <v>0</v>
      </c>
      <c r="B602" s="49">
        <v>68</v>
      </c>
      <c r="C602" s="45" t="s">
        <v>183</v>
      </c>
      <c r="D602" s="45">
        <v>1735</v>
      </c>
      <c r="E602" s="45">
        <v>9122</v>
      </c>
      <c r="F602" s="46" t="s">
        <v>218</v>
      </c>
      <c r="G602" s="45" t="s">
        <v>183</v>
      </c>
      <c r="H602" s="45" t="s">
        <v>114</v>
      </c>
      <c r="I602" s="45" t="s">
        <v>101</v>
      </c>
      <c r="J602" s="47">
        <v>872</v>
      </c>
    </row>
    <row r="603" spans="1:10" x14ac:dyDescent="0.25">
      <c r="A603" s="44">
        <f>+COUNTIF($B$1:B603,ESTADISTICAS!$B$9)</f>
        <v>0</v>
      </c>
      <c r="B603" s="48">
        <v>68</v>
      </c>
      <c r="C603" s="45" t="s">
        <v>183</v>
      </c>
      <c r="D603" s="45">
        <v>1806</v>
      </c>
      <c r="E603" s="45">
        <v>1806</v>
      </c>
      <c r="F603" s="46" t="s">
        <v>187</v>
      </c>
      <c r="G603" s="45" t="s">
        <v>113</v>
      </c>
      <c r="H603" s="45" t="s">
        <v>114</v>
      </c>
      <c r="I603" s="45" t="s">
        <v>101</v>
      </c>
      <c r="J603" s="47">
        <v>33</v>
      </c>
    </row>
    <row r="604" spans="1:10" x14ac:dyDescent="0.25">
      <c r="A604" s="44">
        <f>+COUNTIF($B$1:B604,ESTADISTICAS!$B$9)</f>
        <v>0</v>
      </c>
      <c r="B604" s="48">
        <v>68</v>
      </c>
      <c r="C604" s="45" t="s">
        <v>183</v>
      </c>
      <c r="D604" s="45">
        <v>1806</v>
      </c>
      <c r="E604" s="45">
        <v>1811</v>
      </c>
      <c r="F604" s="46" t="s">
        <v>187</v>
      </c>
      <c r="G604" s="45" t="s">
        <v>183</v>
      </c>
      <c r="H604" s="45" t="s">
        <v>114</v>
      </c>
      <c r="I604" s="45" t="s">
        <v>101</v>
      </c>
      <c r="J604" s="47">
        <v>1429</v>
      </c>
    </row>
    <row r="605" spans="1:10" x14ac:dyDescent="0.25">
      <c r="A605" s="44">
        <f>+COUNTIF($B$1:B605,ESTADISTICAS!$B$9)</f>
        <v>0</v>
      </c>
      <c r="B605" s="48">
        <v>68</v>
      </c>
      <c r="C605" s="45" t="s">
        <v>183</v>
      </c>
      <c r="D605" s="45">
        <v>1818</v>
      </c>
      <c r="E605" s="45">
        <v>1817</v>
      </c>
      <c r="F605" s="46" t="s">
        <v>127</v>
      </c>
      <c r="G605" s="45" t="s">
        <v>183</v>
      </c>
      <c r="H605" s="45" t="s">
        <v>114</v>
      </c>
      <c r="I605" s="45" t="s">
        <v>101</v>
      </c>
      <c r="J605" s="47">
        <v>3893</v>
      </c>
    </row>
    <row r="606" spans="1:10" x14ac:dyDescent="0.25">
      <c r="A606" s="44">
        <f>+COUNTIF($B$1:B606,ESTADISTICAS!$B$9)</f>
        <v>0</v>
      </c>
      <c r="B606" s="48">
        <v>68</v>
      </c>
      <c r="C606" s="45" t="s">
        <v>183</v>
      </c>
      <c r="D606" s="45">
        <v>1818</v>
      </c>
      <c r="E606" s="45">
        <v>1819</v>
      </c>
      <c r="F606" s="46" t="s">
        <v>127</v>
      </c>
      <c r="G606" s="45" t="s">
        <v>183</v>
      </c>
      <c r="H606" s="45" t="s">
        <v>114</v>
      </c>
      <c r="I606" s="45" t="s">
        <v>101</v>
      </c>
      <c r="J606" s="47">
        <v>1122</v>
      </c>
    </row>
    <row r="607" spans="1:10" x14ac:dyDescent="0.25">
      <c r="A607" s="44">
        <f>+COUNTIF($B$1:B607,ESTADISTICAS!$B$9)</f>
        <v>0</v>
      </c>
      <c r="B607" s="48">
        <v>68</v>
      </c>
      <c r="C607" s="45" t="s">
        <v>183</v>
      </c>
      <c r="D607" s="45">
        <v>1823</v>
      </c>
      <c r="E607" s="45">
        <v>1823</v>
      </c>
      <c r="F607" s="46" t="s">
        <v>323</v>
      </c>
      <c r="G607" s="45" t="s">
        <v>183</v>
      </c>
      <c r="H607" s="45" t="s">
        <v>114</v>
      </c>
      <c r="I607" s="45" t="s">
        <v>101</v>
      </c>
      <c r="J607" s="47">
        <v>10474</v>
      </c>
    </row>
    <row r="608" spans="1:10" x14ac:dyDescent="0.25">
      <c r="A608" s="44">
        <f>+COUNTIF($B$1:B608,ESTADISTICAS!$B$9)</f>
        <v>0</v>
      </c>
      <c r="B608" s="48">
        <v>68</v>
      </c>
      <c r="C608" s="45" t="s">
        <v>183</v>
      </c>
      <c r="D608" s="45">
        <v>1826</v>
      </c>
      <c r="E608" s="45">
        <v>1826</v>
      </c>
      <c r="F608" s="46" t="s">
        <v>2400</v>
      </c>
      <c r="G608" s="45" t="s">
        <v>113</v>
      </c>
      <c r="H608" s="45" t="s">
        <v>114</v>
      </c>
      <c r="I608" s="45" t="s">
        <v>101</v>
      </c>
      <c r="J608" s="47">
        <v>401</v>
      </c>
    </row>
    <row r="609" spans="1:10" x14ac:dyDescent="0.25">
      <c r="A609" s="44">
        <f>+COUNTIF($B$1:B609,ESTADISTICAS!$B$9)</f>
        <v>0</v>
      </c>
      <c r="B609" s="48">
        <v>68</v>
      </c>
      <c r="C609" s="45" t="s">
        <v>183</v>
      </c>
      <c r="D609" s="45">
        <v>2102</v>
      </c>
      <c r="E609" s="45">
        <v>2102</v>
      </c>
      <c r="F609" s="46" t="s">
        <v>129</v>
      </c>
      <c r="G609" s="45" t="s">
        <v>113</v>
      </c>
      <c r="H609" s="45" t="s">
        <v>100</v>
      </c>
      <c r="I609" s="45" t="s">
        <v>101</v>
      </c>
      <c r="J609" s="47">
        <v>3785</v>
      </c>
    </row>
    <row r="610" spans="1:10" x14ac:dyDescent="0.25">
      <c r="A610" s="44">
        <f>+COUNTIF($B$1:B610,ESTADISTICAS!$B$9)</f>
        <v>0</v>
      </c>
      <c r="B610" s="48">
        <v>68</v>
      </c>
      <c r="C610" s="45" t="s">
        <v>183</v>
      </c>
      <c r="D610" s="45">
        <v>2104</v>
      </c>
      <c r="E610" s="45">
        <v>2104</v>
      </c>
      <c r="F610" s="46" t="s">
        <v>130</v>
      </c>
      <c r="G610" s="45" t="s">
        <v>113</v>
      </c>
      <c r="H610" s="45" t="s">
        <v>100</v>
      </c>
      <c r="I610" s="45" t="s">
        <v>131</v>
      </c>
      <c r="J610" s="47">
        <v>579</v>
      </c>
    </row>
    <row r="611" spans="1:10" x14ac:dyDescent="0.25">
      <c r="A611" s="44">
        <f>+COUNTIF($B$1:B611,ESTADISTICAS!$B$9)</f>
        <v>0</v>
      </c>
      <c r="B611" s="49">
        <v>68</v>
      </c>
      <c r="C611" s="45" t="s">
        <v>183</v>
      </c>
      <c r="D611" s="45">
        <v>2106</v>
      </c>
      <c r="E611" s="45">
        <v>2106</v>
      </c>
      <c r="F611" s="46" t="s">
        <v>190</v>
      </c>
      <c r="G611" s="45" t="s">
        <v>113</v>
      </c>
      <c r="H611" s="45" t="s">
        <v>100</v>
      </c>
      <c r="I611" s="45" t="s">
        <v>131</v>
      </c>
      <c r="J611" s="47">
        <v>312</v>
      </c>
    </row>
    <row r="612" spans="1:10" x14ac:dyDescent="0.25">
      <c r="A612" s="44">
        <f>+COUNTIF($B$1:B612,ESTADISTICAS!$B$9)</f>
        <v>0</v>
      </c>
      <c r="B612" s="49">
        <v>68</v>
      </c>
      <c r="C612" s="45" t="s">
        <v>183</v>
      </c>
      <c r="D612" s="45">
        <v>2207</v>
      </c>
      <c r="E612" s="45">
        <v>2207</v>
      </c>
      <c r="F612" s="46" t="s">
        <v>355</v>
      </c>
      <c r="G612" s="45" t="s">
        <v>183</v>
      </c>
      <c r="H612" s="45" t="s">
        <v>100</v>
      </c>
      <c r="I612" s="45" t="s">
        <v>131</v>
      </c>
      <c r="J612" s="47">
        <v>4012</v>
      </c>
    </row>
    <row r="613" spans="1:10" x14ac:dyDescent="0.25">
      <c r="A613" s="44">
        <f>+COUNTIF($B$1:B613,ESTADISTICAS!$B$9)</f>
        <v>0</v>
      </c>
      <c r="B613" s="49">
        <v>68</v>
      </c>
      <c r="C613" s="45" t="s">
        <v>183</v>
      </c>
      <c r="D613" s="45">
        <v>2708</v>
      </c>
      <c r="E613" s="45">
        <v>2708</v>
      </c>
      <c r="F613" s="46" t="s">
        <v>135</v>
      </c>
      <c r="G613" s="45" t="s">
        <v>98</v>
      </c>
      <c r="H613" s="45" t="s">
        <v>114</v>
      </c>
      <c r="I613" s="45" t="s">
        <v>101</v>
      </c>
      <c r="J613" s="47">
        <v>21</v>
      </c>
    </row>
    <row r="614" spans="1:10" x14ac:dyDescent="0.25">
      <c r="A614" s="44">
        <f>+COUNTIF($B$1:B614,ESTADISTICAS!$B$9)</f>
        <v>0</v>
      </c>
      <c r="B614" s="49">
        <v>68</v>
      </c>
      <c r="C614" s="45" t="s">
        <v>183</v>
      </c>
      <c r="D614" s="45">
        <v>2724</v>
      </c>
      <c r="E614" s="45">
        <v>2724</v>
      </c>
      <c r="F614" s="46" t="s">
        <v>306</v>
      </c>
      <c r="G614" s="45" t="s">
        <v>183</v>
      </c>
      <c r="H614" s="45" t="s">
        <v>114</v>
      </c>
      <c r="I614" s="45" t="s">
        <v>131</v>
      </c>
      <c r="J614" s="47">
        <v>1925</v>
      </c>
    </row>
    <row r="615" spans="1:10" x14ac:dyDescent="0.25">
      <c r="A615" s="44">
        <f>+COUNTIF($B$1:B615,ESTADISTICAS!$B$9)</f>
        <v>0</v>
      </c>
      <c r="B615" s="49">
        <v>68</v>
      </c>
      <c r="C615" s="45" t="s">
        <v>183</v>
      </c>
      <c r="D615" s="45">
        <v>2812</v>
      </c>
      <c r="E615" s="45">
        <v>2812</v>
      </c>
      <c r="F615" s="46" t="s">
        <v>241</v>
      </c>
      <c r="G615" s="45" t="s">
        <v>113</v>
      </c>
      <c r="H615" s="45" t="s">
        <v>114</v>
      </c>
      <c r="I615" s="45" t="s">
        <v>101</v>
      </c>
      <c r="J615" s="47">
        <v>2</v>
      </c>
    </row>
    <row r="616" spans="1:10" x14ac:dyDescent="0.25">
      <c r="A616" s="44">
        <f>+COUNTIF($B$1:B616,ESTADISTICAS!$B$9)</f>
        <v>0</v>
      </c>
      <c r="B616" s="49">
        <v>68</v>
      </c>
      <c r="C616" s="45" t="s">
        <v>183</v>
      </c>
      <c r="D616" s="45">
        <v>2829</v>
      </c>
      <c r="E616" s="45">
        <v>2829</v>
      </c>
      <c r="F616" s="46" t="s">
        <v>152</v>
      </c>
      <c r="G616" s="45" t="s">
        <v>113</v>
      </c>
      <c r="H616" s="45" t="s">
        <v>114</v>
      </c>
      <c r="I616" s="45" t="s">
        <v>131</v>
      </c>
      <c r="J616" s="47">
        <v>635</v>
      </c>
    </row>
    <row r="617" spans="1:10" x14ac:dyDescent="0.25">
      <c r="A617" s="44">
        <f>+COUNTIF($B$1:B617,ESTADISTICAS!$B$9)</f>
        <v>0</v>
      </c>
      <c r="B617" s="49">
        <v>68</v>
      </c>
      <c r="C617" s="45" t="s">
        <v>183</v>
      </c>
      <c r="D617" s="45">
        <v>2831</v>
      </c>
      <c r="E617" s="45">
        <v>2831</v>
      </c>
      <c r="F617" s="46" t="s">
        <v>153</v>
      </c>
      <c r="G617" s="45" t="s">
        <v>113</v>
      </c>
      <c r="H617" s="45" t="s">
        <v>114</v>
      </c>
      <c r="I617" s="45" t="s">
        <v>131</v>
      </c>
      <c r="J617" s="47">
        <v>2368</v>
      </c>
    </row>
    <row r="618" spans="1:10" x14ac:dyDescent="0.25">
      <c r="A618" s="44">
        <f>+COUNTIF($B$1:B618,ESTADISTICAS!$B$9)</f>
        <v>0</v>
      </c>
      <c r="B618" s="49">
        <v>68</v>
      </c>
      <c r="C618" s="45" t="s">
        <v>183</v>
      </c>
      <c r="D618" s="45">
        <v>2832</v>
      </c>
      <c r="E618" s="45">
        <v>2832</v>
      </c>
      <c r="F618" s="46" t="s">
        <v>244</v>
      </c>
      <c r="G618" s="45" t="s">
        <v>183</v>
      </c>
      <c r="H618" s="45" t="s">
        <v>114</v>
      </c>
      <c r="I618" s="45" t="s">
        <v>101</v>
      </c>
      <c r="J618" s="47">
        <v>16836</v>
      </c>
    </row>
    <row r="619" spans="1:10" x14ac:dyDescent="0.25">
      <c r="A619" s="44">
        <f>+COUNTIF($B$1:B619,ESTADISTICAS!$B$9)</f>
        <v>0</v>
      </c>
      <c r="B619" s="49">
        <v>68</v>
      </c>
      <c r="C619" s="45" t="s">
        <v>183</v>
      </c>
      <c r="D619" s="45">
        <v>2833</v>
      </c>
      <c r="E619" s="45">
        <v>2833</v>
      </c>
      <c r="F619" s="46" t="s">
        <v>154</v>
      </c>
      <c r="G619" s="45" t="s">
        <v>98</v>
      </c>
      <c r="H619" s="45" t="s">
        <v>114</v>
      </c>
      <c r="I619" s="45" t="s">
        <v>131</v>
      </c>
      <c r="J619" s="47">
        <v>160</v>
      </c>
    </row>
    <row r="620" spans="1:10" x14ac:dyDescent="0.25">
      <c r="A620" s="44">
        <f>+COUNTIF($B$1:B620,ESTADISTICAS!$B$9)</f>
        <v>0</v>
      </c>
      <c r="B620" s="49">
        <v>68</v>
      </c>
      <c r="C620" s="45" t="s">
        <v>183</v>
      </c>
      <c r="D620" s="45">
        <v>2847</v>
      </c>
      <c r="E620" s="45">
        <v>2847</v>
      </c>
      <c r="F620" s="46" t="s">
        <v>356</v>
      </c>
      <c r="G620" s="45" t="s">
        <v>183</v>
      </c>
      <c r="H620" s="45" t="s">
        <v>114</v>
      </c>
      <c r="I620" s="45" t="s">
        <v>101</v>
      </c>
      <c r="J620" s="47">
        <v>7655</v>
      </c>
    </row>
    <row r="621" spans="1:10" x14ac:dyDescent="0.25">
      <c r="A621" s="44">
        <f>+COUNTIF($B$1:B621,ESTADISTICAS!$B$9)</f>
        <v>0</v>
      </c>
      <c r="B621" s="49">
        <v>68</v>
      </c>
      <c r="C621" s="45" t="s">
        <v>183</v>
      </c>
      <c r="D621" s="45">
        <v>3201</v>
      </c>
      <c r="E621" s="45">
        <v>3201</v>
      </c>
      <c r="F621" s="46" t="s">
        <v>346</v>
      </c>
      <c r="G621" s="45" t="s">
        <v>183</v>
      </c>
      <c r="H621" s="45" t="s">
        <v>100</v>
      </c>
      <c r="I621" s="45" t="s">
        <v>159</v>
      </c>
      <c r="J621" s="47">
        <v>16483</v>
      </c>
    </row>
    <row r="622" spans="1:10" x14ac:dyDescent="0.25">
      <c r="A622" s="44">
        <f>+COUNTIF($B$1:B622,ESTADISTICAS!$B$9)</f>
        <v>0</v>
      </c>
      <c r="B622" s="49">
        <v>68</v>
      </c>
      <c r="C622" s="45" t="s">
        <v>183</v>
      </c>
      <c r="D622" s="45">
        <v>3716</v>
      </c>
      <c r="E622" s="45">
        <v>3716</v>
      </c>
      <c r="F622" s="46" t="s">
        <v>357</v>
      </c>
      <c r="G622" s="45" t="s">
        <v>183</v>
      </c>
      <c r="H622" s="45" t="s">
        <v>114</v>
      </c>
      <c r="I622" s="45" t="s">
        <v>159</v>
      </c>
      <c r="J622" s="47">
        <v>576</v>
      </c>
    </row>
    <row r="623" spans="1:10" x14ac:dyDescent="0.25">
      <c r="A623" s="44">
        <f>+COUNTIF($B$1:B623,ESTADISTICAS!$B$9)</f>
        <v>0</v>
      </c>
      <c r="B623" s="49">
        <v>68</v>
      </c>
      <c r="C623" s="45" t="s">
        <v>183</v>
      </c>
      <c r="D623" s="45">
        <v>3810</v>
      </c>
      <c r="E623" s="45">
        <v>3810</v>
      </c>
      <c r="F623" s="46" t="s">
        <v>358</v>
      </c>
      <c r="G623" s="45" t="s">
        <v>183</v>
      </c>
      <c r="H623" s="45" t="s">
        <v>114</v>
      </c>
      <c r="I623" s="45" t="s">
        <v>159</v>
      </c>
      <c r="J623" s="47">
        <v>157</v>
      </c>
    </row>
    <row r="624" spans="1:10" x14ac:dyDescent="0.25">
      <c r="A624" s="44">
        <f>+COUNTIF($B$1:B624,ESTADISTICAS!$B$9)</f>
        <v>0</v>
      </c>
      <c r="B624" s="49">
        <v>68</v>
      </c>
      <c r="C624" s="45" t="s">
        <v>183</v>
      </c>
      <c r="D624" s="45">
        <v>4829</v>
      </c>
      <c r="E624" s="45">
        <v>4829</v>
      </c>
      <c r="F624" s="46" t="s">
        <v>2409</v>
      </c>
      <c r="G624" s="45" t="s">
        <v>183</v>
      </c>
      <c r="H624" s="45" t="s">
        <v>114</v>
      </c>
      <c r="I624" s="45" t="s">
        <v>172</v>
      </c>
      <c r="J624" s="47">
        <v>120</v>
      </c>
    </row>
    <row r="625" spans="1:10" x14ac:dyDescent="0.25">
      <c r="A625" s="44">
        <f>+COUNTIF($B$1:B625,ESTADISTICAS!$B$9)</f>
        <v>0</v>
      </c>
      <c r="B625" s="49">
        <v>68</v>
      </c>
      <c r="C625" s="45" t="s">
        <v>183</v>
      </c>
      <c r="D625" s="45">
        <v>5801</v>
      </c>
      <c r="E625" s="45">
        <v>5801</v>
      </c>
      <c r="F625" s="46" t="s">
        <v>359</v>
      </c>
      <c r="G625" s="45" t="s">
        <v>183</v>
      </c>
      <c r="H625" s="45" t="s">
        <v>114</v>
      </c>
      <c r="I625" s="45" t="s">
        <v>131</v>
      </c>
      <c r="J625" s="47">
        <v>472</v>
      </c>
    </row>
    <row r="626" spans="1:10" x14ac:dyDescent="0.25">
      <c r="A626" s="44">
        <f>+COUNTIF($B$1:B626,ESTADISTICAS!$B$9)</f>
        <v>0</v>
      </c>
      <c r="B626" s="49">
        <v>68</v>
      </c>
      <c r="C626" s="45" t="s">
        <v>183</v>
      </c>
      <c r="D626" s="45">
        <v>9110</v>
      </c>
      <c r="E626" s="45">
        <v>9110</v>
      </c>
      <c r="F626" s="46" t="s">
        <v>174</v>
      </c>
      <c r="G626" s="45" t="s">
        <v>113</v>
      </c>
      <c r="H626" s="45" t="s">
        <v>100</v>
      </c>
      <c r="I626" s="45" t="s">
        <v>159</v>
      </c>
      <c r="J626" s="47">
        <v>21706</v>
      </c>
    </row>
    <row r="627" spans="1:10" x14ac:dyDescent="0.25">
      <c r="A627" s="44">
        <f>+COUNTIF($B$1:B627,ESTADISTICAS!$B$9)</f>
        <v>0</v>
      </c>
      <c r="B627" s="48">
        <v>70</v>
      </c>
      <c r="C627" s="45" t="s">
        <v>197</v>
      </c>
      <c r="D627" s="45">
        <v>1201</v>
      </c>
      <c r="E627" s="45">
        <v>1201</v>
      </c>
      <c r="F627" s="46" t="s">
        <v>106</v>
      </c>
      <c r="G627" s="45" t="s">
        <v>98</v>
      </c>
      <c r="H627" s="45" t="s">
        <v>100</v>
      </c>
      <c r="I627" s="45" t="s">
        <v>101</v>
      </c>
      <c r="J627" s="47">
        <v>8</v>
      </c>
    </row>
    <row r="628" spans="1:10" x14ac:dyDescent="0.25">
      <c r="A628" s="44">
        <f>+COUNTIF($B$1:B628,ESTADISTICAS!$B$9)</f>
        <v>0</v>
      </c>
      <c r="B628" s="48">
        <v>70</v>
      </c>
      <c r="C628" s="45" t="s">
        <v>197</v>
      </c>
      <c r="D628" s="45">
        <v>1205</v>
      </c>
      <c r="E628" s="45">
        <v>1205</v>
      </c>
      <c r="F628" s="46" t="s">
        <v>291</v>
      </c>
      <c r="G628" s="45" t="s">
        <v>121</v>
      </c>
      <c r="H628" s="45" t="s">
        <v>100</v>
      </c>
      <c r="I628" s="45" t="s">
        <v>101</v>
      </c>
      <c r="J628" s="47">
        <v>102</v>
      </c>
    </row>
    <row r="629" spans="1:10" x14ac:dyDescent="0.25">
      <c r="A629" s="44">
        <f>+COUNTIF($B$1:B629,ESTADISTICAS!$B$9)</f>
        <v>0</v>
      </c>
      <c r="B629" s="49">
        <v>70</v>
      </c>
      <c r="C629" s="45" t="s">
        <v>197</v>
      </c>
      <c r="D629" s="45">
        <v>1209</v>
      </c>
      <c r="E629" s="45">
        <v>1209</v>
      </c>
      <c r="F629" s="46" t="s">
        <v>109</v>
      </c>
      <c r="G629" s="45" t="s">
        <v>110</v>
      </c>
      <c r="H629" s="45" t="s">
        <v>100</v>
      </c>
      <c r="I629" s="45" t="s">
        <v>101</v>
      </c>
      <c r="J629" s="47">
        <v>3</v>
      </c>
    </row>
    <row r="630" spans="1:10" x14ac:dyDescent="0.25">
      <c r="A630" s="44">
        <f>+COUNTIF($B$1:B630,ESTADISTICAS!$B$9)</f>
        <v>0</v>
      </c>
      <c r="B630" s="48">
        <v>70</v>
      </c>
      <c r="C630" s="45" t="s">
        <v>197</v>
      </c>
      <c r="D630" s="45">
        <v>1217</v>
      </c>
      <c r="E630" s="45">
        <v>1217</v>
      </c>
      <c r="F630" s="46" t="s">
        <v>360</v>
      </c>
      <c r="G630" s="45" t="s">
        <v>197</v>
      </c>
      <c r="H630" s="45" t="s">
        <v>100</v>
      </c>
      <c r="I630" s="45" t="s">
        <v>101</v>
      </c>
      <c r="J630" s="47">
        <v>5577</v>
      </c>
    </row>
    <row r="631" spans="1:10" x14ac:dyDescent="0.25">
      <c r="A631" s="44">
        <f>+COUNTIF($B$1:B631,ESTADISTICAS!$B$9)</f>
        <v>0</v>
      </c>
      <c r="B631" s="48">
        <v>70</v>
      </c>
      <c r="C631" s="45" t="s">
        <v>197</v>
      </c>
      <c r="D631" s="45">
        <v>1704</v>
      </c>
      <c r="E631" s="45">
        <v>1704</v>
      </c>
      <c r="F631" s="46" t="s">
        <v>115</v>
      </c>
      <c r="G631" s="45" t="s">
        <v>113</v>
      </c>
      <c r="H631" s="45" t="s">
        <v>114</v>
      </c>
      <c r="I631" s="45" t="s">
        <v>101</v>
      </c>
      <c r="J631" s="47">
        <v>132</v>
      </c>
    </row>
    <row r="632" spans="1:10" x14ac:dyDescent="0.25">
      <c r="A632" s="44">
        <f>+COUNTIF($B$1:B632,ESTADISTICAS!$B$9)</f>
        <v>0</v>
      </c>
      <c r="B632" s="49">
        <v>70</v>
      </c>
      <c r="C632" s="45" t="s">
        <v>197</v>
      </c>
      <c r="D632" s="45">
        <v>1713</v>
      </c>
      <c r="E632" s="45">
        <v>1713</v>
      </c>
      <c r="F632" s="46" t="s">
        <v>184</v>
      </c>
      <c r="G632" s="45" t="s">
        <v>158</v>
      </c>
      <c r="H632" s="45" t="s">
        <v>114</v>
      </c>
      <c r="I632" s="45" t="s">
        <v>101</v>
      </c>
      <c r="J632" s="47">
        <v>20</v>
      </c>
    </row>
    <row r="633" spans="1:10" x14ac:dyDescent="0.25">
      <c r="A633" s="44">
        <f>+COUNTIF($B$1:B633,ESTADISTICAS!$B$9)</f>
        <v>0</v>
      </c>
      <c r="B633" s="49">
        <v>70</v>
      </c>
      <c r="C633" s="45" t="s">
        <v>197</v>
      </c>
      <c r="D633" s="45">
        <v>1812</v>
      </c>
      <c r="E633" s="45">
        <v>1812</v>
      </c>
      <c r="F633" s="46" t="s">
        <v>125</v>
      </c>
      <c r="G633" s="45" t="s">
        <v>98</v>
      </c>
      <c r="H633" s="45" t="s">
        <v>114</v>
      </c>
      <c r="I633" s="45" t="s">
        <v>101</v>
      </c>
      <c r="J633" s="47">
        <v>9</v>
      </c>
    </row>
    <row r="634" spans="1:10" x14ac:dyDescent="0.25">
      <c r="A634" s="44">
        <f>+COUNTIF($B$1:B634,ESTADISTICAS!$B$9)</f>
        <v>0</v>
      </c>
      <c r="B634" s="49">
        <v>70</v>
      </c>
      <c r="C634" s="45" t="s">
        <v>197</v>
      </c>
      <c r="D634" s="45">
        <v>1833</v>
      </c>
      <c r="E634" s="45">
        <v>1833</v>
      </c>
      <c r="F634" s="46" t="s">
        <v>225</v>
      </c>
      <c r="G634" s="45" t="s">
        <v>105</v>
      </c>
      <c r="H634" s="45" t="s">
        <v>114</v>
      </c>
      <c r="I634" s="45" t="s">
        <v>101</v>
      </c>
      <c r="J634" s="47">
        <v>37</v>
      </c>
    </row>
    <row r="635" spans="1:10" x14ac:dyDescent="0.25">
      <c r="A635" s="44">
        <f>+COUNTIF($B$1:B635,ESTADISTICAS!$B$9)</f>
        <v>0</v>
      </c>
      <c r="B635" s="49">
        <v>70</v>
      </c>
      <c r="C635" s="45" t="s">
        <v>197</v>
      </c>
      <c r="D635" s="45">
        <v>2102</v>
      </c>
      <c r="E635" s="45">
        <v>2102</v>
      </c>
      <c r="F635" s="46" t="s">
        <v>129</v>
      </c>
      <c r="G635" s="45" t="s">
        <v>113</v>
      </c>
      <c r="H635" s="45" t="s">
        <v>100</v>
      </c>
      <c r="I635" s="45" t="s">
        <v>101</v>
      </c>
      <c r="J635" s="47">
        <v>1173</v>
      </c>
    </row>
    <row r="636" spans="1:10" x14ac:dyDescent="0.25">
      <c r="A636" s="44">
        <f>+COUNTIF($B$1:B636,ESTADISTICAS!$B$9)</f>
        <v>0</v>
      </c>
      <c r="B636" s="49">
        <v>70</v>
      </c>
      <c r="C636" s="45" t="s">
        <v>197</v>
      </c>
      <c r="D636" s="45">
        <v>2104</v>
      </c>
      <c r="E636" s="45">
        <v>2104</v>
      </c>
      <c r="F636" s="46" t="s">
        <v>130</v>
      </c>
      <c r="G636" s="45" t="s">
        <v>113</v>
      </c>
      <c r="H636" s="45" t="s">
        <v>100</v>
      </c>
      <c r="I636" s="45" t="s">
        <v>131</v>
      </c>
      <c r="J636" s="47">
        <v>304</v>
      </c>
    </row>
    <row r="637" spans="1:10" x14ac:dyDescent="0.25">
      <c r="A637" s="44">
        <f>+COUNTIF($B$1:B637,ESTADISTICAS!$B$9)</f>
        <v>0</v>
      </c>
      <c r="B637" s="49">
        <v>70</v>
      </c>
      <c r="C637" s="45" t="s">
        <v>197</v>
      </c>
      <c r="D637" s="45">
        <v>2709</v>
      </c>
      <c r="E637" s="45">
        <v>2709</v>
      </c>
      <c r="F637" s="46" t="s">
        <v>136</v>
      </c>
      <c r="G637" s="45" t="s">
        <v>113</v>
      </c>
      <c r="H637" s="45" t="s">
        <v>114</v>
      </c>
      <c r="I637" s="45" t="s">
        <v>131</v>
      </c>
      <c r="J637" s="47">
        <v>61</v>
      </c>
    </row>
    <row r="638" spans="1:10" x14ac:dyDescent="0.25">
      <c r="A638" s="44">
        <f>+COUNTIF($B$1:B638,ESTADISTICAS!$B$9)</f>
        <v>0</v>
      </c>
      <c r="B638" s="48">
        <v>70</v>
      </c>
      <c r="C638" s="45" t="s">
        <v>197</v>
      </c>
      <c r="D638" s="45">
        <v>2812</v>
      </c>
      <c r="E638" s="45">
        <v>2812</v>
      </c>
      <c r="F638" s="46" t="s">
        <v>241</v>
      </c>
      <c r="G638" s="45" t="s">
        <v>113</v>
      </c>
      <c r="H638" s="45" t="s">
        <v>114</v>
      </c>
      <c r="I638" s="45" t="s">
        <v>101</v>
      </c>
      <c r="J638" s="47">
        <v>23</v>
      </c>
    </row>
    <row r="639" spans="1:10" x14ac:dyDescent="0.25">
      <c r="A639" s="44">
        <f>+COUNTIF($B$1:B639,ESTADISTICAS!$B$9)</f>
        <v>0</v>
      </c>
      <c r="B639" s="48">
        <v>70</v>
      </c>
      <c r="C639" s="45" t="s">
        <v>197</v>
      </c>
      <c r="D639" s="45">
        <v>2823</v>
      </c>
      <c r="E639" s="45">
        <v>2823</v>
      </c>
      <c r="F639" s="46" t="s">
        <v>324</v>
      </c>
      <c r="G639" s="45" t="s">
        <v>197</v>
      </c>
      <c r="H639" s="45" t="s">
        <v>114</v>
      </c>
      <c r="I639" s="45" t="s">
        <v>131</v>
      </c>
      <c r="J639" s="47">
        <v>9808</v>
      </c>
    </row>
    <row r="640" spans="1:10" x14ac:dyDescent="0.25">
      <c r="A640" s="44">
        <f>+COUNTIF($B$1:B640,ESTADISTICAS!$B$9)</f>
        <v>0</v>
      </c>
      <c r="B640" s="49">
        <v>70</v>
      </c>
      <c r="C640" s="45" t="s">
        <v>197</v>
      </c>
      <c r="D640" s="45">
        <v>2833</v>
      </c>
      <c r="E640" s="45">
        <v>2833</v>
      </c>
      <c r="F640" s="46" t="s">
        <v>154</v>
      </c>
      <c r="G640" s="45" t="s">
        <v>98</v>
      </c>
      <c r="H640" s="45" t="s">
        <v>114</v>
      </c>
      <c r="I640" s="45" t="s">
        <v>131</v>
      </c>
      <c r="J640" s="47">
        <v>45</v>
      </c>
    </row>
    <row r="641" spans="1:10" x14ac:dyDescent="0.25">
      <c r="A641" s="44">
        <f>+COUNTIF($B$1:B641,ESTADISTICAS!$B$9)</f>
        <v>0</v>
      </c>
      <c r="B641" s="49">
        <v>70</v>
      </c>
      <c r="C641" s="45" t="s">
        <v>197</v>
      </c>
      <c r="D641" s="45">
        <v>2850</v>
      </c>
      <c r="E641" s="45">
        <v>2850</v>
      </c>
      <c r="F641" s="46" t="s">
        <v>196</v>
      </c>
      <c r="G641" s="45" t="s">
        <v>197</v>
      </c>
      <c r="H641" s="45" t="s">
        <v>114</v>
      </c>
      <c r="I641" s="45" t="s">
        <v>131</v>
      </c>
      <c r="J641" s="47">
        <v>3103</v>
      </c>
    </row>
    <row r="642" spans="1:10" x14ac:dyDescent="0.25">
      <c r="A642" s="44">
        <f>+COUNTIF($B$1:B642,ESTADISTICAS!$B$9)</f>
        <v>0</v>
      </c>
      <c r="B642" s="49">
        <v>70</v>
      </c>
      <c r="C642" s="45" t="s">
        <v>197</v>
      </c>
      <c r="D642" s="45">
        <v>3710</v>
      </c>
      <c r="E642" s="45">
        <v>3710</v>
      </c>
      <c r="F642" s="46" t="s">
        <v>2402</v>
      </c>
      <c r="G642" s="45" t="s">
        <v>121</v>
      </c>
      <c r="H642" s="45" t="s">
        <v>114</v>
      </c>
      <c r="I642" s="45" t="s">
        <v>131</v>
      </c>
      <c r="J642" s="47">
        <v>604</v>
      </c>
    </row>
    <row r="643" spans="1:10" x14ac:dyDescent="0.25">
      <c r="A643" s="44">
        <f>+COUNTIF($B$1:B643,ESTADISTICAS!$B$9)</f>
        <v>0</v>
      </c>
      <c r="B643" s="49">
        <v>70</v>
      </c>
      <c r="C643" s="45" t="s">
        <v>197</v>
      </c>
      <c r="D643" s="45">
        <v>3901</v>
      </c>
      <c r="E643" s="45">
        <v>3901</v>
      </c>
      <c r="F643" s="46" t="s">
        <v>361</v>
      </c>
      <c r="G643" s="45" t="s">
        <v>197</v>
      </c>
      <c r="H643" s="45" t="s">
        <v>100</v>
      </c>
      <c r="I643" s="45" t="s">
        <v>159</v>
      </c>
      <c r="J643" s="47">
        <v>322</v>
      </c>
    </row>
    <row r="644" spans="1:10" x14ac:dyDescent="0.25">
      <c r="A644" s="44">
        <f>+COUNTIF($B$1:B644,ESTADISTICAS!$B$9)</f>
        <v>0</v>
      </c>
      <c r="B644" s="48">
        <v>70</v>
      </c>
      <c r="C644" s="45" t="s">
        <v>197</v>
      </c>
      <c r="D644" s="45">
        <v>4813</v>
      </c>
      <c r="E644" s="45">
        <v>4813</v>
      </c>
      <c r="F644" s="46" t="s">
        <v>171</v>
      </c>
      <c r="G644" s="45" t="s">
        <v>113</v>
      </c>
      <c r="H644" s="45" t="s">
        <v>114</v>
      </c>
      <c r="I644" s="45" t="s">
        <v>172</v>
      </c>
      <c r="J644" s="47">
        <v>946</v>
      </c>
    </row>
    <row r="645" spans="1:10" x14ac:dyDescent="0.25">
      <c r="A645" s="44">
        <f>+COUNTIF($B$1:B645,ESTADISTICAS!$B$9)</f>
        <v>0</v>
      </c>
      <c r="B645" s="49">
        <v>70</v>
      </c>
      <c r="C645" s="45" t="s">
        <v>197</v>
      </c>
      <c r="D645" s="45">
        <v>9110</v>
      </c>
      <c r="E645" s="45">
        <v>9110</v>
      </c>
      <c r="F645" s="46" t="s">
        <v>174</v>
      </c>
      <c r="G645" s="45" t="s">
        <v>113</v>
      </c>
      <c r="H645" s="45" t="s">
        <v>100</v>
      </c>
      <c r="I645" s="45" t="s">
        <v>159</v>
      </c>
      <c r="J645" s="47">
        <v>1383</v>
      </c>
    </row>
    <row r="646" spans="1:10" x14ac:dyDescent="0.25">
      <c r="A646" s="44">
        <f>+COUNTIF($B$1:B646,ESTADISTICAS!$B$9)</f>
        <v>0</v>
      </c>
      <c r="B646" s="48">
        <v>70</v>
      </c>
      <c r="C646" s="45" t="s">
        <v>197</v>
      </c>
      <c r="D646" s="45">
        <v>9116</v>
      </c>
      <c r="E646" s="45">
        <v>9116</v>
      </c>
      <c r="F646" s="46" t="s">
        <v>175</v>
      </c>
      <c r="G646" s="45" t="s">
        <v>176</v>
      </c>
      <c r="H646" s="45" t="s">
        <v>114</v>
      </c>
      <c r="I646" s="45" t="s">
        <v>131</v>
      </c>
      <c r="J646" s="47">
        <v>73</v>
      </c>
    </row>
    <row r="647" spans="1:10" x14ac:dyDescent="0.25">
      <c r="A647" s="44">
        <f>+COUNTIF($B$1:B647,ESTADISTICAS!$B$9)</f>
        <v>0</v>
      </c>
      <c r="B647" s="49">
        <v>73</v>
      </c>
      <c r="C647" s="45" t="s">
        <v>108</v>
      </c>
      <c r="D647" s="45">
        <v>1111</v>
      </c>
      <c r="E647" s="45">
        <v>1111</v>
      </c>
      <c r="F647" s="46" t="s">
        <v>102</v>
      </c>
      <c r="G647" s="45" t="s">
        <v>103</v>
      </c>
      <c r="H647" s="45" t="s">
        <v>100</v>
      </c>
      <c r="I647" s="45" t="s">
        <v>101</v>
      </c>
      <c r="J647" s="47">
        <v>4</v>
      </c>
    </row>
    <row r="648" spans="1:10" x14ac:dyDescent="0.25">
      <c r="A648" s="44">
        <f>+COUNTIF($B$1:B648,ESTADISTICAS!$B$9)</f>
        <v>0</v>
      </c>
      <c r="B648" s="48">
        <v>73</v>
      </c>
      <c r="C648" s="45" t="s">
        <v>108</v>
      </c>
      <c r="D648" s="45">
        <v>1201</v>
      </c>
      <c r="E648" s="45">
        <v>1201</v>
      </c>
      <c r="F648" s="46" t="s">
        <v>106</v>
      </c>
      <c r="G648" s="45" t="s">
        <v>98</v>
      </c>
      <c r="H648" s="45" t="s">
        <v>100</v>
      </c>
      <c r="I648" s="45" t="s">
        <v>101</v>
      </c>
      <c r="J648" s="47">
        <v>1</v>
      </c>
    </row>
    <row r="649" spans="1:10" x14ac:dyDescent="0.25">
      <c r="A649" s="44">
        <f>+COUNTIF($B$1:B649,ESTADISTICAS!$B$9)</f>
        <v>0</v>
      </c>
      <c r="B649" s="48">
        <v>73</v>
      </c>
      <c r="C649" s="45" t="s">
        <v>108</v>
      </c>
      <c r="D649" s="45">
        <v>1207</v>
      </c>
      <c r="E649" s="45">
        <v>1207</v>
      </c>
      <c r="F649" s="46" t="s">
        <v>107</v>
      </c>
      <c r="G649" s="45" t="s">
        <v>108</v>
      </c>
      <c r="H649" s="45" t="s">
        <v>100</v>
      </c>
      <c r="I649" s="45" t="s">
        <v>101</v>
      </c>
      <c r="J649" s="47">
        <v>13016</v>
      </c>
    </row>
    <row r="650" spans="1:10" x14ac:dyDescent="0.25">
      <c r="A650" s="44">
        <f>+COUNTIF($B$1:B650,ESTADISTICAS!$B$9)</f>
        <v>0</v>
      </c>
      <c r="B650" s="48">
        <v>73</v>
      </c>
      <c r="C650" s="45" t="s">
        <v>108</v>
      </c>
      <c r="D650" s="45">
        <v>1704</v>
      </c>
      <c r="E650" s="45">
        <v>1704</v>
      </c>
      <c r="F650" s="46" t="s">
        <v>115</v>
      </c>
      <c r="G650" s="45" t="s">
        <v>113</v>
      </c>
      <c r="H650" s="45" t="s">
        <v>114</v>
      </c>
      <c r="I650" s="45" t="s">
        <v>101</v>
      </c>
      <c r="J650" s="47">
        <v>70</v>
      </c>
    </row>
    <row r="651" spans="1:10" x14ac:dyDescent="0.25">
      <c r="A651" s="44">
        <f>+COUNTIF($B$1:B651,ESTADISTICAS!$B$9)</f>
        <v>0</v>
      </c>
      <c r="B651" s="49">
        <v>73</v>
      </c>
      <c r="C651" s="45" t="s">
        <v>108</v>
      </c>
      <c r="D651" s="45">
        <v>1711</v>
      </c>
      <c r="E651" s="45">
        <v>1711</v>
      </c>
      <c r="F651" s="46" t="s">
        <v>212</v>
      </c>
      <c r="G651" s="45" t="s">
        <v>213</v>
      </c>
      <c r="H651" s="45" t="s">
        <v>114</v>
      </c>
      <c r="I651" s="45" t="s">
        <v>101</v>
      </c>
      <c r="J651" s="47">
        <v>66</v>
      </c>
    </row>
    <row r="652" spans="1:10" x14ac:dyDescent="0.25">
      <c r="A652" s="44">
        <f>+COUNTIF($B$1:B652,ESTADISTICAS!$B$9)</f>
        <v>0</v>
      </c>
      <c r="B652" s="49">
        <v>73</v>
      </c>
      <c r="C652" s="45" t="s">
        <v>108</v>
      </c>
      <c r="D652" s="45">
        <v>1718</v>
      </c>
      <c r="E652" s="45">
        <v>1717</v>
      </c>
      <c r="F652" s="46" t="s">
        <v>120</v>
      </c>
      <c r="G652" s="45" t="s">
        <v>98</v>
      </c>
      <c r="H652" s="45" t="s">
        <v>114</v>
      </c>
      <c r="I652" s="45" t="s">
        <v>101</v>
      </c>
      <c r="J652" s="47">
        <v>165</v>
      </c>
    </row>
    <row r="653" spans="1:10" x14ac:dyDescent="0.25">
      <c r="A653" s="44">
        <f>+COUNTIF($B$1:B653,ESTADISTICAS!$B$9)</f>
        <v>0</v>
      </c>
      <c r="B653" s="49">
        <v>73</v>
      </c>
      <c r="C653" s="45" t="s">
        <v>108</v>
      </c>
      <c r="D653" s="45">
        <v>1813</v>
      </c>
      <c r="E653" s="45">
        <v>1813</v>
      </c>
      <c r="F653" s="46" t="s">
        <v>221</v>
      </c>
      <c r="G653" s="45" t="s">
        <v>113</v>
      </c>
      <c r="H653" s="45" t="s">
        <v>114</v>
      </c>
      <c r="I653" s="45" t="s">
        <v>101</v>
      </c>
      <c r="J653" s="47">
        <v>78</v>
      </c>
    </row>
    <row r="654" spans="1:10" x14ac:dyDescent="0.25">
      <c r="A654" s="44">
        <f>+COUNTIF($B$1:B654,ESTADISTICAS!$B$9)</f>
        <v>0</v>
      </c>
      <c r="B654" s="49">
        <v>73</v>
      </c>
      <c r="C654" s="45" t="s">
        <v>108</v>
      </c>
      <c r="D654" s="45">
        <v>1818</v>
      </c>
      <c r="E654" s="45">
        <v>1818</v>
      </c>
      <c r="F654" s="46" t="s">
        <v>127</v>
      </c>
      <c r="G654" s="45" t="s">
        <v>113</v>
      </c>
      <c r="H654" s="45" t="s">
        <v>114</v>
      </c>
      <c r="I654" s="45" t="s">
        <v>101</v>
      </c>
      <c r="J654" s="47">
        <v>4986</v>
      </c>
    </row>
    <row r="655" spans="1:10" x14ac:dyDescent="0.25">
      <c r="A655" s="44">
        <f>+COUNTIF($B$1:B655,ESTADISTICAS!$B$9)</f>
        <v>0</v>
      </c>
      <c r="B655" s="48">
        <v>73</v>
      </c>
      <c r="C655" s="45" t="s">
        <v>108</v>
      </c>
      <c r="D655" s="45">
        <v>1825</v>
      </c>
      <c r="E655" s="45">
        <v>1825</v>
      </c>
      <c r="F655" s="46" t="s">
        <v>189</v>
      </c>
      <c r="G655" s="45" t="s">
        <v>123</v>
      </c>
      <c r="H655" s="45" t="s">
        <v>114</v>
      </c>
      <c r="I655" s="45" t="s">
        <v>101</v>
      </c>
      <c r="J655" s="47">
        <v>32</v>
      </c>
    </row>
    <row r="656" spans="1:10" x14ac:dyDescent="0.25">
      <c r="A656" s="44">
        <f>+COUNTIF($B$1:B656,ESTADISTICAS!$B$9)</f>
        <v>0</v>
      </c>
      <c r="B656" s="48">
        <v>73</v>
      </c>
      <c r="C656" s="45" t="s">
        <v>108</v>
      </c>
      <c r="D656" s="45">
        <v>1826</v>
      </c>
      <c r="E656" s="45">
        <v>1826</v>
      </c>
      <c r="F656" s="46" t="s">
        <v>2400</v>
      </c>
      <c r="G656" s="45" t="s">
        <v>113</v>
      </c>
      <c r="H656" s="45" t="s">
        <v>114</v>
      </c>
      <c r="I656" s="45" t="s">
        <v>101</v>
      </c>
      <c r="J656" s="47">
        <v>743</v>
      </c>
    </row>
    <row r="657" spans="1:10" x14ac:dyDescent="0.25">
      <c r="A657" s="44">
        <f>+COUNTIF($B$1:B657,ESTADISTICAS!$B$9)</f>
        <v>0</v>
      </c>
      <c r="B657" s="49">
        <v>73</v>
      </c>
      <c r="C657" s="45" t="s">
        <v>108</v>
      </c>
      <c r="D657" s="45">
        <v>1831</v>
      </c>
      <c r="E657" s="45">
        <v>1831</v>
      </c>
      <c r="F657" s="46" t="s">
        <v>224</v>
      </c>
      <c r="G657" s="45" t="s">
        <v>108</v>
      </c>
      <c r="H657" s="45" t="s">
        <v>114</v>
      </c>
      <c r="I657" s="45" t="s">
        <v>101</v>
      </c>
      <c r="J657" s="47">
        <v>5982</v>
      </c>
    </row>
    <row r="658" spans="1:10" x14ac:dyDescent="0.25">
      <c r="A658" s="44">
        <f>+COUNTIF($B$1:B658,ESTADISTICAS!$B$9)</f>
        <v>0</v>
      </c>
      <c r="B658" s="49">
        <v>73</v>
      </c>
      <c r="C658" s="45" t="s">
        <v>108</v>
      </c>
      <c r="D658" s="45">
        <v>2102</v>
      </c>
      <c r="E658" s="45">
        <v>2102</v>
      </c>
      <c r="F658" s="46" t="s">
        <v>129</v>
      </c>
      <c r="G658" s="45" t="s">
        <v>113</v>
      </c>
      <c r="H658" s="45" t="s">
        <v>100</v>
      </c>
      <c r="I658" s="45" t="s">
        <v>101</v>
      </c>
      <c r="J658" s="47">
        <v>2598</v>
      </c>
    </row>
    <row r="659" spans="1:10" x14ac:dyDescent="0.25">
      <c r="A659" s="44">
        <f>+COUNTIF($B$1:B659,ESTADISTICAS!$B$9)</f>
        <v>0</v>
      </c>
      <c r="B659" s="48">
        <v>73</v>
      </c>
      <c r="C659" s="45" t="s">
        <v>108</v>
      </c>
      <c r="D659" s="45">
        <v>2104</v>
      </c>
      <c r="E659" s="45">
        <v>2104</v>
      </c>
      <c r="F659" s="46" t="s">
        <v>130</v>
      </c>
      <c r="G659" s="45" t="s">
        <v>113</v>
      </c>
      <c r="H659" s="45" t="s">
        <v>100</v>
      </c>
      <c r="I659" s="45" t="s">
        <v>131</v>
      </c>
      <c r="J659" s="47">
        <v>696</v>
      </c>
    </row>
    <row r="660" spans="1:10" x14ac:dyDescent="0.25">
      <c r="A660" s="44">
        <f>+COUNTIF($B$1:B660,ESTADISTICAS!$B$9)</f>
        <v>0</v>
      </c>
      <c r="B660" s="49">
        <v>73</v>
      </c>
      <c r="C660" s="45" t="s">
        <v>108</v>
      </c>
      <c r="D660" s="45">
        <v>2106</v>
      </c>
      <c r="E660" s="45">
        <v>2106</v>
      </c>
      <c r="F660" s="46" t="s">
        <v>190</v>
      </c>
      <c r="G660" s="45" t="s">
        <v>113</v>
      </c>
      <c r="H660" s="45" t="s">
        <v>100</v>
      </c>
      <c r="I660" s="45" t="s">
        <v>131</v>
      </c>
      <c r="J660" s="47">
        <v>349</v>
      </c>
    </row>
    <row r="661" spans="1:10" x14ac:dyDescent="0.25">
      <c r="A661" s="44">
        <f>+COUNTIF($B$1:B661,ESTADISTICAS!$B$9)</f>
        <v>0</v>
      </c>
      <c r="B661" s="49">
        <v>73</v>
      </c>
      <c r="C661" s="45" t="s">
        <v>108</v>
      </c>
      <c r="D661" s="45">
        <v>2208</v>
      </c>
      <c r="E661" s="45">
        <v>2208</v>
      </c>
      <c r="F661" s="46" t="s">
        <v>362</v>
      </c>
      <c r="G661" s="45" t="s">
        <v>108</v>
      </c>
      <c r="H661" s="45" t="s">
        <v>100</v>
      </c>
      <c r="I661" s="45" t="s">
        <v>131</v>
      </c>
      <c r="J661" s="47">
        <v>272</v>
      </c>
    </row>
    <row r="662" spans="1:10" x14ac:dyDescent="0.25">
      <c r="A662" s="44">
        <f>+COUNTIF($B$1:B662,ESTADISTICAS!$B$9)</f>
        <v>0</v>
      </c>
      <c r="B662" s="48">
        <v>73</v>
      </c>
      <c r="C662" s="45" t="s">
        <v>108</v>
      </c>
      <c r="D662" s="45">
        <v>2709</v>
      </c>
      <c r="E662" s="45">
        <v>2709</v>
      </c>
      <c r="F662" s="46" t="s">
        <v>136</v>
      </c>
      <c r="G662" s="45" t="s">
        <v>113</v>
      </c>
      <c r="H662" s="45" t="s">
        <v>114</v>
      </c>
      <c r="I662" s="45" t="s">
        <v>131</v>
      </c>
      <c r="J662" s="47">
        <v>66</v>
      </c>
    </row>
    <row r="663" spans="1:10" x14ac:dyDescent="0.25">
      <c r="A663" s="44">
        <f>+COUNTIF($B$1:B663,ESTADISTICAS!$B$9)</f>
        <v>0</v>
      </c>
      <c r="B663" s="48">
        <v>73</v>
      </c>
      <c r="C663" s="45" t="s">
        <v>108</v>
      </c>
      <c r="D663" s="45">
        <v>2741</v>
      </c>
      <c r="E663" s="45">
        <v>2741</v>
      </c>
      <c r="F663" s="46" t="s">
        <v>363</v>
      </c>
      <c r="G663" s="45" t="s">
        <v>108</v>
      </c>
      <c r="H663" s="45" t="s">
        <v>114</v>
      </c>
      <c r="I663" s="45" t="s">
        <v>131</v>
      </c>
      <c r="J663" s="47">
        <v>440</v>
      </c>
    </row>
    <row r="664" spans="1:10" x14ac:dyDescent="0.25">
      <c r="A664" s="44">
        <f>+COUNTIF($B$1:B664,ESTADISTICAS!$B$9)</f>
        <v>0</v>
      </c>
      <c r="B664" s="49">
        <v>73</v>
      </c>
      <c r="C664" s="45" t="s">
        <v>108</v>
      </c>
      <c r="D664" s="45">
        <v>2812</v>
      </c>
      <c r="E664" s="45">
        <v>2812</v>
      </c>
      <c r="F664" s="46" t="s">
        <v>241</v>
      </c>
      <c r="G664" s="45" t="s">
        <v>113</v>
      </c>
      <c r="H664" s="45" t="s">
        <v>114</v>
      </c>
      <c r="I664" s="45" t="s">
        <v>101</v>
      </c>
      <c r="J664" s="47">
        <v>58</v>
      </c>
    </row>
    <row r="665" spans="1:10" x14ac:dyDescent="0.25">
      <c r="A665" s="44">
        <f>+COUNTIF($B$1:B665,ESTADISTICAS!$B$9)</f>
        <v>0</v>
      </c>
      <c r="B665" s="49">
        <v>73</v>
      </c>
      <c r="C665" s="45" t="s">
        <v>108</v>
      </c>
      <c r="D665" s="45">
        <v>2833</v>
      </c>
      <c r="E665" s="45">
        <v>2833</v>
      </c>
      <c r="F665" s="46" t="s">
        <v>154</v>
      </c>
      <c r="G665" s="45" t="s">
        <v>98</v>
      </c>
      <c r="H665" s="45" t="s">
        <v>114</v>
      </c>
      <c r="I665" s="45" t="s">
        <v>131</v>
      </c>
      <c r="J665" s="47">
        <v>117</v>
      </c>
    </row>
    <row r="666" spans="1:10" x14ac:dyDescent="0.25">
      <c r="A666" s="44">
        <f>+COUNTIF($B$1:B666,ESTADISTICAS!$B$9)</f>
        <v>0</v>
      </c>
      <c r="B666" s="48">
        <v>73</v>
      </c>
      <c r="C666" s="45" t="s">
        <v>108</v>
      </c>
      <c r="D666" s="45">
        <v>3811</v>
      </c>
      <c r="E666" s="45">
        <v>3811</v>
      </c>
      <c r="F666" s="46" t="s">
        <v>309</v>
      </c>
      <c r="G666" s="45" t="s">
        <v>108</v>
      </c>
      <c r="H666" s="45" t="s">
        <v>114</v>
      </c>
      <c r="I666" s="45" t="s">
        <v>159</v>
      </c>
      <c r="J666" s="47">
        <v>295</v>
      </c>
    </row>
    <row r="667" spans="1:10" x14ac:dyDescent="0.25">
      <c r="A667" s="44">
        <f>+COUNTIF($B$1:B667,ESTADISTICAS!$B$9)</f>
        <v>0</v>
      </c>
      <c r="B667" s="48">
        <v>73</v>
      </c>
      <c r="C667" s="45" t="s">
        <v>108</v>
      </c>
      <c r="D667" s="45">
        <v>4110</v>
      </c>
      <c r="E667" s="45">
        <v>4110</v>
      </c>
      <c r="F667" s="46" t="s">
        <v>330</v>
      </c>
      <c r="G667" s="45" t="s">
        <v>108</v>
      </c>
      <c r="H667" s="45" t="s">
        <v>100</v>
      </c>
      <c r="I667" s="45" t="s">
        <v>172</v>
      </c>
      <c r="J667" s="47">
        <v>3644</v>
      </c>
    </row>
    <row r="668" spans="1:10" x14ac:dyDescent="0.25">
      <c r="A668" s="44">
        <f>+COUNTIF($B$1:B668,ESTADISTICAS!$B$9)</f>
        <v>0</v>
      </c>
      <c r="B668" s="48">
        <v>73</v>
      </c>
      <c r="C668" s="45" t="s">
        <v>108</v>
      </c>
      <c r="D668" s="45">
        <v>4813</v>
      </c>
      <c r="E668" s="45">
        <v>4813</v>
      </c>
      <c r="F668" s="46" t="s">
        <v>171</v>
      </c>
      <c r="G668" s="45" t="s">
        <v>113</v>
      </c>
      <c r="H668" s="45" t="s">
        <v>114</v>
      </c>
      <c r="I668" s="45" t="s">
        <v>172</v>
      </c>
      <c r="J668" s="47">
        <v>1238</v>
      </c>
    </row>
    <row r="669" spans="1:10" x14ac:dyDescent="0.25">
      <c r="A669" s="44">
        <f>+COUNTIF($B$1:B669,ESTADISTICAS!$B$9)</f>
        <v>0</v>
      </c>
      <c r="B669" s="48">
        <v>73</v>
      </c>
      <c r="C669" s="45" t="s">
        <v>108</v>
      </c>
      <c r="D669" s="45">
        <v>9110</v>
      </c>
      <c r="E669" s="45">
        <v>9110</v>
      </c>
      <c r="F669" s="46" t="s">
        <v>174</v>
      </c>
      <c r="G669" s="45" t="s">
        <v>113</v>
      </c>
      <c r="H669" s="45" t="s">
        <v>100</v>
      </c>
      <c r="I669" s="45" t="s">
        <v>159</v>
      </c>
      <c r="J669" s="47">
        <v>16241</v>
      </c>
    </row>
    <row r="670" spans="1:10" x14ac:dyDescent="0.25">
      <c r="A670" s="44">
        <f>+COUNTIF($B$1:B670,ESTADISTICAS!$B$9)</f>
        <v>1</v>
      </c>
      <c r="B670" s="49">
        <v>76</v>
      </c>
      <c r="C670" s="45" t="s">
        <v>2</v>
      </c>
      <c r="D670" s="45">
        <v>1101</v>
      </c>
      <c r="E670" s="45">
        <v>1104</v>
      </c>
      <c r="F670" s="46" t="s">
        <v>99</v>
      </c>
      <c r="G670" s="45" t="s">
        <v>2</v>
      </c>
      <c r="H670" s="45" t="s">
        <v>100</v>
      </c>
      <c r="I670" s="45" t="s">
        <v>101</v>
      </c>
      <c r="J670" s="47">
        <v>3181</v>
      </c>
    </row>
    <row r="671" spans="1:10" x14ac:dyDescent="0.25">
      <c r="A671" s="44">
        <f>+COUNTIF($B$1:B671,ESTADISTICAS!$B$9)</f>
        <v>2</v>
      </c>
      <c r="B671" s="49">
        <v>76</v>
      </c>
      <c r="C671" s="45" t="s">
        <v>2</v>
      </c>
      <c r="D671" s="45">
        <v>1111</v>
      </c>
      <c r="E671" s="45">
        <v>1111</v>
      </c>
      <c r="F671" s="46" t="s">
        <v>102</v>
      </c>
      <c r="G671" s="45" t="s">
        <v>103</v>
      </c>
      <c r="H671" s="45" t="s">
        <v>100</v>
      </c>
      <c r="I671" s="45" t="s">
        <v>101</v>
      </c>
      <c r="J671" s="47">
        <v>6</v>
      </c>
    </row>
    <row r="672" spans="1:10" x14ac:dyDescent="0.25">
      <c r="A672" s="44">
        <f>+COUNTIF($B$1:B672,ESTADISTICAS!$B$9)</f>
        <v>3</v>
      </c>
      <c r="B672" s="48">
        <v>76</v>
      </c>
      <c r="C672" s="45" t="s">
        <v>2</v>
      </c>
      <c r="D672" s="45">
        <v>1117</v>
      </c>
      <c r="E672" s="45">
        <v>1117</v>
      </c>
      <c r="F672" s="46" t="s">
        <v>206</v>
      </c>
      <c r="G672" s="45" t="s">
        <v>113</v>
      </c>
      <c r="H672" s="45" t="s">
        <v>100</v>
      </c>
      <c r="I672" s="45" t="s">
        <v>101</v>
      </c>
      <c r="J672" s="47">
        <v>14</v>
      </c>
    </row>
    <row r="673" spans="1:10" x14ac:dyDescent="0.25">
      <c r="A673" s="44">
        <f>+COUNTIF($B$1:B673,ESTADISTICAS!$B$9)</f>
        <v>4</v>
      </c>
      <c r="B673" s="49">
        <v>76</v>
      </c>
      <c r="C673" s="45" t="s">
        <v>2</v>
      </c>
      <c r="D673" s="45">
        <v>1122</v>
      </c>
      <c r="E673" s="45">
        <v>1122</v>
      </c>
      <c r="F673" s="46" t="s">
        <v>364</v>
      </c>
      <c r="G673" s="45" t="s">
        <v>2</v>
      </c>
      <c r="H673" s="45" t="s">
        <v>100</v>
      </c>
      <c r="I673" s="45" t="s">
        <v>101</v>
      </c>
      <c r="J673" s="47">
        <v>2982</v>
      </c>
    </row>
    <row r="674" spans="1:10" x14ac:dyDescent="0.25">
      <c r="A674" s="44">
        <f>+COUNTIF($B$1:B674,ESTADISTICAS!$B$9)</f>
        <v>5</v>
      </c>
      <c r="B674" s="48">
        <v>76</v>
      </c>
      <c r="C674" s="45" t="s">
        <v>2</v>
      </c>
      <c r="D674" s="45">
        <v>1203</v>
      </c>
      <c r="E674" s="45">
        <v>1203</v>
      </c>
      <c r="F674" s="46" t="s">
        <v>314</v>
      </c>
      <c r="G674" s="45" t="s">
        <v>2</v>
      </c>
      <c r="H674" s="45" t="s">
        <v>100</v>
      </c>
      <c r="I674" s="45" t="s">
        <v>101</v>
      </c>
      <c r="J674" s="47">
        <v>30071</v>
      </c>
    </row>
    <row r="675" spans="1:10" x14ac:dyDescent="0.25">
      <c r="A675" s="44">
        <f>+COUNTIF($B$1:B675,ESTADISTICAS!$B$9)</f>
        <v>6</v>
      </c>
      <c r="B675" s="49">
        <v>76</v>
      </c>
      <c r="C675" s="45" t="s">
        <v>2</v>
      </c>
      <c r="D675" s="45">
        <v>1205</v>
      </c>
      <c r="E675" s="45">
        <v>1205</v>
      </c>
      <c r="F675" s="46" t="s">
        <v>291</v>
      </c>
      <c r="G675" s="45" t="s">
        <v>121</v>
      </c>
      <c r="H675" s="45" t="s">
        <v>100</v>
      </c>
      <c r="I675" s="45" t="s">
        <v>101</v>
      </c>
      <c r="J675" s="47">
        <v>10</v>
      </c>
    </row>
    <row r="676" spans="1:10" x14ac:dyDescent="0.25">
      <c r="A676" s="44">
        <f>+COUNTIF($B$1:B676,ESTADISTICAS!$B$9)</f>
        <v>7</v>
      </c>
      <c r="B676" s="49">
        <v>76</v>
      </c>
      <c r="C676" s="45" t="s">
        <v>2</v>
      </c>
      <c r="D676" s="45">
        <v>1207</v>
      </c>
      <c r="E676" s="45">
        <v>1207</v>
      </c>
      <c r="F676" s="46" t="s">
        <v>107</v>
      </c>
      <c r="G676" s="45" t="s">
        <v>108</v>
      </c>
      <c r="H676" s="45" t="s">
        <v>100</v>
      </c>
      <c r="I676" s="45" t="s">
        <v>101</v>
      </c>
      <c r="J676" s="47">
        <v>587</v>
      </c>
    </row>
    <row r="677" spans="1:10" x14ac:dyDescent="0.25">
      <c r="A677" s="44">
        <f>+COUNTIF($B$1:B677,ESTADISTICAS!$B$9)</f>
        <v>8</v>
      </c>
      <c r="B677" s="49">
        <v>76</v>
      </c>
      <c r="C677" s="45" t="s">
        <v>2</v>
      </c>
      <c r="D677" s="45">
        <v>1208</v>
      </c>
      <c r="E677" s="45">
        <v>1208</v>
      </c>
      <c r="F677" s="46" t="s">
        <v>307</v>
      </c>
      <c r="G677" s="45" t="s">
        <v>308</v>
      </c>
      <c r="H677" s="45" t="s">
        <v>100</v>
      </c>
      <c r="I677" s="45" t="s">
        <v>101</v>
      </c>
      <c r="J677" s="47">
        <v>2507</v>
      </c>
    </row>
    <row r="678" spans="1:10" x14ac:dyDescent="0.25">
      <c r="A678" s="44">
        <f>+COUNTIF($B$1:B678,ESTADISTICAS!$B$9)</f>
        <v>9</v>
      </c>
      <c r="B678" s="49">
        <v>76</v>
      </c>
      <c r="C678" s="45" t="s">
        <v>2</v>
      </c>
      <c r="D678" s="45">
        <v>1209</v>
      </c>
      <c r="E678" s="45">
        <v>1209</v>
      </c>
      <c r="F678" s="46" t="s">
        <v>109</v>
      </c>
      <c r="G678" s="45" t="s">
        <v>110</v>
      </c>
      <c r="H678" s="45" t="s">
        <v>100</v>
      </c>
      <c r="I678" s="45" t="s">
        <v>101</v>
      </c>
      <c r="J678" s="47">
        <v>2</v>
      </c>
    </row>
    <row r="679" spans="1:10" x14ac:dyDescent="0.25">
      <c r="A679" s="44">
        <f>+COUNTIF($B$1:B679,ESTADISTICAS!$B$9)</f>
        <v>10</v>
      </c>
      <c r="B679" s="49">
        <v>76</v>
      </c>
      <c r="C679" s="45" t="s">
        <v>2</v>
      </c>
      <c r="D679" s="45">
        <v>1212</v>
      </c>
      <c r="E679" s="45">
        <v>1212</v>
      </c>
      <c r="F679" s="46" t="s">
        <v>111</v>
      </c>
      <c r="G679" s="45" t="s">
        <v>110</v>
      </c>
      <c r="H679" s="45" t="s">
        <v>100</v>
      </c>
      <c r="I679" s="45" t="s">
        <v>101</v>
      </c>
      <c r="J679" s="47">
        <v>7</v>
      </c>
    </row>
    <row r="680" spans="1:10" x14ac:dyDescent="0.25">
      <c r="A680" s="44">
        <f>+COUNTIF($B$1:B680,ESTADISTICAS!$B$9)</f>
        <v>11</v>
      </c>
      <c r="B680" s="49">
        <v>76</v>
      </c>
      <c r="C680" s="45" t="s">
        <v>2</v>
      </c>
      <c r="D680" s="45">
        <v>1701</v>
      </c>
      <c r="E680" s="45">
        <v>1701</v>
      </c>
      <c r="F680" s="46" t="s">
        <v>112</v>
      </c>
      <c r="G680" s="45" t="s">
        <v>113</v>
      </c>
      <c r="H680" s="45" t="s">
        <v>114</v>
      </c>
      <c r="I680" s="45" t="s">
        <v>101</v>
      </c>
      <c r="J680" s="47">
        <v>1</v>
      </c>
    </row>
    <row r="681" spans="1:10" x14ac:dyDescent="0.25">
      <c r="A681" s="44">
        <f>+COUNTIF($B$1:B681,ESTADISTICAS!$B$9)</f>
        <v>12</v>
      </c>
      <c r="B681" s="48">
        <v>76</v>
      </c>
      <c r="C681" s="45" t="s">
        <v>2</v>
      </c>
      <c r="D681" s="45">
        <v>1701</v>
      </c>
      <c r="E681" s="45">
        <v>1702</v>
      </c>
      <c r="F681" s="46" t="s">
        <v>112</v>
      </c>
      <c r="G681" s="45" t="s">
        <v>2</v>
      </c>
      <c r="H681" s="45" t="s">
        <v>114</v>
      </c>
      <c r="I681" s="45" t="s">
        <v>101</v>
      </c>
      <c r="J681" s="47">
        <v>8407</v>
      </c>
    </row>
    <row r="682" spans="1:10" x14ac:dyDescent="0.25">
      <c r="A682" s="44">
        <f>+COUNTIF($B$1:B682,ESTADISTICAS!$B$9)</f>
        <v>13</v>
      </c>
      <c r="B682" s="48">
        <v>76</v>
      </c>
      <c r="C682" s="45" t="s">
        <v>2</v>
      </c>
      <c r="D682" s="45">
        <v>1704</v>
      </c>
      <c r="E682" s="45">
        <v>1704</v>
      </c>
      <c r="F682" s="46" t="s">
        <v>115</v>
      </c>
      <c r="G682" s="45" t="s">
        <v>113</v>
      </c>
      <c r="H682" s="45" t="s">
        <v>114</v>
      </c>
      <c r="I682" s="45" t="s">
        <v>101</v>
      </c>
      <c r="J682" s="47">
        <v>183</v>
      </c>
    </row>
    <row r="683" spans="1:10" x14ac:dyDescent="0.25">
      <c r="A683" s="44">
        <f>+COUNTIF($B$1:B683,ESTADISTICAS!$B$9)</f>
        <v>14</v>
      </c>
      <c r="B683" s="48">
        <v>76</v>
      </c>
      <c r="C683" s="45" t="s">
        <v>2</v>
      </c>
      <c r="D683" s="45">
        <v>1706</v>
      </c>
      <c r="E683" s="45">
        <v>1706</v>
      </c>
      <c r="F683" s="46" t="s">
        <v>116</v>
      </c>
      <c r="G683" s="45" t="s">
        <v>113</v>
      </c>
      <c r="H683" s="45" t="s">
        <v>114</v>
      </c>
      <c r="I683" s="45" t="s">
        <v>101</v>
      </c>
      <c r="J683" s="47">
        <v>376</v>
      </c>
    </row>
    <row r="684" spans="1:10" x14ac:dyDescent="0.25">
      <c r="A684" s="44">
        <f>+COUNTIF($B$1:B684,ESTADISTICAS!$B$9)</f>
        <v>15</v>
      </c>
      <c r="B684" s="48">
        <v>76</v>
      </c>
      <c r="C684" s="45" t="s">
        <v>2</v>
      </c>
      <c r="D684" s="45">
        <v>1710</v>
      </c>
      <c r="E684" s="45">
        <v>1710</v>
      </c>
      <c r="F684" s="46" t="s">
        <v>117</v>
      </c>
      <c r="G684" s="45" t="s">
        <v>98</v>
      </c>
      <c r="H684" s="45" t="s">
        <v>114</v>
      </c>
      <c r="I684" s="45" t="s">
        <v>101</v>
      </c>
      <c r="J684" s="47">
        <v>795</v>
      </c>
    </row>
    <row r="685" spans="1:10" x14ac:dyDescent="0.25">
      <c r="A685" s="44">
        <f>+COUNTIF($B$1:B685,ESTADISTICAS!$B$9)</f>
        <v>16</v>
      </c>
      <c r="B685" s="48">
        <v>76</v>
      </c>
      <c r="C685" s="45" t="s">
        <v>2</v>
      </c>
      <c r="D685" s="45">
        <v>1710</v>
      </c>
      <c r="E685" s="45">
        <v>1730</v>
      </c>
      <c r="F685" s="46" t="s">
        <v>117</v>
      </c>
      <c r="G685" s="45" t="s">
        <v>2</v>
      </c>
      <c r="H685" s="45" t="s">
        <v>114</v>
      </c>
      <c r="I685" s="45" t="s">
        <v>101</v>
      </c>
      <c r="J685" s="47">
        <v>350</v>
      </c>
    </row>
    <row r="686" spans="1:10" x14ac:dyDescent="0.25">
      <c r="A686" s="44">
        <f>+COUNTIF($B$1:B686,ESTADISTICAS!$B$9)</f>
        <v>17</v>
      </c>
      <c r="B686" s="48">
        <v>76</v>
      </c>
      <c r="C686" s="45" t="s">
        <v>2</v>
      </c>
      <c r="D686" s="45">
        <v>1712</v>
      </c>
      <c r="E686" s="45">
        <v>1712</v>
      </c>
      <c r="F686" s="46" t="s">
        <v>118</v>
      </c>
      <c r="G686" s="45" t="s">
        <v>98</v>
      </c>
      <c r="H686" s="45" t="s">
        <v>114</v>
      </c>
      <c r="I686" s="45" t="s">
        <v>101</v>
      </c>
      <c r="J686" s="47">
        <v>157</v>
      </c>
    </row>
    <row r="687" spans="1:10" x14ac:dyDescent="0.25">
      <c r="A687" s="44">
        <f>+COUNTIF($B$1:B687,ESTADISTICAS!$B$9)</f>
        <v>18</v>
      </c>
      <c r="B687" s="48">
        <v>76</v>
      </c>
      <c r="C687" s="45" t="s">
        <v>2</v>
      </c>
      <c r="D687" s="45">
        <v>1718</v>
      </c>
      <c r="E687" s="45">
        <v>1716</v>
      </c>
      <c r="F687" s="46" t="s">
        <v>120</v>
      </c>
      <c r="G687" s="45" t="s">
        <v>2</v>
      </c>
      <c r="H687" s="45" t="s">
        <v>114</v>
      </c>
      <c r="I687" s="45" t="s">
        <v>101</v>
      </c>
      <c r="J687" s="47">
        <v>4661</v>
      </c>
    </row>
    <row r="688" spans="1:10" x14ac:dyDescent="0.25">
      <c r="A688" s="44">
        <f>+COUNTIF($B$1:B688,ESTADISTICAS!$B$9)</f>
        <v>19</v>
      </c>
      <c r="B688" s="49">
        <v>76</v>
      </c>
      <c r="C688" s="45" t="s">
        <v>2</v>
      </c>
      <c r="D688" s="45">
        <v>1801</v>
      </c>
      <c r="E688" s="45">
        <v>1801</v>
      </c>
      <c r="F688" s="46" t="s">
        <v>219</v>
      </c>
      <c r="G688" s="45" t="s">
        <v>113</v>
      </c>
      <c r="H688" s="45" t="s">
        <v>114</v>
      </c>
      <c r="I688" s="45" t="s">
        <v>101</v>
      </c>
      <c r="J688" s="47">
        <v>1</v>
      </c>
    </row>
    <row r="689" spans="1:10" x14ac:dyDescent="0.25">
      <c r="A689" s="44">
        <f>+COUNTIF($B$1:B689,ESTADISTICAS!$B$9)</f>
        <v>20</v>
      </c>
      <c r="B689" s="49">
        <v>76</v>
      </c>
      <c r="C689" s="45" t="s">
        <v>2</v>
      </c>
      <c r="D689" s="45">
        <v>1805</v>
      </c>
      <c r="E689" s="45">
        <v>1805</v>
      </c>
      <c r="F689" s="46" t="s">
        <v>365</v>
      </c>
      <c r="G689" s="45" t="s">
        <v>2</v>
      </c>
      <c r="H689" s="45" t="s">
        <v>114</v>
      </c>
      <c r="I689" s="45" t="s">
        <v>101</v>
      </c>
      <c r="J689" s="47">
        <v>14898</v>
      </c>
    </row>
    <row r="690" spans="1:10" x14ac:dyDescent="0.25">
      <c r="A690" s="44">
        <f>+COUNTIF($B$1:B690,ESTADISTICAS!$B$9)</f>
        <v>21</v>
      </c>
      <c r="B690" s="49">
        <v>76</v>
      </c>
      <c r="C690" s="45" t="s">
        <v>2</v>
      </c>
      <c r="D690" s="45">
        <v>1805</v>
      </c>
      <c r="E690" s="45">
        <v>1829</v>
      </c>
      <c r="F690" s="46" t="s">
        <v>365</v>
      </c>
      <c r="G690" s="45" t="s">
        <v>2</v>
      </c>
      <c r="H690" s="45" t="s">
        <v>114</v>
      </c>
      <c r="I690" s="45" t="s">
        <v>101</v>
      </c>
      <c r="J690" s="47">
        <v>1599</v>
      </c>
    </row>
    <row r="691" spans="1:10" x14ac:dyDescent="0.25">
      <c r="A691" s="44">
        <f>+COUNTIF($B$1:B691,ESTADISTICAS!$B$9)</f>
        <v>22</v>
      </c>
      <c r="B691" s="49">
        <v>76</v>
      </c>
      <c r="C691" s="45" t="s">
        <v>2</v>
      </c>
      <c r="D691" s="45">
        <v>1806</v>
      </c>
      <c r="E691" s="45">
        <v>1807</v>
      </c>
      <c r="F691" s="46" t="s">
        <v>187</v>
      </c>
      <c r="G691" s="45" t="s">
        <v>2</v>
      </c>
      <c r="H691" s="45" t="s">
        <v>114</v>
      </c>
      <c r="I691" s="45" t="s">
        <v>101</v>
      </c>
      <c r="J691" s="47">
        <v>6197</v>
      </c>
    </row>
    <row r="692" spans="1:10" x14ac:dyDescent="0.25">
      <c r="A692" s="44">
        <f>+COUNTIF($B$1:B692,ESTADISTICAS!$B$9)</f>
        <v>23</v>
      </c>
      <c r="B692" s="49">
        <v>76</v>
      </c>
      <c r="C692" s="45" t="s">
        <v>2</v>
      </c>
      <c r="D692" s="45">
        <v>1818</v>
      </c>
      <c r="E692" s="45">
        <v>1816</v>
      </c>
      <c r="F692" s="46" t="s">
        <v>127</v>
      </c>
      <c r="G692" s="45" t="s">
        <v>98</v>
      </c>
      <c r="H692" s="45" t="s">
        <v>114</v>
      </c>
      <c r="I692" s="45" t="s">
        <v>101</v>
      </c>
      <c r="J692" s="47">
        <v>10</v>
      </c>
    </row>
    <row r="693" spans="1:10" x14ac:dyDescent="0.25">
      <c r="A693" s="44">
        <f>+COUNTIF($B$1:B693,ESTADISTICAS!$B$9)</f>
        <v>24</v>
      </c>
      <c r="B693" s="49">
        <v>76</v>
      </c>
      <c r="C693" s="45" t="s">
        <v>2</v>
      </c>
      <c r="D693" s="45">
        <v>1818</v>
      </c>
      <c r="E693" s="45">
        <v>1818</v>
      </c>
      <c r="F693" s="46" t="s">
        <v>127</v>
      </c>
      <c r="G693" s="45" t="s">
        <v>113</v>
      </c>
      <c r="H693" s="45" t="s">
        <v>114</v>
      </c>
      <c r="I693" s="45" t="s">
        <v>101</v>
      </c>
      <c r="J693" s="47">
        <v>2896</v>
      </c>
    </row>
    <row r="694" spans="1:10" x14ac:dyDescent="0.25">
      <c r="A694" s="44">
        <f>+COUNTIF($B$1:B694,ESTADISTICAS!$B$9)</f>
        <v>25</v>
      </c>
      <c r="B694" s="49">
        <v>76</v>
      </c>
      <c r="C694" s="45" t="s">
        <v>2</v>
      </c>
      <c r="D694" s="45">
        <v>1826</v>
      </c>
      <c r="E694" s="45">
        <v>1826</v>
      </c>
      <c r="F694" s="46" t="s">
        <v>2400</v>
      </c>
      <c r="G694" s="45" t="s">
        <v>113</v>
      </c>
      <c r="H694" s="45" t="s">
        <v>114</v>
      </c>
      <c r="I694" s="45" t="s">
        <v>101</v>
      </c>
      <c r="J694" s="47">
        <v>1487</v>
      </c>
    </row>
    <row r="695" spans="1:10" x14ac:dyDescent="0.25">
      <c r="A695" s="44">
        <f>+COUNTIF($B$1:B695,ESTADISTICAS!$B$9)</f>
        <v>26</v>
      </c>
      <c r="B695" s="49">
        <v>76</v>
      </c>
      <c r="C695" s="45" t="s">
        <v>2</v>
      </c>
      <c r="D695" s="45">
        <v>1827</v>
      </c>
      <c r="E695" s="45">
        <v>1827</v>
      </c>
      <c r="F695" s="46" t="s">
        <v>128</v>
      </c>
      <c r="G695" s="45" t="s">
        <v>123</v>
      </c>
      <c r="H695" s="45" t="s">
        <v>114</v>
      </c>
      <c r="I695" s="45" t="s">
        <v>101</v>
      </c>
      <c r="J695" s="47">
        <v>220</v>
      </c>
    </row>
    <row r="696" spans="1:10" x14ac:dyDescent="0.25">
      <c r="A696" s="44">
        <f>+COUNTIF($B$1:B696,ESTADISTICAS!$B$9)</f>
        <v>27</v>
      </c>
      <c r="B696" s="49">
        <v>76</v>
      </c>
      <c r="C696" s="45" t="s">
        <v>2</v>
      </c>
      <c r="D696" s="45">
        <v>1828</v>
      </c>
      <c r="E696" s="45">
        <v>1828</v>
      </c>
      <c r="F696" s="46" t="s">
        <v>366</v>
      </c>
      <c r="G696" s="45" t="s">
        <v>2</v>
      </c>
      <c r="H696" s="45" t="s">
        <v>114</v>
      </c>
      <c r="I696" s="45" t="s">
        <v>101</v>
      </c>
      <c r="J696" s="47">
        <v>8011</v>
      </c>
    </row>
    <row r="697" spans="1:10" x14ac:dyDescent="0.25">
      <c r="A697" s="44">
        <f>+COUNTIF($B$1:B697,ESTADISTICAS!$B$9)</f>
        <v>28</v>
      </c>
      <c r="B697" s="49">
        <v>76</v>
      </c>
      <c r="C697" s="45" t="s">
        <v>2</v>
      </c>
      <c r="D697" s="45">
        <v>1830</v>
      </c>
      <c r="E697" s="45">
        <v>1830</v>
      </c>
      <c r="F697" s="46" t="s">
        <v>367</v>
      </c>
      <c r="G697" s="45" t="s">
        <v>2</v>
      </c>
      <c r="H697" s="45" t="s">
        <v>114</v>
      </c>
      <c r="I697" s="45" t="s">
        <v>101</v>
      </c>
      <c r="J697" s="47">
        <v>10736</v>
      </c>
    </row>
    <row r="698" spans="1:10" x14ac:dyDescent="0.25">
      <c r="A698" s="44">
        <f>+COUNTIF($B$1:B698,ESTADISTICAS!$B$9)</f>
        <v>29</v>
      </c>
      <c r="B698" s="49">
        <v>76</v>
      </c>
      <c r="C698" s="45" t="s">
        <v>2</v>
      </c>
      <c r="D698" s="45">
        <v>1831</v>
      </c>
      <c r="E698" s="45">
        <v>1831</v>
      </c>
      <c r="F698" s="46" t="s">
        <v>224</v>
      </c>
      <c r="G698" s="45" t="s">
        <v>108</v>
      </c>
      <c r="H698" s="45" t="s">
        <v>114</v>
      </c>
      <c r="I698" s="45" t="s">
        <v>101</v>
      </c>
      <c r="J698" s="47">
        <v>603</v>
      </c>
    </row>
    <row r="699" spans="1:10" x14ac:dyDescent="0.25">
      <c r="A699" s="44">
        <f>+COUNTIF($B$1:B699,ESTADISTICAS!$B$9)</f>
        <v>30</v>
      </c>
      <c r="B699" s="48">
        <v>76</v>
      </c>
      <c r="C699" s="45" t="s">
        <v>2</v>
      </c>
      <c r="D699" s="45">
        <v>2102</v>
      </c>
      <c r="E699" s="45">
        <v>2102</v>
      </c>
      <c r="F699" s="46" t="s">
        <v>129</v>
      </c>
      <c r="G699" s="45" t="s">
        <v>113</v>
      </c>
      <c r="H699" s="45" t="s">
        <v>100</v>
      </c>
      <c r="I699" s="45" t="s">
        <v>101</v>
      </c>
      <c r="J699" s="47">
        <v>5709</v>
      </c>
    </row>
    <row r="700" spans="1:10" x14ac:dyDescent="0.25">
      <c r="A700" s="44">
        <f>+COUNTIF($B$1:B700,ESTADISTICAS!$B$9)</f>
        <v>31</v>
      </c>
      <c r="B700" s="49">
        <v>76</v>
      </c>
      <c r="C700" s="45" t="s">
        <v>2</v>
      </c>
      <c r="D700" s="45">
        <v>2104</v>
      </c>
      <c r="E700" s="45">
        <v>2104</v>
      </c>
      <c r="F700" s="46" t="s">
        <v>130</v>
      </c>
      <c r="G700" s="45" t="s">
        <v>113</v>
      </c>
      <c r="H700" s="45" t="s">
        <v>100</v>
      </c>
      <c r="I700" s="45" t="s">
        <v>131</v>
      </c>
      <c r="J700" s="47">
        <v>725</v>
      </c>
    </row>
    <row r="701" spans="1:10" x14ac:dyDescent="0.25">
      <c r="A701" s="44">
        <f>+COUNTIF($B$1:B701,ESTADISTICAS!$B$9)</f>
        <v>32</v>
      </c>
      <c r="B701" s="48">
        <v>76</v>
      </c>
      <c r="C701" s="45" t="s">
        <v>2</v>
      </c>
      <c r="D701" s="45">
        <v>2106</v>
      </c>
      <c r="E701" s="45">
        <v>2106</v>
      </c>
      <c r="F701" s="46" t="s">
        <v>190</v>
      </c>
      <c r="G701" s="45" t="s">
        <v>113</v>
      </c>
      <c r="H701" s="45" t="s">
        <v>100</v>
      </c>
      <c r="I701" s="45" t="s">
        <v>131</v>
      </c>
      <c r="J701" s="47">
        <v>292</v>
      </c>
    </row>
    <row r="702" spans="1:10" x14ac:dyDescent="0.25">
      <c r="A702" s="44">
        <f>+COUNTIF($B$1:B702,ESTADISTICAS!$B$9)</f>
        <v>33</v>
      </c>
      <c r="B702" s="49">
        <v>76</v>
      </c>
      <c r="C702" s="45" t="s">
        <v>2</v>
      </c>
      <c r="D702" s="45">
        <v>2114</v>
      </c>
      <c r="E702" s="45">
        <v>2114</v>
      </c>
      <c r="F702" s="46" t="s">
        <v>315</v>
      </c>
      <c r="G702" s="45" t="s">
        <v>2</v>
      </c>
      <c r="H702" s="45" t="s">
        <v>100</v>
      </c>
      <c r="I702" s="45" t="s">
        <v>131</v>
      </c>
      <c r="J702" s="47">
        <v>3542</v>
      </c>
    </row>
    <row r="703" spans="1:10" x14ac:dyDescent="0.25">
      <c r="A703" s="44">
        <f>+COUNTIF($B$1:B703,ESTADISTICAS!$B$9)</f>
        <v>34</v>
      </c>
      <c r="B703" s="49">
        <v>76</v>
      </c>
      <c r="C703" s="45" t="s">
        <v>2</v>
      </c>
      <c r="D703" s="45">
        <v>2206</v>
      </c>
      <c r="E703" s="45">
        <v>2206</v>
      </c>
      <c r="F703" s="46" t="s">
        <v>368</v>
      </c>
      <c r="G703" s="45" t="s">
        <v>2</v>
      </c>
      <c r="H703" s="45" t="s">
        <v>100</v>
      </c>
      <c r="I703" s="45" t="s">
        <v>131</v>
      </c>
      <c r="J703" s="47">
        <v>616</v>
      </c>
    </row>
    <row r="704" spans="1:10" x14ac:dyDescent="0.25">
      <c r="A704" s="44">
        <f>+COUNTIF($B$1:B704,ESTADISTICAS!$B$9)</f>
        <v>35</v>
      </c>
      <c r="B704" s="49">
        <v>76</v>
      </c>
      <c r="C704" s="45" t="s">
        <v>2</v>
      </c>
      <c r="D704" s="45">
        <v>2301</v>
      </c>
      <c r="E704" s="45">
        <v>2301</v>
      </c>
      <c r="F704" s="46" t="s">
        <v>369</v>
      </c>
      <c r="G704" s="45" t="s">
        <v>2</v>
      </c>
      <c r="H704" s="45" t="s">
        <v>100</v>
      </c>
      <c r="I704" s="45" t="s">
        <v>131</v>
      </c>
      <c r="J704" s="47">
        <v>4623</v>
      </c>
    </row>
    <row r="705" spans="1:10" x14ac:dyDescent="0.25">
      <c r="A705" s="44">
        <f>+COUNTIF($B$1:B705,ESTADISTICAS!$B$9)</f>
        <v>36</v>
      </c>
      <c r="B705" s="49">
        <v>76</v>
      </c>
      <c r="C705" s="45" t="s">
        <v>2</v>
      </c>
      <c r="D705" s="45">
        <v>2701</v>
      </c>
      <c r="E705" s="45">
        <v>2701</v>
      </c>
      <c r="F705" s="46" t="s">
        <v>227</v>
      </c>
      <c r="G705" s="45" t="s">
        <v>113</v>
      </c>
      <c r="H705" s="45" t="s">
        <v>114</v>
      </c>
      <c r="I705" s="45" t="s">
        <v>131</v>
      </c>
      <c r="J705" s="47">
        <v>464</v>
      </c>
    </row>
    <row r="706" spans="1:10" x14ac:dyDescent="0.25">
      <c r="A706" s="44">
        <f>+COUNTIF($B$1:B706,ESTADISTICAS!$B$9)</f>
        <v>37</v>
      </c>
      <c r="B706" s="49">
        <v>76</v>
      </c>
      <c r="C706" s="45" t="s">
        <v>2</v>
      </c>
      <c r="D706" s="45">
        <v>2709</v>
      </c>
      <c r="E706" s="45">
        <v>2709</v>
      </c>
      <c r="F706" s="46" t="s">
        <v>136</v>
      </c>
      <c r="G706" s="45" t="s">
        <v>113</v>
      </c>
      <c r="H706" s="45" t="s">
        <v>114</v>
      </c>
      <c r="I706" s="45" t="s">
        <v>131</v>
      </c>
      <c r="J706" s="47">
        <v>427</v>
      </c>
    </row>
    <row r="707" spans="1:10" x14ac:dyDescent="0.25">
      <c r="A707" s="44">
        <f>+COUNTIF($B$1:B707,ESTADISTICAS!$B$9)</f>
        <v>38</v>
      </c>
      <c r="B707" s="49">
        <v>76</v>
      </c>
      <c r="C707" s="45" t="s">
        <v>2</v>
      </c>
      <c r="D707" s="45">
        <v>2721</v>
      </c>
      <c r="E707" s="45">
        <v>2721</v>
      </c>
      <c r="F707" s="46" t="s">
        <v>138</v>
      </c>
      <c r="G707" s="45" t="s">
        <v>98</v>
      </c>
      <c r="H707" s="45" t="s">
        <v>114</v>
      </c>
      <c r="I707" s="45" t="s">
        <v>131</v>
      </c>
      <c r="J707" s="47">
        <v>399</v>
      </c>
    </row>
    <row r="708" spans="1:10" x14ac:dyDescent="0.25">
      <c r="A708" s="44">
        <f>+COUNTIF($B$1:B708,ESTADISTICAS!$B$9)</f>
        <v>39</v>
      </c>
      <c r="B708" s="49">
        <v>76</v>
      </c>
      <c r="C708" s="45" t="s">
        <v>2</v>
      </c>
      <c r="D708" s="45">
        <v>2731</v>
      </c>
      <c r="E708" s="45">
        <v>2731</v>
      </c>
      <c r="F708" s="46" t="s">
        <v>370</v>
      </c>
      <c r="G708" s="45" t="s">
        <v>2</v>
      </c>
      <c r="H708" s="45" t="s">
        <v>114</v>
      </c>
      <c r="I708" s="45" t="s">
        <v>131</v>
      </c>
      <c r="J708" s="47">
        <v>4871</v>
      </c>
    </row>
    <row r="709" spans="1:10" x14ac:dyDescent="0.25">
      <c r="A709" s="44">
        <f>+COUNTIF($B$1:B709,ESTADISTICAS!$B$9)</f>
        <v>40</v>
      </c>
      <c r="B709" s="49">
        <v>76</v>
      </c>
      <c r="C709" s="45" t="s">
        <v>2</v>
      </c>
      <c r="D709" s="45">
        <v>2745</v>
      </c>
      <c r="E709" s="45">
        <v>2745</v>
      </c>
      <c r="F709" s="46" t="s">
        <v>238</v>
      </c>
      <c r="G709" s="45" t="s">
        <v>113</v>
      </c>
      <c r="H709" s="45" t="s">
        <v>114</v>
      </c>
      <c r="I709" s="45" t="s">
        <v>131</v>
      </c>
      <c r="J709" s="47">
        <v>582</v>
      </c>
    </row>
    <row r="710" spans="1:10" x14ac:dyDescent="0.25">
      <c r="A710" s="44">
        <f>+COUNTIF($B$1:B710,ESTADISTICAS!$B$9)</f>
        <v>41</v>
      </c>
      <c r="B710" s="49">
        <v>76</v>
      </c>
      <c r="C710" s="45" t="s">
        <v>2</v>
      </c>
      <c r="D710" s="45">
        <v>2748</v>
      </c>
      <c r="E710" s="45">
        <v>2748</v>
      </c>
      <c r="F710" s="46" t="s">
        <v>352</v>
      </c>
      <c r="G710" s="45" t="s">
        <v>2</v>
      </c>
      <c r="H710" s="45" t="s">
        <v>114</v>
      </c>
      <c r="I710" s="45" t="s">
        <v>131</v>
      </c>
      <c r="J710" s="47">
        <v>397</v>
      </c>
    </row>
    <row r="711" spans="1:10" x14ac:dyDescent="0.25">
      <c r="A711" s="44">
        <f>+COUNTIF($B$1:B711,ESTADISTICAS!$B$9)</f>
        <v>42</v>
      </c>
      <c r="B711" s="48">
        <v>76</v>
      </c>
      <c r="C711" s="45" t="s">
        <v>2</v>
      </c>
      <c r="D711" s="45">
        <v>2829</v>
      </c>
      <c r="E711" s="45">
        <v>2829</v>
      </c>
      <c r="F711" s="46" t="s">
        <v>152</v>
      </c>
      <c r="G711" s="45" t="s">
        <v>113</v>
      </c>
      <c r="H711" s="45" t="s">
        <v>114</v>
      </c>
      <c r="I711" s="45" t="s">
        <v>131</v>
      </c>
      <c r="J711" s="47">
        <v>1133</v>
      </c>
    </row>
    <row r="712" spans="1:10" x14ac:dyDescent="0.25">
      <c r="A712" s="44">
        <f>+COUNTIF($B$1:B712,ESTADISTICAS!$B$9)</f>
        <v>43</v>
      </c>
      <c r="B712" s="49">
        <v>76</v>
      </c>
      <c r="C712" s="45" t="s">
        <v>2</v>
      </c>
      <c r="D712" s="45">
        <v>2829</v>
      </c>
      <c r="E712" s="45">
        <v>2841</v>
      </c>
      <c r="F712" s="46" t="s">
        <v>152</v>
      </c>
      <c r="G712" s="45" t="s">
        <v>98</v>
      </c>
      <c r="H712" s="45" t="s">
        <v>114</v>
      </c>
      <c r="I712" s="45" t="s">
        <v>131</v>
      </c>
      <c r="J712" s="47">
        <v>148</v>
      </c>
    </row>
    <row r="713" spans="1:10" x14ac:dyDescent="0.25">
      <c r="A713" s="44">
        <f>+COUNTIF($B$1:B713,ESTADISTICAS!$B$9)</f>
        <v>44</v>
      </c>
      <c r="B713" s="48">
        <v>76</v>
      </c>
      <c r="C713" s="45" t="s">
        <v>2</v>
      </c>
      <c r="D713" s="45">
        <v>2831</v>
      </c>
      <c r="E713" s="45">
        <v>2831</v>
      </c>
      <c r="F713" s="46" t="s">
        <v>153</v>
      </c>
      <c r="G713" s="45" t="s">
        <v>113</v>
      </c>
      <c r="H713" s="45" t="s">
        <v>114</v>
      </c>
      <c r="I713" s="45" t="s">
        <v>131</v>
      </c>
      <c r="J713" s="47">
        <v>4</v>
      </c>
    </row>
    <row r="714" spans="1:10" x14ac:dyDescent="0.25">
      <c r="A714" s="44">
        <f>+COUNTIF($B$1:B714,ESTADISTICAS!$B$9)</f>
        <v>45</v>
      </c>
      <c r="B714" s="49">
        <v>76</v>
      </c>
      <c r="C714" s="45" t="s">
        <v>2</v>
      </c>
      <c r="D714" s="45">
        <v>2833</v>
      </c>
      <c r="E714" s="45">
        <v>2833</v>
      </c>
      <c r="F714" s="46" t="s">
        <v>154</v>
      </c>
      <c r="G714" s="45" t="s">
        <v>98</v>
      </c>
      <c r="H714" s="45" t="s">
        <v>114</v>
      </c>
      <c r="I714" s="45" t="s">
        <v>131</v>
      </c>
      <c r="J714" s="47">
        <v>449</v>
      </c>
    </row>
    <row r="715" spans="1:10" x14ac:dyDescent="0.25">
      <c r="A715" s="44">
        <f>+COUNTIF($B$1:B715,ESTADISTICAS!$B$9)</f>
        <v>46</v>
      </c>
      <c r="B715" s="49">
        <v>76</v>
      </c>
      <c r="C715" s="45" t="s">
        <v>2</v>
      </c>
      <c r="D715" s="45">
        <v>3301</v>
      </c>
      <c r="E715" s="45">
        <v>3301</v>
      </c>
      <c r="F715" s="46" t="s">
        <v>371</v>
      </c>
      <c r="G715" s="45" t="s">
        <v>2</v>
      </c>
      <c r="H715" s="45" t="s">
        <v>100</v>
      </c>
      <c r="I715" s="45" t="s">
        <v>131</v>
      </c>
      <c r="J715" s="47">
        <v>7561</v>
      </c>
    </row>
    <row r="716" spans="1:10" x14ac:dyDescent="0.25">
      <c r="A716" s="44">
        <f>+COUNTIF($B$1:B716,ESTADISTICAS!$B$9)</f>
        <v>47</v>
      </c>
      <c r="B716" s="49">
        <v>76</v>
      </c>
      <c r="C716" s="45" t="s">
        <v>2</v>
      </c>
      <c r="D716" s="45">
        <v>3706</v>
      </c>
      <c r="E716" s="45">
        <v>3706</v>
      </c>
      <c r="F716" s="46" t="s">
        <v>372</v>
      </c>
      <c r="G716" s="45" t="s">
        <v>2</v>
      </c>
      <c r="H716" s="45" t="s">
        <v>114</v>
      </c>
      <c r="I716" s="45" t="s">
        <v>159</v>
      </c>
      <c r="J716" s="47">
        <v>4287</v>
      </c>
    </row>
    <row r="717" spans="1:10" x14ac:dyDescent="0.25">
      <c r="A717" s="44">
        <f>+COUNTIF($B$1:B717,ESTADISTICAS!$B$9)</f>
        <v>48</v>
      </c>
      <c r="B717" s="49">
        <v>76</v>
      </c>
      <c r="C717" s="45" t="s">
        <v>2</v>
      </c>
      <c r="D717" s="45">
        <v>3715</v>
      </c>
      <c r="E717" s="45">
        <v>3715</v>
      </c>
      <c r="F717" s="46" t="s">
        <v>373</v>
      </c>
      <c r="G717" s="45" t="s">
        <v>2</v>
      </c>
      <c r="H717" s="45" t="s">
        <v>114</v>
      </c>
      <c r="I717" s="45" t="s">
        <v>159</v>
      </c>
      <c r="J717" s="47">
        <v>1369</v>
      </c>
    </row>
    <row r="718" spans="1:10" x14ac:dyDescent="0.25">
      <c r="A718" s="44">
        <f>+COUNTIF($B$1:B718,ESTADISTICAS!$B$9)</f>
        <v>49</v>
      </c>
      <c r="B718" s="49">
        <v>76</v>
      </c>
      <c r="C718" s="45" t="s">
        <v>2</v>
      </c>
      <c r="D718" s="45">
        <v>3801</v>
      </c>
      <c r="E718" s="45">
        <v>3801</v>
      </c>
      <c r="F718" s="46" t="s">
        <v>374</v>
      </c>
      <c r="G718" s="45" t="s">
        <v>2</v>
      </c>
      <c r="H718" s="45" t="s">
        <v>114</v>
      </c>
      <c r="I718" s="45" t="s">
        <v>159</v>
      </c>
      <c r="J718" s="47">
        <v>468</v>
      </c>
    </row>
    <row r="719" spans="1:10" x14ac:dyDescent="0.25">
      <c r="A719" s="44">
        <f>+COUNTIF($B$1:B719,ESTADISTICAS!$B$9)</f>
        <v>50</v>
      </c>
      <c r="B719" s="49">
        <v>76</v>
      </c>
      <c r="C719" s="45" t="s">
        <v>2</v>
      </c>
      <c r="D719" s="45">
        <v>3803</v>
      </c>
      <c r="E719" s="45">
        <v>3803</v>
      </c>
      <c r="F719" s="46" t="s">
        <v>375</v>
      </c>
      <c r="G719" s="45" t="s">
        <v>2</v>
      </c>
      <c r="H719" s="45" t="s">
        <v>114</v>
      </c>
      <c r="I719" s="45" t="s">
        <v>131</v>
      </c>
      <c r="J719" s="47">
        <v>1213</v>
      </c>
    </row>
    <row r="720" spans="1:10" x14ac:dyDescent="0.25">
      <c r="A720" s="44">
        <f>+COUNTIF($B$1:B720,ESTADISTICAS!$B$9)</f>
        <v>51</v>
      </c>
      <c r="B720" s="49">
        <v>76</v>
      </c>
      <c r="C720" s="45" t="s">
        <v>2</v>
      </c>
      <c r="D720" s="45">
        <v>3806</v>
      </c>
      <c r="E720" s="45">
        <v>3806</v>
      </c>
      <c r="F720" s="46" t="s">
        <v>376</v>
      </c>
      <c r="G720" s="45" t="s">
        <v>2</v>
      </c>
      <c r="H720" s="45" t="s">
        <v>114</v>
      </c>
      <c r="I720" s="45" t="s">
        <v>159</v>
      </c>
      <c r="J720" s="47">
        <v>391</v>
      </c>
    </row>
    <row r="721" spans="1:10" x14ac:dyDescent="0.25">
      <c r="A721" s="44">
        <f>+COUNTIF($B$1:B721,ESTADISTICAS!$B$9)</f>
        <v>52</v>
      </c>
      <c r="B721" s="49">
        <v>76</v>
      </c>
      <c r="C721" s="45" t="s">
        <v>2</v>
      </c>
      <c r="D721" s="45">
        <v>3817</v>
      </c>
      <c r="E721" s="45">
        <v>3817</v>
      </c>
      <c r="F721" s="46" t="s">
        <v>298</v>
      </c>
      <c r="G721" s="45" t="s">
        <v>469</v>
      </c>
      <c r="H721" s="45" t="s">
        <v>114</v>
      </c>
      <c r="I721" s="45" t="s">
        <v>131</v>
      </c>
      <c r="J721" s="47">
        <v>1095</v>
      </c>
    </row>
    <row r="722" spans="1:10" x14ac:dyDescent="0.25">
      <c r="A722" s="44">
        <f>+COUNTIF($B$1:B722,ESTADISTICAS!$B$9)</f>
        <v>53</v>
      </c>
      <c r="B722" s="48">
        <v>76</v>
      </c>
      <c r="C722" s="45" t="s">
        <v>2</v>
      </c>
      <c r="D722" s="45">
        <v>4101</v>
      </c>
      <c r="E722" s="45">
        <v>4101</v>
      </c>
      <c r="F722" s="46" t="s">
        <v>349</v>
      </c>
      <c r="G722" s="45" t="s">
        <v>2</v>
      </c>
      <c r="H722" s="45" t="s">
        <v>100</v>
      </c>
      <c r="I722" s="45" t="s">
        <v>172</v>
      </c>
      <c r="J722" s="47">
        <v>1805</v>
      </c>
    </row>
    <row r="723" spans="1:10" x14ac:dyDescent="0.25">
      <c r="A723" s="44">
        <f>+COUNTIF($B$1:B723,ESTADISTICAS!$B$9)</f>
        <v>54</v>
      </c>
      <c r="B723" s="48">
        <v>76</v>
      </c>
      <c r="C723" s="45" t="s">
        <v>2</v>
      </c>
      <c r="D723" s="45">
        <v>4107</v>
      </c>
      <c r="E723" s="45">
        <v>4107</v>
      </c>
      <c r="F723" s="46" t="s">
        <v>377</v>
      </c>
      <c r="G723" s="45" t="s">
        <v>2</v>
      </c>
      <c r="H723" s="45" t="s">
        <v>100</v>
      </c>
      <c r="I723" s="45" t="s">
        <v>172</v>
      </c>
      <c r="J723" s="47">
        <v>559</v>
      </c>
    </row>
    <row r="724" spans="1:10" x14ac:dyDescent="0.25">
      <c r="A724" s="44">
        <f>+COUNTIF($B$1:B724,ESTADISTICAS!$B$9)</f>
        <v>55</v>
      </c>
      <c r="B724" s="48">
        <v>76</v>
      </c>
      <c r="C724" s="45" t="s">
        <v>2</v>
      </c>
      <c r="D724" s="45">
        <v>4109</v>
      </c>
      <c r="E724" s="45">
        <v>4109</v>
      </c>
      <c r="F724" s="46" t="s">
        <v>378</v>
      </c>
      <c r="G724" s="45" t="s">
        <v>2</v>
      </c>
      <c r="H724" s="45" t="s">
        <v>100</v>
      </c>
      <c r="I724" s="45" t="s">
        <v>172</v>
      </c>
      <c r="J724" s="47">
        <v>1038</v>
      </c>
    </row>
    <row r="725" spans="1:10" x14ac:dyDescent="0.25">
      <c r="A725" s="44">
        <f>+COUNTIF($B$1:B725,ESTADISTICAS!$B$9)</f>
        <v>56</v>
      </c>
      <c r="B725" s="48">
        <v>76</v>
      </c>
      <c r="C725" s="45" t="s">
        <v>2</v>
      </c>
      <c r="D725" s="45">
        <v>4701</v>
      </c>
      <c r="E725" s="45">
        <v>4701</v>
      </c>
      <c r="F725" s="46" t="s">
        <v>379</v>
      </c>
      <c r="G725" s="45" t="s">
        <v>2</v>
      </c>
      <c r="H725" s="45" t="s">
        <v>114</v>
      </c>
      <c r="I725" s="45" t="s">
        <v>172</v>
      </c>
      <c r="J725" s="47">
        <v>2257</v>
      </c>
    </row>
    <row r="726" spans="1:10" x14ac:dyDescent="0.25">
      <c r="A726" s="44">
        <f>+COUNTIF($B$1:B726,ESTADISTICAS!$B$9)</f>
        <v>57</v>
      </c>
      <c r="B726" s="48">
        <v>76</v>
      </c>
      <c r="C726" s="45" t="s">
        <v>2</v>
      </c>
      <c r="D726" s="45">
        <v>4811</v>
      </c>
      <c r="E726" s="45">
        <v>4811</v>
      </c>
      <c r="F726" s="46" t="s">
        <v>380</v>
      </c>
      <c r="G726" s="45" t="s">
        <v>2</v>
      </c>
      <c r="H726" s="45" t="s">
        <v>114</v>
      </c>
      <c r="I726" s="45" t="s">
        <v>172</v>
      </c>
      <c r="J726" s="47">
        <v>155</v>
      </c>
    </row>
    <row r="727" spans="1:10" x14ac:dyDescent="0.25">
      <c r="A727" s="44">
        <f>+COUNTIF($B$1:B727,ESTADISTICAS!$B$9)</f>
        <v>58</v>
      </c>
      <c r="B727" s="49">
        <v>76</v>
      </c>
      <c r="C727" s="45" t="s">
        <v>2</v>
      </c>
      <c r="D727" s="45">
        <v>4813</v>
      </c>
      <c r="E727" s="45">
        <v>4813</v>
      </c>
      <c r="F727" s="46" t="s">
        <v>171</v>
      </c>
      <c r="G727" s="45" t="s">
        <v>113</v>
      </c>
      <c r="H727" s="45" t="s">
        <v>114</v>
      </c>
      <c r="I727" s="45" t="s">
        <v>172</v>
      </c>
      <c r="J727" s="47">
        <v>42</v>
      </c>
    </row>
    <row r="728" spans="1:10" x14ac:dyDescent="0.25">
      <c r="A728" s="44">
        <f>+COUNTIF($B$1:B728,ESTADISTICAS!$B$9)</f>
        <v>59</v>
      </c>
      <c r="B728" s="48">
        <v>76</v>
      </c>
      <c r="C728" s="45" t="s">
        <v>2</v>
      </c>
      <c r="D728" s="45">
        <v>9103</v>
      </c>
      <c r="E728" s="45">
        <v>9103</v>
      </c>
      <c r="F728" s="46" t="s">
        <v>381</v>
      </c>
      <c r="G728" s="45" t="s">
        <v>2</v>
      </c>
      <c r="H728" s="45" t="s">
        <v>100</v>
      </c>
      <c r="I728" s="45" t="s">
        <v>131</v>
      </c>
      <c r="J728" s="47">
        <v>614</v>
      </c>
    </row>
    <row r="729" spans="1:10" x14ac:dyDescent="0.25">
      <c r="A729" s="44">
        <f>+COUNTIF($B$1:B729,ESTADISTICAS!$B$9)</f>
        <v>60</v>
      </c>
      <c r="B729" s="49">
        <v>76</v>
      </c>
      <c r="C729" s="45" t="s">
        <v>2</v>
      </c>
      <c r="D729" s="45">
        <v>9110</v>
      </c>
      <c r="E729" s="45">
        <v>9110</v>
      </c>
      <c r="F729" s="46" t="s">
        <v>174</v>
      </c>
      <c r="G729" s="45" t="s">
        <v>113</v>
      </c>
      <c r="H729" s="45" t="s">
        <v>100</v>
      </c>
      <c r="I729" s="45" t="s">
        <v>159</v>
      </c>
      <c r="J729" s="47">
        <v>31230</v>
      </c>
    </row>
    <row r="730" spans="1:10" x14ac:dyDescent="0.25">
      <c r="A730" s="44">
        <f>+COUNTIF($B$1:B730,ESTADISTICAS!$B$9)</f>
        <v>61</v>
      </c>
      <c r="B730" s="48">
        <v>76</v>
      </c>
      <c r="C730" s="45" t="s">
        <v>2</v>
      </c>
      <c r="D730" s="45">
        <v>9116</v>
      </c>
      <c r="E730" s="45">
        <v>9116</v>
      </c>
      <c r="F730" s="46" t="s">
        <v>175</v>
      </c>
      <c r="G730" s="45" t="s">
        <v>176</v>
      </c>
      <c r="H730" s="45" t="s">
        <v>114</v>
      </c>
      <c r="I730" s="45" t="s">
        <v>131</v>
      </c>
      <c r="J730" s="47">
        <v>353</v>
      </c>
    </row>
    <row r="731" spans="1:10" x14ac:dyDescent="0.25">
      <c r="A731" s="44">
        <f>+COUNTIF($B$1:B731,ESTADISTICAS!$B$9)</f>
        <v>62</v>
      </c>
      <c r="B731" s="48">
        <v>76</v>
      </c>
      <c r="C731" s="45" t="s">
        <v>2</v>
      </c>
      <c r="D731" s="45">
        <v>9906</v>
      </c>
      <c r="E731" s="45">
        <v>9906</v>
      </c>
      <c r="F731" s="46" t="s">
        <v>382</v>
      </c>
      <c r="G731" s="45" t="s">
        <v>2</v>
      </c>
      <c r="H731" s="45" t="s">
        <v>114</v>
      </c>
      <c r="I731" s="45" t="s">
        <v>131</v>
      </c>
      <c r="J731" s="47">
        <v>175</v>
      </c>
    </row>
    <row r="732" spans="1:10" x14ac:dyDescent="0.25">
      <c r="A732" s="44">
        <f>+COUNTIF($B$1:B732,ESTADISTICAS!$B$9)</f>
        <v>62</v>
      </c>
      <c r="B732" s="48">
        <v>81</v>
      </c>
      <c r="C732" s="45" t="s">
        <v>383</v>
      </c>
      <c r="D732" s="45">
        <v>1209</v>
      </c>
      <c r="E732" s="45">
        <v>1209</v>
      </c>
      <c r="F732" s="46" t="s">
        <v>109</v>
      </c>
      <c r="G732" s="45" t="s">
        <v>110</v>
      </c>
      <c r="H732" s="45" t="s">
        <v>100</v>
      </c>
      <c r="I732" s="45" t="s">
        <v>101</v>
      </c>
      <c r="J732" s="47">
        <v>29</v>
      </c>
    </row>
    <row r="733" spans="1:10" x14ac:dyDescent="0.25">
      <c r="A733" s="44">
        <f>+COUNTIF($B$1:B733,ESTADISTICAS!$B$9)</f>
        <v>62</v>
      </c>
      <c r="B733" s="48">
        <v>81</v>
      </c>
      <c r="C733" s="45" t="s">
        <v>383</v>
      </c>
      <c r="D733" s="45">
        <v>1704</v>
      </c>
      <c r="E733" s="45">
        <v>1704</v>
      </c>
      <c r="F733" s="46" t="s">
        <v>115</v>
      </c>
      <c r="G733" s="45" t="s">
        <v>113</v>
      </c>
      <c r="H733" s="45" t="s">
        <v>114</v>
      </c>
      <c r="I733" s="45" t="s">
        <v>101</v>
      </c>
      <c r="J733" s="47">
        <v>26</v>
      </c>
    </row>
    <row r="734" spans="1:10" x14ac:dyDescent="0.25">
      <c r="A734" s="44">
        <f>+COUNTIF($B$1:B734,ESTADISTICAS!$B$9)</f>
        <v>62</v>
      </c>
      <c r="B734" s="49">
        <v>81</v>
      </c>
      <c r="C734" s="45" t="s">
        <v>383</v>
      </c>
      <c r="D734" s="45">
        <v>1818</v>
      </c>
      <c r="E734" s="45">
        <v>1818</v>
      </c>
      <c r="F734" s="46" t="s">
        <v>127</v>
      </c>
      <c r="G734" s="45" t="s">
        <v>113</v>
      </c>
      <c r="H734" s="45" t="s">
        <v>114</v>
      </c>
      <c r="I734" s="45" t="s">
        <v>101</v>
      </c>
      <c r="J734" s="47">
        <v>1106</v>
      </c>
    </row>
    <row r="735" spans="1:10" x14ac:dyDescent="0.25">
      <c r="A735" s="44">
        <f>+COUNTIF($B$1:B735,ESTADISTICAS!$B$9)</f>
        <v>62</v>
      </c>
      <c r="B735" s="49">
        <v>81</v>
      </c>
      <c r="C735" s="45" t="s">
        <v>383</v>
      </c>
      <c r="D735" s="45">
        <v>2104</v>
      </c>
      <c r="E735" s="45">
        <v>2104</v>
      </c>
      <c r="F735" s="46" t="s">
        <v>130</v>
      </c>
      <c r="G735" s="45" t="s">
        <v>113</v>
      </c>
      <c r="H735" s="45" t="s">
        <v>100</v>
      </c>
      <c r="I735" s="45" t="s">
        <v>131</v>
      </c>
      <c r="J735" s="47">
        <v>377</v>
      </c>
    </row>
    <row r="736" spans="1:10" x14ac:dyDescent="0.25">
      <c r="A736" s="44">
        <f>+COUNTIF($B$1:B736,ESTADISTICAS!$B$9)</f>
        <v>62</v>
      </c>
      <c r="B736" s="48">
        <v>81</v>
      </c>
      <c r="C736" s="45" t="s">
        <v>383</v>
      </c>
      <c r="D736" s="45">
        <v>2833</v>
      </c>
      <c r="E736" s="45">
        <v>2833</v>
      </c>
      <c r="F736" s="46" t="s">
        <v>154</v>
      </c>
      <c r="G736" s="45" t="s">
        <v>98</v>
      </c>
      <c r="H736" s="45" t="s">
        <v>114</v>
      </c>
      <c r="I736" s="45" t="s">
        <v>131</v>
      </c>
      <c r="J736" s="47">
        <v>312</v>
      </c>
    </row>
    <row r="737" spans="1:10" x14ac:dyDescent="0.25">
      <c r="A737" s="44">
        <f>+COUNTIF($B$1:B737,ESTADISTICAS!$B$9)</f>
        <v>62</v>
      </c>
      <c r="B737" s="49">
        <v>81</v>
      </c>
      <c r="C737" s="45" t="s">
        <v>383</v>
      </c>
      <c r="D737" s="45">
        <v>9110</v>
      </c>
      <c r="E737" s="45">
        <v>9110</v>
      </c>
      <c r="F737" s="46" t="s">
        <v>174</v>
      </c>
      <c r="G737" s="45" t="s">
        <v>113</v>
      </c>
      <c r="H737" s="45" t="s">
        <v>100</v>
      </c>
      <c r="I737" s="45" t="s">
        <v>159</v>
      </c>
      <c r="J737" s="47">
        <v>645</v>
      </c>
    </row>
    <row r="738" spans="1:10" x14ac:dyDescent="0.25">
      <c r="A738" s="44">
        <f>+COUNTIF($B$1:B738,ESTADISTICAS!$B$9)</f>
        <v>62</v>
      </c>
      <c r="B738" s="48">
        <v>85</v>
      </c>
      <c r="C738" s="45" t="s">
        <v>384</v>
      </c>
      <c r="D738" s="45">
        <v>1106</v>
      </c>
      <c r="E738" s="45">
        <v>1106</v>
      </c>
      <c r="F738" s="46" t="s">
        <v>303</v>
      </c>
      <c r="G738" s="45" t="s">
        <v>302</v>
      </c>
      <c r="H738" s="45" t="s">
        <v>100</v>
      </c>
      <c r="I738" s="45" t="s">
        <v>101</v>
      </c>
      <c r="J738" s="47">
        <v>6</v>
      </c>
    </row>
    <row r="739" spans="1:10" x14ac:dyDescent="0.25">
      <c r="A739" s="44">
        <f>+COUNTIF($B$1:B739,ESTADISTICAS!$B$9)</f>
        <v>62</v>
      </c>
      <c r="B739" s="48">
        <v>85</v>
      </c>
      <c r="C739" s="45" t="s">
        <v>384</v>
      </c>
      <c r="D739" s="45">
        <v>1212</v>
      </c>
      <c r="E739" s="45">
        <v>1212</v>
      </c>
      <c r="F739" s="46" t="s">
        <v>111</v>
      </c>
      <c r="G739" s="45" t="s">
        <v>110</v>
      </c>
      <c r="H739" s="45" t="s">
        <v>100</v>
      </c>
      <c r="I739" s="45" t="s">
        <v>101</v>
      </c>
      <c r="J739" s="47">
        <v>182</v>
      </c>
    </row>
    <row r="740" spans="1:10" x14ac:dyDescent="0.25">
      <c r="A740" s="44">
        <f>+COUNTIF($B$1:B740,ESTADISTICAS!$B$9)</f>
        <v>62</v>
      </c>
      <c r="B740" s="48">
        <v>85</v>
      </c>
      <c r="C740" s="45" t="s">
        <v>384</v>
      </c>
      <c r="D740" s="45">
        <v>1704</v>
      </c>
      <c r="E740" s="45">
        <v>1704</v>
      </c>
      <c r="F740" s="46" t="s">
        <v>115</v>
      </c>
      <c r="G740" s="45" t="s">
        <v>113</v>
      </c>
      <c r="H740" s="45" t="s">
        <v>114</v>
      </c>
      <c r="I740" s="45" t="s">
        <v>101</v>
      </c>
      <c r="J740" s="47">
        <v>87</v>
      </c>
    </row>
    <row r="741" spans="1:10" x14ac:dyDescent="0.25">
      <c r="A741" s="44">
        <f>+COUNTIF($B$1:B741,ESTADISTICAS!$B$9)</f>
        <v>62</v>
      </c>
      <c r="B741" s="48">
        <v>85</v>
      </c>
      <c r="C741" s="45" t="s">
        <v>384</v>
      </c>
      <c r="D741" s="45">
        <v>1734</v>
      </c>
      <c r="E741" s="45">
        <v>1734</v>
      </c>
      <c r="F741" s="46" t="s">
        <v>304</v>
      </c>
      <c r="G741" s="45" t="s">
        <v>302</v>
      </c>
      <c r="H741" s="45" t="s">
        <v>114</v>
      </c>
      <c r="I741" s="45" t="s">
        <v>101</v>
      </c>
      <c r="J741" s="47">
        <v>37</v>
      </c>
    </row>
    <row r="742" spans="1:10" x14ac:dyDescent="0.25">
      <c r="A742" s="44">
        <f>+COUNTIF($B$1:B742,ESTADISTICAS!$B$9)</f>
        <v>62</v>
      </c>
      <c r="B742" s="48">
        <v>85</v>
      </c>
      <c r="C742" s="45" t="s">
        <v>384</v>
      </c>
      <c r="D742" s="45">
        <v>1803</v>
      </c>
      <c r="E742" s="45">
        <v>1803</v>
      </c>
      <c r="F742" s="46" t="s">
        <v>220</v>
      </c>
      <c r="G742" s="45" t="s">
        <v>113</v>
      </c>
      <c r="H742" s="45" t="s">
        <v>114</v>
      </c>
      <c r="I742" s="45" t="s">
        <v>101</v>
      </c>
      <c r="J742" s="47">
        <v>188</v>
      </c>
    </row>
    <row r="743" spans="1:10" x14ac:dyDescent="0.25">
      <c r="A743" s="44">
        <f>+COUNTIF($B$1:B743,ESTADISTICAS!$B$9)</f>
        <v>62</v>
      </c>
      <c r="B743" s="48">
        <v>85</v>
      </c>
      <c r="C743" s="45" t="s">
        <v>384</v>
      </c>
      <c r="D743" s="45">
        <v>1823</v>
      </c>
      <c r="E743" s="45">
        <v>1823</v>
      </c>
      <c r="F743" s="46" t="s">
        <v>323</v>
      </c>
      <c r="G743" s="45" t="s">
        <v>183</v>
      </c>
      <c r="H743" s="45" t="s">
        <v>114</v>
      </c>
      <c r="I743" s="45" t="s">
        <v>101</v>
      </c>
      <c r="J743" s="47">
        <v>693</v>
      </c>
    </row>
    <row r="744" spans="1:10" x14ac:dyDescent="0.25">
      <c r="A744" s="44">
        <f>+COUNTIF($B$1:B744,ESTADISTICAS!$B$9)</f>
        <v>62</v>
      </c>
      <c r="B744" s="48">
        <v>85</v>
      </c>
      <c r="C744" s="45" t="s">
        <v>384</v>
      </c>
      <c r="D744" s="45">
        <v>2102</v>
      </c>
      <c r="E744" s="45">
        <v>2102</v>
      </c>
      <c r="F744" s="46" t="s">
        <v>129</v>
      </c>
      <c r="G744" s="45" t="s">
        <v>113</v>
      </c>
      <c r="H744" s="45" t="s">
        <v>100</v>
      </c>
      <c r="I744" s="45" t="s">
        <v>101</v>
      </c>
      <c r="J744" s="47">
        <v>1459</v>
      </c>
    </row>
    <row r="745" spans="1:10" x14ac:dyDescent="0.25">
      <c r="A745" s="44">
        <f>+COUNTIF($B$1:B745,ESTADISTICAS!$B$9)</f>
        <v>62</v>
      </c>
      <c r="B745" s="48">
        <v>85</v>
      </c>
      <c r="C745" s="45" t="s">
        <v>384</v>
      </c>
      <c r="D745" s="45">
        <v>2104</v>
      </c>
      <c r="E745" s="45">
        <v>2104</v>
      </c>
      <c r="F745" s="46" t="s">
        <v>130</v>
      </c>
      <c r="G745" s="45" t="s">
        <v>113</v>
      </c>
      <c r="H745" s="45" t="s">
        <v>100</v>
      </c>
      <c r="I745" s="45" t="s">
        <v>131</v>
      </c>
      <c r="J745" s="47">
        <v>125</v>
      </c>
    </row>
    <row r="746" spans="1:10" x14ac:dyDescent="0.25">
      <c r="A746" s="44">
        <f>+COUNTIF($B$1:B746,ESTADISTICAS!$B$9)</f>
        <v>62</v>
      </c>
      <c r="B746" s="48">
        <v>85</v>
      </c>
      <c r="C746" s="45" t="s">
        <v>384</v>
      </c>
      <c r="D746" s="45">
        <v>2724</v>
      </c>
      <c r="E746" s="45">
        <v>2724</v>
      </c>
      <c r="F746" s="46" t="s">
        <v>306</v>
      </c>
      <c r="G746" s="45" t="s">
        <v>183</v>
      </c>
      <c r="H746" s="45" t="s">
        <v>114</v>
      </c>
      <c r="I746" s="45" t="s">
        <v>131</v>
      </c>
      <c r="J746" s="47">
        <v>1850</v>
      </c>
    </row>
    <row r="747" spans="1:10" x14ac:dyDescent="0.25">
      <c r="A747" s="44">
        <f>+COUNTIF($B$1:B747,ESTADISTICAS!$B$9)</f>
        <v>62</v>
      </c>
      <c r="B747" s="48">
        <v>85</v>
      </c>
      <c r="C747" s="45" t="s">
        <v>384</v>
      </c>
      <c r="D747" s="45">
        <v>2743</v>
      </c>
      <c r="E747" s="45">
        <v>2743</v>
      </c>
      <c r="F747" s="46" t="s">
        <v>385</v>
      </c>
      <c r="G747" s="45" t="s">
        <v>384</v>
      </c>
      <c r="H747" s="45" t="s">
        <v>114</v>
      </c>
      <c r="I747" s="45" t="s">
        <v>131</v>
      </c>
      <c r="J747" s="47">
        <v>1835</v>
      </c>
    </row>
    <row r="748" spans="1:10" x14ac:dyDescent="0.25">
      <c r="A748" s="44">
        <f>+COUNTIF($B$1:B748,ESTADISTICAS!$B$9)</f>
        <v>62</v>
      </c>
      <c r="B748" s="49">
        <v>85</v>
      </c>
      <c r="C748" s="45" t="s">
        <v>384</v>
      </c>
      <c r="D748" s="45">
        <v>2833</v>
      </c>
      <c r="E748" s="45">
        <v>2833</v>
      </c>
      <c r="F748" s="46" t="s">
        <v>154</v>
      </c>
      <c r="G748" s="45" t="s">
        <v>98</v>
      </c>
      <c r="H748" s="45" t="s">
        <v>114</v>
      </c>
      <c r="I748" s="45" t="s">
        <v>131</v>
      </c>
      <c r="J748" s="47">
        <v>1399</v>
      </c>
    </row>
    <row r="749" spans="1:10" x14ac:dyDescent="0.25">
      <c r="A749" s="44">
        <f>+COUNTIF($B$1:B749,ESTADISTICAS!$B$9)</f>
        <v>62</v>
      </c>
      <c r="B749" s="48">
        <v>85</v>
      </c>
      <c r="C749" s="45" t="s">
        <v>384</v>
      </c>
      <c r="D749" s="45">
        <v>4813</v>
      </c>
      <c r="E749" s="45">
        <v>4813</v>
      </c>
      <c r="F749" s="46" t="s">
        <v>171</v>
      </c>
      <c r="G749" s="45" t="s">
        <v>113</v>
      </c>
      <c r="H749" s="45" t="s">
        <v>114</v>
      </c>
      <c r="I749" s="45" t="s">
        <v>172</v>
      </c>
      <c r="J749" s="47">
        <v>44</v>
      </c>
    </row>
    <row r="750" spans="1:10" x14ac:dyDescent="0.25">
      <c r="A750" s="44">
        <f>+COUNTIF($B$1:B750,ESTADISTICAS!$B$9)</f>
        <v>62</v>
      </c>
      <c r="B750" s="48">
        <v>85</v>
      </c>
      <c r="C750" s="45" t="s">
        <v>384</v>
      </c>
      <c r="D750" s="45">
        <v>9110</v>
      </c>
      <c r="E750" s="45">
        <v>9110</v>
      </c>
      <c r="F750" s="46" t="s">
        <v>174</v>
      </c>
      <c r="G750" s="45" t="s">
        <v>113</v>
      </c>
      <c r="H750" s="45" t="s">
        <v>100</v>
      </c>
      <c r="I750" s="45" t="s">
        <v>159</v>
      </c>
      <c r="J750" s="47">
        <v>1494</v>
      </c>
    </row>
    <row r="751" spans="1:10" x14ac:dyDescent="0.25">
      <c r="A751" s="44">
        <f>+COUNTIF($B$1:B751,ESTADISTICAS!$B$9)</f>
        <v>62</v>
      </c>
      <c r="B751" s="48">
        <v>86</v>
      </c>
      <c r="C751" s="45" t="s">
        <v>386</v>
      </c>
      <c r="D751" s="45">
        <v>1110</v>
      </c>
      <c r="E751" s="45">
        <v>1110</v>
      </c>
      <c r="F751" s="46" t="s">
        <v>288</v>
      </c>
      <c r="G751" s="45" t="s">
        <v>289</v>
      </c>
      <c r="H751" s="45" t="s">
        <v>100</v>
      </c>
      <c r="I751" s="45" t="s">
        <v>101</v>
      </c>
      <c r="J751" s="47">
        <v>79</v>
      </c>
    </row>
    <row r="752" spans="1:10" x14ac:dyDescent="0.25">
      <c r="A752" s="44">
        <f>+COUNTIF($B$1:B752,ESTADISTICAS!$B$9)</f>
        <v>62</v>
      </c>
      <c r="B752" s="49">
        <v>86</v>
      </c>
      <c r="C752" s="45" t="s">
        <v>386</v>
      </c>
      <c r="D752" s="45">
        <v>1207</v>
      </c>
      <c r="E752" s="45">
        <v>1207</v>
      </c>
      <c r="F752" s="46" t="s">
        <v>107</v>
      </c>
      <c r="G752" s="45" t="s">
        <v>108</v>
      </c>
      <c r="H752" s="45" t="s">
        <v>100</v>
      </c>
      <c r="I752" s="45" t="s">
        <v>101</v>
      </c>
      <c r="J752" s="47">
        <v>1</v>
      </c>
    </row>
    <row r="753" spans="1:10" x14ac:dyDescent="0.25">
      <c r="A753" s="44">
        <f>+COUNTIF($B$1:B753,ESTADISTICAS!$B$9)</f>
        <v>62</v>
      </c>
      <c r="B753" s="49">
        <v>86</v>
      </c>
      <c r="C753" s="45" t="s">
        <v>386</v>
      </c>
      <c r="D753" s="45">
        <v>1710</v>
      </c>
      <c r="E753" s="45">
        <v>1710</v>
      </c>
      <c r="F753" s="46" t="s">
        <v>117</v>
      </c>
      <c r="G753" s="45" t="s">
        <v>98</v>
      </c>
      <c r="H753" s="45" t="s">
        <v>114</v>
      </c>
      <c r="I753" s="45" t="s">
        <v>101</v>
      </c>
      <c r="J753" s="47">
        <v>285</v>
      </c>
    </row>
    <row r="754" spans="1:10" x14ac:dyDescent="0.25">
      <c r="A754" s="44">
        <f>+COUNTIF($B$1:B754,ESTADISTICAS!$B$9)</f>
        <v>62</v>
      </c>
      <c r="B754" s="49">
        <v>86</v>
      </c>
      <c r="C754" s="45" t="s">
        <v>386</v>
      </c>
      <c r="D754" s="45">
        <v>1720</v>
      </c>
      <c r="E754" s="45">
        <v>1720</v>
      </c>
      <c r="F754" s="46" t="s">
        <v>322</v>
      </c>
      <c r="G754" s="45" t="s">
        <v>469</v>
      </c>
      <c r="H754" s="45" t="s">
        <v>114</v>
      </c>
      <c r="I754" s="45" t="s">
        <v>101</v>
      </c>
      <c r="J754" s="47">
        <v>49</v>
      </c>
    </row>
    <row r="755" spans="1:10" x14ac:dyDescent="0.25">
      <c r="A755" s="44">
        <f>+COUNTIF($B$1:B755,ESTADISTICAS!$B$9)</f>
        <v>62</v>
      </c>
      <c r="B755" s="49">
        <v>86</v>
      </c>
      <c r="C755" s="45" t="s">
        <v>386</v>
      </c>
      <c r="D755" s="45">
        <v>1826</v>
      </c>
      <c r="E755" s="45">
        <v>1826</v>
      </c>
      <c r="F755" s="46" t="s">
        <v>2400</v>
      </c>
      <c r="G755" s="45" t="s">
        <v>113</v>
      </c>
      <c r="H755" s="45" t="s">
        <v>114</v>
      </c>
      <c r="I755" s="45" t="s">
        <v>101</v>
      </c>
      <c r="J755" s="47">
        <v>27</v>
      </c>
    </row>
    <row r="756" spans="1:10" x14ac:dyDescent="0.25">
      <c r="A756" s="44">
        <f>+COUNTIF($B$1:B756,ESTADISTICAS!$B$9)</f>
        <v>62</v>
      </c>
      <c r="B756" s="49">
        <v>86</v>
      </c>
      <c r="C756" s="45" t="s">
        <v>386</v>
      </c>
      <c r="D756" s="45">
        <v>2102</v>
      </c>
      <c r="E756" s="45">
        <v>2102</v>
      </c>
      <c r="F756" s="46" t="s">
        <v>129</v>
      </c>
      <c r="G756" s="45" t="s">
        <v>113</v>
      </c>
      <c r="H756" s="45" t="s">
        <v>100</v>
      </c>
      <c r="I756" s="45" t="s">
        <v>101</v>
      </c>
      <c r="J756" s="47">
        <v>200</v>
      </c>
    </row>
    <row r="757" spans="1:10" x14ac:dyDescent="0.25">
      <c r="A757" s="44">
        <f>+COUNTIF($B$1:B757,ESTADISTICAS!$B$9)</f>
        <v>62</v>
      </c>
      <c r="B757" s="48">
        <v>86</v>
      </c>
      <c r="C757" s="45" t="s">
        <v>386</v>
      </c>
      <c r="D757" s="45">
        <v>2104</v>
      </c>
      <c r="E757" s="45">
        <v>2104</v>
      </c>
      <c r="F757" s="46" t="s">
        <v>130</v>
      </c>
      <c r="G757" s="45" t="s">
        <v>113</v>
      </c>
      <c r="H757" s="45" t="s">
        <v>100</v>
      </c>
      <c r="I757" s="45" t="s">
        <v>131</v>
      </c>
      <c r="J757" s="47">
        <v>240</v>
      </c>
    </row>
    <row r="758" spans="1:10" x14ac:dyDescent="0.25">
      <c r="A758" s="44">
        <f>+COUNTIF($B$1:B758,ESTADISTICAS!$B$9)</f>
        <v>62</v>
      </c>
      <c r="B758" s="48">
        <v>86</v>
      </c>
      <c r="C758" s="45" t="s">
        <v>386</v>
      </c>
      <c r="D758" s="45">
        <v>2833</v>
      </c>
      <c r="E758" s="45">
        <v>2833</v>
      </c>
      <c r="F758" s="46" t="s">
        <v>154</v>
      </c>
      <c r="G758" s="45" t="s">
        <v>98</v>
      </c>
      <c r="H758" s="45" t="s">
        <v>114</v>
      </c>
      <c r="I758" s="45" t="s">
        <v>131</v>
      </c>
      <c r="J758" s="47">
        <v>58</v>
      </c>
    </row>
    <row r="759" spans="1:10" x14ac:dyDescent="0.25">
      <c r="A759" s="44">
        <f>+COUNTIF($B$1:B759,ESTADISTICAS!$B$9)</f>
        <v>62</v>
      </c>
      <c r="B759" s="48">
        <v>86</v>
      </c>
      <c r="C759" s="45" t="s">
        <v>386</v>
      </c>
      <c r="D759" s="45">
        <v>3115</v>
      </c>
      <c r="E759" s="45">
        <v>3115</v>
      </c>
      <c r="F759" s="46" t="s">
        <v>387</v>
      </c>
      <c r="G759" s="45" t="s">
        <v>386</v>
      </c>
      <c r="H759" s="45" t="s">
        <v>100</v>
      </c>
      <c r="I759" s="45" t="s">
        <v>159</v>
      </c>
      <c r="J759" s="47">
        <v>1620</v>
      </c>
    </row>
    <row r="760" spans="1:10" x14ac:dyDescent="0.25">
      <c r="A760" s="44">
        <f>+COUNTIF($B$1:B760,ESTADISTICAS!$B$9)</f>
        <v>62</v>
      </c>
      <c r="B760" s="48">
        <v>86</v>
      </c>
      <c r="C760" s="45" t="s">
        <v>386</v>
      </c>
      <c r="D760" s="45">
        <v>3817</v>
      </c>
      <c r="E760" s="45">
        <v>3817</v>
      </c>
      <c r="F760" s="46" t="s">
        <v>298</v>
      </c>
      <c r="G760" s="45" t="s">
        <v>469</v>
      </c>
      <c r="H760" s="45" t="s">
        <v>114</v>
      </c>
      <c r="I760" s="45" t="s">
        <v>131</v>
      </c>
      <c r="J760" s="47">
        <v>134</v>
      </c>
    </row>
    <row r="761" spans="1:10" x14ac:dyDescent="0.25">
      <c r="A761" s="44">
        <f>+COUNTIF($B$1:B761,ESTADISTICAS!$B$9)</f>
        <v>62</v>
      </c>
      <c r="B761" s="48">
        <v>86</v>
      </c>
      <c r="C761" s="45" t="s">
        <v>386</v>
      </c>
      <c r="D761" s="45">
        <v>9110</v>
      </c>
      <c r="E761" s="45">
        <v>9110</v>
      </c>
      <c r="F761" s="46" t="s">
        <v>174</v>
      </c>
      <c r="G761" s="45" t="s">
        <v>113</v>
      </c>
      <c r="H761" s="45" t="s">
        <v>100</v>
      </c>
      <c r="I761" s="45" t="s">
        <v>159</v>
      </c>
      <c r="J761" s="47">
        <v>1739</v>
      </c>
    </row>
    <row r="762" spans="1:10" x14ac:dyDescent="0.25">
      <c r="A762" s="44">
        <f>+COUNTIF($B$1:B762,ESTADISTICAS!$B$9)</f>
        <v>62</v>
      </c>
      <c r="B762" s="48">
        <v>88</v>
      </c>
      <c r="C762" s="45" t="s">
        <v>388</v>
      </c>
      <c r="D762" s="45">
        <v>1101</v>
      </c>
      <c r="E762" s="45">
        <v>1126</v>
      </c>
      <c r="F762" s="46" t="s">
        <v>99</v>
      </c>
      <c r="G762" s="45" t="s">
        <v>388</v>
      </c>
      <c r="H762" s="45" t="s">
        <v>100</v>
      </c>
      <c r="I762" s="45" t="s">
        <v>101</v>
      </c>
      <c r="J762" s="47">
        <v>30</v>
      </c>
    </row>
    <row r="763" spans="1:10" x14ac:dyDescent="0.25">
      <c r="A763" s="44">
        <f>+COUNTIF($B$1:B763,ESTADISTICAS!$B$9)</f>
        <v>62</v>
      </c>
      <c r="B763" s="48">
        <v>88</v>
      </c>
      <c r="C763" s="45" t="s">
        <v>388</v>
      </c>
      <c r="D763" s="45">
        <v>1111</v>
      </c>
      <c r="E763" s="45">
        <v>1111</v>
      </c>
      <c r="F763" s="46" t="s">
        <v>102</v>
      </c>
      <c r="G763" s="45" t="s">
        <v>103</v>
      </c>
      <c r="H763" s="45" t="s">
        <v>100</v>
      </c>
      <c r="I763" s="45" t="s">
        <v>101</v>
      </c>
      <c r="J763" s="47">
        <v>33</v>
      </c>
    </row>
    <row r="764" spans="1:10" x14ac:dyDescent="0.25">
      <c r="A764" s="44">
        <f>+COUNTIF($B$1:B764,ESTADISTICAS!$B$9)</f>
        <v>62</v>
      </c>
      <c r="B764" s="48">
        <v>88</v>
      </c>
      <c r="C764" s="45" t="s">
        <v>388</v>
      </c>
      <c r="D764" s="45">
        <v>1202</v>
      </c>
      <c r="E764" s="45">
        <v>1202</v>
      </c>
      <c r="F764" s="46" t="s">
        <v>181</v>
      </c>
      <c r="G764" s="45" t="s">
        <v>158</v>
      </c>
      <c r="H764" s="45" t="s">
        <v>100</v>
      </c>
      <c r="I764" s="45" t="s">
        <v>101</v>
      </c>
      <c r="J764" s="47">
        <v>11</v>
      </c>
    </row>
    <row r="765" spans="1:10" x14ac:dyDescent="0.25">
      <c r="A765" s="44">
        <f>+COUNTIF($B$1:B765,ESTADISTICAS!$B$9)</f>
        <v>62</v>
      </c>
      <c r="B765" s="49">
        <v>88</v>
      </c>
      <c r="C765" s="45" t="s">
        <v>388</v>
      </c>
      <c r="D765" s="45">
        <v>1706</v>
      </c>
      <c r="E765" s="45">
        <v>1706</v>
      </c>
      <c r="F765" s="46" t="s">
        <v>116</v>
      </c>
      <c r="G765" s="45" t="s">
        <v>113</v>
      </c>
      <c r="H765" s="45" t="s">
        <v>114</v>
      </c>
      <c r="I765" s="45" t="s">
        <v>101</v>
      </c>
      <c r="J765" s="47">
        <v>26</v>
      </c>
    </row>
    <row r="766" spans="1:10" x14ac:dyDescent="0.25">
      <c r="A766" s="44">
        <f>+COUNTIF($B$1:B766,ESTADISTICAS!$B$9)</f>
        <v>62</v>
      </c>
      <c r="B766" s="48">
        <v>88</v>
      </c>
      <c r="C766" s="45" t="s">
        <v>388</v>
      </c>
      <c r="D766" s="45">
        <v>2104</v>
      </c>
      <c r="E766" s="45">
        <v>2104</v>
      </c>
      <c r="F766" s="46" t="s">
        <v>130</v>
      </c>
      <c r="G766" s="45" t="s">
        <v>113</v>
      </c>
      <c r="H766" s="45" t="s">
        <v>100</v>
      </c>
      <c r="I766" s="45" t="s">
        <v>131</v>
      </c>
      <c r="J766" s="47">
        <v>26</v>
      </c>
    </row>
    <row r="767" spans="1:10" x14ac:dyDescent="0.25">
      <c r="A767" s="44">
        <f>+COUNTIF($B$1:B767,ESTADISTICAS!$B$9)</f>
        <v>62</v>
      </c>
      <c r="B767" s="49">
        <v>88</v>
      </c>
      <c r="C767" s="45" t="s">
        <v>388</v>
      </c>
      <c r="D767" s="45">
        <v>4106</v>
      </c>
      <c r="E767" s="45">
        <v>4106</v>
      </c>
      <c r="F767" s="46" t="s">
        <v>389</v>
      </c>
      <c r="G767" s="45" t="s">
        <v>388</v>
      </c>
      <c r="H767" s="45" t="s">
        <v>100</v>
      </c>
      <c r="I767" s="45" t="s">
        <v>172</v>
      </c>
      <c r="J767" s="47">
        <v>75</v>
      </c>
    </row>
    <row r="768" spans="1:10" x14ac:dyDescent="0.25">
      <c r="A768" s="44">
        <f>+COUNTIF($B$1:B768,ESTADISTICAS!$B$9)</f>
        <v>62</v>
      </c>
      <c r="B768" s="48">
        <v>88</v>
      </c>
      <c r="C768" s="45" t="s">
        <v>388</v>
      </c>
      <c r="D768" s="45">
        <v>9110</v>
      </c>
      <c r="E768" s="45">
        <v>9110</v>
      </c>
      <c r="F768" s="46" t="s">
        <v>174</v>
      </c>
      <c r="G768" s="45" t="s">
        <v>113</v>
      </c>
      <c r="H768" s="45" t="s">
        <v>100</v>
      </c>
      <c r="I768" s="45" t="s">
        <v>159</v>
      </c>
      <c r="J768" s="47">
        <v>1282</v>
      </c>
    </row>
    <row r="769" spans="1:10" x14ac:dyDescent="0.25">
      <c r="A769" s="44">
        <f>+COUNTIF($B$1:B769,ESTADISTICAS!$B$9)</f>
        <v>62</v>
      </c>
      <c r="B769" s="48">
        <v>91</v>
      </c>
      <c r="C769" s="45" t="s">
        <v>390</v>
      </c>
      <c r="D769" s="45">
        <v>1101</v>
      </c>
      <c r="E769" s="45">
        <v>1125</v>
      </c>
      <c r="F769" s="46" t="s">
        <v>99</v>
      </c>
      <c r="G769" s="45" t="s">
        <v>390</v>
      </c>
      <c r="H769" s="45" t="s">
        <v>100</v>
      </c>
      <c r="I769" s="45" t="s">
        <v>101</v>
      </c>
      <c r="J769" s="47">
        <v>19</v>
      </c>
    </row>
    <row r="770" spans="1:10" x14ac:dyDescent="0.25">
      <c r="A770" s="44">
        <f>+COUNTIF($B$1:B770,ESTADISTICAS!$B$9)</f>
        <v>62</v>
      </c>
      <c r="B770" s="48">
        <v>91</v>
      </c>
      <c r="C770" s="45" t="s">
        <v>390</v>
      </c>
      <c r="D770" s="45">
        <v>1115</v>
      </c>
      <c r="E770" s="45">
        <v>1115</v>
      </c>
      <c r="F770" s="46" t="s">
        <v>313</v>
      </c>
      <c r="G770" s="45" t="s">
        <v>312</v>
      </c>
      <c r="H770" s="45" t="s">
        <v>100</v>
      </c>
      <c r="I770" s="45" t="s">
        <v>101</v>
      </c>
      <c r="J770" s="47">
        <v>84</v>
      </c>
    </row>
    <row r="771" spans="1:10" x14ac:dyDescent="0.25">
      <c r="A771" s="44">
        <f>+COUNTIF($B$1:B771,ESTADISTICAS!$B$9)</f>
        <v>62</v>
      </c>
      <c r="B771" s="49">
        <v>91</v>
      </c>
      <c r="C771" s="45" t="s">
        <v>390</v>
      </c>
      <c r="D771" s="45">
        <v>1710</v>
      </c>
      <c r="E771" s="45">
        <v>1710</v>
      </c>
      <c r="F771" s="46" t="s">
        <v>117</v>
      </c>
      <c r="G771" s="45" t="s">
        <v>98</v>
      </c>
      <c r="H771" s="45" t="s">
        <v>114</v>
      </c>
      <c r="I771" s="45" t="s">
        <v>101</v>
      </c>
      <c r="J771" s="47">
        <v>75</v>
      </c>
    </row>
    <row r="772" spans="1:10" x14ac:dyDescent="0.25">
      <c r="A772" s="44">
        <f>+COUNTIF($B$1:B772,ESTADISTICAS!$B$9)</f>
        <v>62</v>
      </c>
      <c r="B772" s="48">
        <v>91</v>
      </c>
      <c r="C772" s="45" t="s">
        <v>390</v>
      </c>
      <c r="D772" s="45">
        <v>1826</v>
      </c>
      <c r="E772" s="45">
        <v>1826</v>
      </c>
      <c r="F772" s="46" t="s">
        <v>2400</v>
      </c>
      <c r="G772" s="45" t="s">
        <v>113</v>
      </c>
      <c r="H772" s="45" t="s">
        <v>114</v>
      </c>
      <c r="I772" s="45" t="s">
        <v>101</v>
      </c>
      <c r="J772" s="47">
        <v>22</v>
      </c>
    </row>
    <row r="773" spans="1:10" x14ac:dyDescent="0.25">
      <c r="A773" s="44">
        <f>+COUNTIF($B$1:B773,ESTADISTICAS!$B$9)</f>
        <v>62</v>
      </c>
      <c r="B773" s="48">
        <v>91</v>
      </c>
      <c r="C773" s="45" t="s">
        <v>390</v>
      </c>
      <c r="D773" s="45">
        <v>2102</v>
      </c>
      <c r="E773" s="45">
        <v>2102</v>
      </c>
      <c r="F773" s="46" t="s">
        <v>129</v>
      </c>
      <c r="G773" s="45" t="s">
        <v>113</v>
      </c>
      <c r="H773" s="45" t="s">
        <v>100</v>
      </c>
      <c r="I773" s="45" t="s">
        <v>101</v>
      </c>
      <c r="J773" s="47">
        <v>133</v>
      </c>
    </row>
    <row r="774" spans="1:10" x14ac:dyDescent="0.25">
      <c r="A774" s="44">
        <f>+COUNTIF($B$1:B774,ESTADISTICAS!$B$9)</f>
        <v>62</v>
      </c>
      <c r="B774" s="48">
        <v>91</v>
      </c>
      <c r="C774" s="45" t="s">
        <v>390</v>
      </c>
      <c r="D774" s="45">
        <v>2104</v>
      </c>
      <c r="E774" s="45">
        <v>2104</v>
      </c>
      <c r="F774" s="46" t="s">
        <v>130</v>
      </c>
      <c r="G774" s="45" t="s">
        <v>113</v>
      </c>
      <c r="H774" s="45" t="s">
        <v>100</v>
      </c>
      <c r="I774" s="45" t="s">
        <v>131</v>
      </c>
      <c r="J774" s="47">
        <v>46</v>
      </c>
    </row>
    <row r="775" spans="1:10" x14ac:dyDescent="0.25">
      <c r="A775" s="44">
        <f>+COUNTIF($B$1:B775,ESTADISTICAS!$B$9)</f>
        <v>62</v>
      </c>
      <c r="B775" s="49">
        <v>91</v>
      </c>
      <c r="C775" s="45" t="s">
        <v>390</v>
      </c>
      <c r="D775" s="45">
        <v>2833</v>
      </c>
      <c r="E775" s="45">
        <v>2833</v>
      </c>
      <c r="F775" s="46" t="s">
        <v>154</v>
      </c>
      <c r="G775" s="45" t="s">
        <v>98</v>
      </c>
      <c r="H775" s="45" t="s">
        <v>114</v>
      </c>
      <c r="I775" s="45" t="s">
        <v>131</v>
      </c>
      <c r="J775" s="47">
        <v>72</v>
      </c>
    </row>
    <row r="776" spans="1:10" x14ac:dyDescent="0.25">
      <c r="A776" s="44">
        <f>+COUNTIF($B$1:B776,ESTADISTICAS!$B$9)</f>
        <v>62</v>
      </c>
      <c r="B776" s="48">
        <v>91</v>
      </c>
      <c r="C776" s="45" t="s">
        <v>390</v>
      </c>
      <c r="D776" s="45">
        <v>9110</v>
      </c>
      <c r="E776" s="45">
        <v>9110</v>
      </c>
      <c r="F776" s="46" t="s">
        <v>174</v>
      </c>
      <c r="G776" s="45" t="s">
        <v>113</v>
      </c>
      <c r="H776" s="45" t="s">
        <v>100</v>
      </c>
      <c r="I776" s="45" t="s">
        <v>159</v>
      </c>
      <c r="J776" s="47">
        <v>312</v>
      </c>
    </row>
    <row r="777" spans="1:10" x14ac:dyDescent="0.25">
      <c r="A777" s="44">
        <f>+COUNTIF($B$1:B777,ESTADISTICAS!$B$9)</f>
        <v>62</v>
      </c>
      <c r="B777" s="48">
        <v>94</v>
      </c>
      <c r="C777" s="45" t="s">
        <v>391</v>
      </c>
      <c r="D777" s="45">
        <v>2102</v>
      </c>
      <c r="E777" s="45">
        <v>2102</v>
      </c>
      <c r="F777" s="46" t="s">
        <v>129</v>
      </c>
      <c r="G777" s="45" t="s">
        <v>113</v>
      </c>
      <c r="H777" s="45" t="s">
        <v>100</v>
      </c>
      <c r="I777" s="45" t="s">
        <v>101</v>
      </c>
      <c r="J777" s="47">
        <v>141</v>
      </c>
    </row>
    <row r="778" spans="1:10" x14ac:dyDescent="0.25">
      <c r="A778" s="44">
        <f>+COUNTIF($B$1:B778,ESTADISTICAS!$B$9)</f>
        <v>62</v>
      </c>
      <c r="B778" s="49">
        <v>94</v>
      </c>
      <c r="C778" s="45" t="s">
        <v>391</v>
      </c>
      <c r="D778" s="45">
        <v>9110</v>
      </c>
      <c r="E778" s="45">
        <v>9110</v>
      </c>
      <c r="F778" s="46" t="s">
        <v>174</v>
      </c>
      <c r="G778" s="45" t="s">
        <v>113</v>
      </c>
      <c r="H778" s="45" t="s">
        <v>100</v>
      </c>
      <c r="I778" s="45" t="s">
        <v>159</v>
      </c>
      <c r="J778" s="47">
        <v>433</v>
      </c>
    </row>
    <row r="779" spans="1:10" x14ac:dyDescent="0.25">
      <c r="A779" s="44">
        <f>+COUNTIF($B$1:B779,ESTADISTICAS!$B$9)</f>
        <v>62</v>
      </c>
      <c r="B779" s="49">
        <v>95</v>
      </c>
      <c r="C779" s="45" t="s">
        <v>392</v>
      </c>
      <c r="D779" s="45">
        <v>1212</v>
      </c>
      <c r="E779" s="45">
        <v>1212</v>
      </c>
      <c r="F779" s="46" t="s">
        <v>111</v>
      </c>
      <c r="G779" s="45" t="s">
        <v>110</v>
      </c>
      <c r="H779" s="45" t="s">
        <v>100</v>
      </c>
      <c r="I779" s="45" t="s">
        <v>101</v>
      </c>
      <c r="J779" s="47">
        <v>44</v>
      </c>
    </row>
    <row r="780" spans="1:10" x14ac:dyDescent="0.25">
      <c r="A780" s="44">
        <f>+COUNTIF($B$1:B780,ESTADISTICAS!$B$9)</f>
        <v>62</v>
      </c>
      <c r="B780" s="49">
        <v>95</v>
      </c>
      <c r="C780" s="45" t="s">
        <v>392</v>
      </c>
      <c r="D780" s="45">
        <v>2102</v>
      </c>
      <c r="E780" s="45">
        <v>2102</v>
      </c>
      <c r="F780" s="46" t="s">
        <v>129</v>
      </c>
      <c r="G780" s="45" t="s">
        <v>113</v>
      </c>
      <c r="H780" s="45" t="s">
        <v>100</v>
      </c>
      <c r="I780" s="45" t="s">
        <v>101</v>
      </c>
      <c r="J780" s="47">
        <v>388</v>
      </c>
    </row>
    <row r="781" spans="1:10" x14ac:dyDescent="0.25">
      <c r="A781" s="44">
        <f>+COUNTIF($B$1:B781,ESTADISTICAS!$B$9)</f>
        <v>62</v>
      </c>
      <c r="B781" s="49">
        <v>95</v>
      </c>
      <c r="C781" s="45" t="s">
        <v>392</v>
      </c>
      <c r="D781" s="45">
        <v>2104</v>
      </c>
      <c r="E781" s="45">
        <v>2104</v>
      </c>
      <c r="F781" s="46" t="s">
        <v>130</v>
      </c>
      <c r="G781" s="45" t="s">
        <v>113</v>
      </c>
      <c r="H781" s="45" t="s">
        <v>100</v>
      </c>
      <c r="I781" s="45" t="s">
        <v>131</v>
      </c>
      <c r="J781" s="47">
        <v>116</v>
      </c>
    </row>
    <row r="782" spans="1:10" x14ac:dyDescent="0.25">
      <c r="A782" s="44">
        <f>+COUNTIF($B$1:B782,ESTADISTICAS!$B$9)</f>
        <v>62</v>
      </c>
      <c r="B782" s="48">
        <v>95</v>
      </c>
      <c r="C782" s="45" t="s">
        <v>392</v>
      </c>
      <c r="D782" s="45">
        <v>2833</v>
      </c>
      <c r="E782" s="45">
        <v>2833</v>
      </c>
      <c r="F782" s="46" t="s">
        <v>154</v>
      </c>
      <c r="G782" s="45" t="s">
        <v>98</v>
      </c>
      <c r="H782" s="45" t="s">
        <v>114</v>
      </c>
      <c r="I782" s="45" t="s">
        <v>131</v>
      </c>
      <c r="J782" s="47">
        <v>135</v>
      </c>
    </row>
    <row r="783" spans="1:10" x14ac:dyDescent="0.25">
      <c r="A783" s="44">
        <f>+COUNTIF($B$1:B783,ESTADISTICAS!$B$9)</f>
        <v>62</v>
      </c>
      <c r="B783" s="49">
        <v>95</v>
      </c>
      <c r="C783" s="45" t="s">
        <v>392</v>
      </c>
      <c r="D783" s="45">
        <v>9110</v>
      </c>
      <c r="E783" s="45">
        <v>9110</v>
      </c>
      <c r="F783" s="46" t="s">
        <v>174</v>
      </c>
      <c r="G783" s="45" t="s">
        <v>113</v>
      </c>
      <c r="H783" s="45" t="s">
        <v>100</v>
      </c>
      <c r="I783" s="45" t="s">
        <v>159</v>
      </c>
      <c r="J783" s="47">
        <v>1525</v>
      </c>
    </row>
    <row r="784" spans="1:10" x14ac:dyDescent="0.25">
      <c r="A784" s="44">
        <f>+COUNTIF($B$1:B784,ESTADISTICAS!$B$9)</f>
        <v>62</v>
      </c>
      <c r="B784" s="49">
        <v>97</v>
      </c>
      <c r="C784" s="45" t="s">
        <v>393</v>
      </c>
      <c r="D784" s="45">
        <v>1209</v>
      </c>
      <c r="E784" s="45">
        <v>1209</v>
      </c>
      <c r="F784" s="46" t="s">
        <v>109</v>
      </c>
      <c r="G784" s="45" t="s">
        <v>110</v>
      </c>
      <c r="H784" s="45" t="s">
        <v>100</v>
      </c>
      <c r="I784" s="45" t="s">
        <v>101</v>
      </c>
      <c r="J784" s="47">
        <v>1</v>
      </c>
    </row>
    <row r="785" spans="1:10" x14ac:dyDescent="0.25">
      <c r="A785" s="44">
        <f>+COUNTIF($B$1:B785,ESTADISTICAS!$B$9)</f>
        <v>62</v>
      </c>
      <c r="B785" s="49">
        <v>97</v>
      </c>
      <c r="C785" s="45" t="s">
        <v>393</v>
      </c>
      <c r="D785" s="45">
        <v>1710</v>
      </c>
      <c r="E785" s="45">
        <v>1710</v>
      </c>
      <c r="F785" s="46" t="s">
        <v>117</v>
      </c>
      <c r="G785" s="45" t="s">
        <v>98</v>
      </c>
      <c r="H785" s="45" t="s">
        <v>114</v>
      </c>
      <c r="I785" s="45" t="s">
        <v>101</v>
      </c>
      <c r="J785" s="47">
        <v>26</v>
      </c>
    </row>
    <row r="786" spans="1:10" x14ac:dyDescent="0.25">
      <c r="A786" s="44">
        <f>+COUNTIF($B$1:B786,ESTADISTICAS!$B$9)</f>
        <v>62</v>
      </c>
      <c r="B786" s="49">
        <v>97</v>
      </c>
      <c r="C786" s="45" t="s">
        <v>393</v>
      </c>
      <c r="D786" s="45">
        <v>2104</v>
      </c>
      <c r="E786" s="45">
        <v>2104</v>
      </c>
      <c r="F786" s="46" t="s">
        <v>130</v>
      </c>
      <c r="G786" s="45" t="s">
        <v>113</v>
      </c>
      <c r="H786" s="45" t="s">
        <v>100</v>
      </c>
      <c r="I786" s="45" t="s">
        <v>131</v>
      </c>
      <c r="J786" s="47">
        <v>36</v>
      </c>
    </row>
    <row r="787" spans="1:10" x14ac:dyDescent="0.25">
      <c r="A787" s="44">
        <f>+COUNTIF($B$1:B787,ESTADISTICAS!$B$9)</f>
        <v>62</v>
      </c>
      <c r="B787" s="49">
        <v>97</v>
      </c>
      <c r="C787" s="45" t="s">
        <v>393</v>
      </c>
      <c r="D787" s="45">
        <v>9110</v>
      </c>
      <c r="E787" s="45">
        <v>9110</v>
      </c>
      <c r="F787" s="46" t="s">
        <v>174</v>
      </c>
      <c r="G787" s="45" t="s">
        <v>113</v>
      </c>
      <c r="H787" s="45" t="s">
        <v>100</v>
      </c>
      <c r="I787" s="45" t="s">
        <v>159</v>
      </c>
      <c r="J787" s="47">
        <v>128</v>
      </c>
    </row>
    <row r="788" spans="1:10" x14ac:dyDescent="0.25">
      <c r="A788" s="44">
        <f>+COUNTIF($B$1:B788,ESTADISTICAS!$B$9)</f>
        <v>62</v>
      </c>
      <c r="B788" s="49">
        <v>99</v>
      </c>
      <c r="C788" s="45" t="s">
        <v>394</v>
      </c>
      <c r="D788" s="45">
        <v>2102</v>
      </c>
      <c r="E788" s="45">
        <v>2102</v>
      </c>
      <c r="F788" s="46" t="s">
        <v>129</v>
      </c>
      <c r="G788" s="45" t="s">
        <v>113</v>
      </c>
      <c r="H788" s="45" t="s">
        <v>100</v>
      </c>
      <c r="I788" s="45" t="s">
        <v>101</v>
      </c>
      <c r="J788" s="47">
        <v>86</v>
      </c>
    </row>
    <row r="789" spans="1:10" x14ac:dyDescent="0.25">
      <c r="A789" s="44">
        <f>+COUNTIF($B$1:B789,ESTADISTICAS!$B$9)</f>
        <v>62</v>
      </c>
      <c r="B789" s="49">
        <v>99</v>
      </c>
      <c r="C789" s="45" t="s">
        <v>394</v>
      </c>
      <c r="D789" s="45">
        <v>2104</v>
      </c>
      <c r="E789" s="45">
        <v>2104</v>
      </c>
      <c r="F789" s="46" t="s">
        <v>130</v>
      </c>
      <c r="G789" s="45" t="s">
        <v>113</v>
      </c>
      <c r="H789" s="45" t="s">
        <v>100</v>
      </c>
      <c r="I789" s="45" t="s">
        <v>131</v>
      </c>
      <c r="J789" s="47">
        <v>6</v>
      </c>
    </row>
    <row r="790" spans="1:10" x14ac:dyDescent="0.25">
      <c r="A790" s="44">
        <f>+COUNTIF($B$1:B790,ESTADISTICAS!$B$9)</f>
        <v>62</v>
      </c>
      <c r="B790" s="49">
        <v>99</v>
      </c>
      <c r="C790" s="45" t="s">
        <v>394</v>
      </c>
      <c r="D790" s="45">
        <v>2833</v>
      </c>
      <c r="E790" s="45">
        <v>2833</v>
      </c>
      <c r="F790" s="46" t="s">
        <v>154</v>
      </c>
      <c r="G790" s="45" t="s">
        <v>98</v>
      </c>
      <c r="H790" s="45" t="s">
        <v>114</v>
      </c>
      <c r="I790" s="45" t="s">
        <v>131</v>
      </c>
      <c r="J790" s="47">
        <v>28</v>
      </c>
    </row>
    <row r="791" spans="1:10" x14ac:dyDescent="0.25">
      <c r="A791" s="44">
        <f>+COUNTIF($B$1:B791,ESTADISTICAS!$B$9)</f>
        <v>62</v>
      </c>
      <c r="B791" s="49">
        <v>99</v>
      </c>
      <c r="C791" s="45" t="s">
        <v>394</v>
      </c>
      <c r="D791" s="45">
        <v>9110</v>
      </c>
      <c r="E791" s="45">
        <v>9110</v>
      </c>
      <c r="F791" s="46" t="s">
        <v>174</v>
      </c>
      <c r="G791" s="45" t="s">
        <v>113</v>
      </c>
      <c r="H791" s="45" t="s">
        <v>100</v>
      </c>
      <c r="I791" s="45" t="s">
        <v>159</v>
      </c>
      <c r="J791" s="47">
        <v>485</v>
      </c>
    </row>
    <row r="792" spans="1:10" x14ac:dyDescent="0.25">
      <c r="A792" s="44"/>
      <c r="B792" s="49"/>
      <c r="C792" s="45"/>
      <c r="D792" s="45"/>
      <c r="E792" s="45"/>
      <c r="F792" s="46"/>
      <c r="G792" s="45"/>
      <c r="H792" s="45"/>
      <c r="I792" s="45"/>
      <c r="J792" s="47"/>
    </row>
    <row r="793" spans="1:10" x14ac:dyDescent="0.25">
      <c r="A793" s="44"/>
      <c r="B793" s="49"/>
      <c r="C793" s="45"/>
      <c r="D793" s="45"/>
      <c r="E793" s="45"/>
      <c r="F793" s="46"/>
      <c r="G793" s="45"/>
      <c r="H793" s="45"/>
      <c r="I793" s="45"/>
      <c r="J793" s="47"/>
    </row>
    <row r="794" spans="1:10" x14ac:dyDescent="0.25">
      <c r="A794" s="44"/>
      <c r="B794" s="49"/>
      <c r="C794" s="45"/>
      <c r="D794" s="45"/>
      <c r="E794" s="45"/>
      <c r="F794" s="46"/>
      <c r="G794" s="45"/>
      <c r="H794" s="45"/>
      <c r="I794" s="45"/>
      <c r="J794" s="47"/>
    </row>
    <row r="795" spans="1:10" x14ac:dyDescent="0.25">
      <c r="A795" s="44"/>
      <c r="B795" s="49"/>
      <c r="C795" s="45"/>
      <c r="D795" s="45"/>
      <c r="E795" s="45"/>
      <c r="F795" s="46"/>
      <c r="G795" s="45"/>
      <c r="H795" s="45"/>
      <c r="I795" s="45"/>
      <c r="J795" s="47"/>
    </row>
    <row r="796" spans="1:10" x14ac:dyDescent="0.25">
      <c r="A796" s="44"/>
      <c r="B796" s="48"/>
      <c r="C796" s="45"/>
      <c r="D796" s="45"/>
      <c r="E796" s="45"/>
      <c r="F796" s="46"/>
      <c r="G796" s="45"/>
      <c r="H796" s="45"/>
      <c r="I796" s="45"/>
      <c r="J796" s="47"/>
    </row>
    <row r="797" spans="1:10" x14ac:dyDescent="0.25">
      <c r="A797" s="44"/>
      <c r="B797" s="48"/>
      <c r="C797" s="45"/>
      <c r="D797" s="45"/>
      <c r="E797" s="45"/>
      <c r="F797" s="46"/>
      <c r="G797" s="45"/>
      <c r="H797" s="45"/>
      <c r="I797" s="45"/>
      <c r="J797" s="47"/>
    </row>
    <row r="798" spans="1:10" x14ac:dyDescent="0.25">
      <c r="A798" s="44"/>
      <c r="B798" s="49"/>
      <c r="C798" s="45"/>
      <c r="D798" s="45"/>
      <c r="E798" s="45"/>
      <c r="F798" s="46"/>
      <c r="G798" s="45"/>
      <c r="H798" s="45"/>
      <c r="I798" s="45"/>
      <c r="J798" s="47"/>
    </row>
    <row r="799" spans="1:10" x14ac:dyDescent="0.25">
      <c r="A799" s="44"/>
      <c r="B799" s="48"/>
      <c r="C799" s="45"/>
      <c r="D799" s="45"/>
      <c r="E799" s="45"/>
      <c r="F799" s="46"/>
      <c r="G799" s="45"/>
      <c r="H799" s="45"/>
      <c r="I799" s="45"/>
      <c r="J799" s="47"/>
    </row>
    <row r="800" spans="1:10" x14ac:dyDescent="0.25">
      <c r="A800" s="44"/>
      <c r="B800" s="48"/>
      <c r="C800" s="45"/>
      <c r="D800" s="45"/>
      <c r="E800" s="45"/>
      <c r="F800" s="46"/>
      <c r="G800" s="45"/>
      <c r="H800" s="45"/>
      <c r="I800" s="45"/>
      <c r="J800" s="47"/>
    </row>
    <row r="801" spans="1:10" x14ac:dyDescent="0.25">
      <c r="A801" s="44"/>
      <c r="B801" s="49"/>
      <c r="C801" s="45"/>
      <c r="D801" s="45"/>
      <c r="E801" s="45"/>
      <c r="F801" s="46"/>
      <c r="G801" s="45"/>
      <c r="H801" s="45"/>
      <c r="I801" s="45"/>
      <c r="J801" s="47"/>
    </row>
    <row r="802" spans="1:10" x14ac:dyDescent="0.25">
      <c r="A802" s="44"/>
      <c r="B802" s="49"/>
      <c r="C802" s="45"/>
      <c r="D802" s="45"/>
      <c r="E802" s="45"/>
      <c r="F802" s="46"/>
      <c r="G802" s="45"/>
      <c r="H802" s="45"/>
      <c r="I802" s="45"/>
      <c r="J802" s="47"/>
    </row>
    <row r="803" spans="1:10" x14ac:dyDescent="0.25">
      <c r="A803" s="44"/>
      <c r="B803" s="49"/>
      <c r="C803" s="45"/>
      <c r="D803" s="45"/>
      <c r="E803" s="45"/>
      <c r="F803" s="46"/>
      <c r="G803" s="45"/>
      <c r="H803" s="45"/>
      <c r="I803" s="45"/>
      <c r="J803" s="47"/>
    </row>
    <row r="804" spans="1:10" x14ac:dyDescent="0.25">
      <c r="A804" s="44"/>
      <c r="B804" s="49"/>
      <c r="C804" s="45"/>
      <c r="D804" s="45"/>
      <c r="E804" s="45"/>
      <c r="F804" s="46"/>
      <c r="G804" s="45"/>
      <c r="H804" s="45"/>
      <c r="I804" s="45"/>
      <c r="J804" s="47"/>
    </row>
    <row r="805" spans="1:10" x14ac:dyDescent="0.25">
      <c r="A805" s="44"/>
      <c r="B805" s="49"/>
      <c r="C805" s="45"/>
      <c r="D805" s="45"/>
      <c r="E805" s="45"/>
      <c r="F805" s="46"/>
      <c r="G805" s="45"/>
      <c r="H805" s="45"/>
      <c r="I805" s="45"/>
      <c r="J805" s="47"/>
    </row>
    <row r="806" spans="1:10" x14ac:dyDescent="0.25">
      <c r="A806" s="44"/>
      <c r="B806" s="49"/>
      <c r="C806" s="45"/>
      <c r="D806" s="45"/>
      <c r="E806" s="45"/>
      <c r="F806" s="46"/>
      <c r="G806" s="45"/>
      <c r="H806" s="45"/>
      <c r="I806" s="45"/>
      <c r="J806" s="47"/>
    </row>
    <row r="807" spans="1:10" x14ac:dyDescent="0.25">
      <c r="A807" s="44"/>
      <c r="B807" s="49"/>
      <c r="C807" s="45"/>
      <c r="D807" s="45"/>
      <c r="E807" s="45"/>
      <c r="F807" s="46"/>
      <c r="G807" s="45"/>
      <c r="H807" s="45"/>
      <c r="I807" s="45"/>
      <c r="J807" s="47"/>
    </row>
    <row r="808" spans="1:10" x14ac:dyDescent="0.25">
      <c r="A808" s="44"/>
      <c r="B808" s="49"/>
      <c r="C808" s="45"/>
      <c r="D808" s="45"/>
      <c r="E808" s="45"/>
      <c r="F808" s="46"/>
      <c r="G808" s="45"/>
      <c r="H808" s="45"/>
      <c r="I808" s="45"/>
      <c r="J808" s="47"/>
    </row>
    <row r="809" spans="1:10" x14ac:dyDescent="0.25">
      <c r="A809" s="44"/>
      <c r="B809" s="49"/>
      <c r="C809" s="45"/>
      <c r="D809" s="45"/>
      <c r="E809" s="45"/>
      <c r="F809" s="46"/>
      <c r="G809" s="45"/>
      <c r="H809" s="45"/>
      <c r="I809" s="45"/>
      <c r="J809" s="47"/>
    </row>
    <row r="810" spans="1:10" x14ac:dyDescent="0.25">
      <c r="A810" s="44"/>
      <c r="B810" s="49"/>
      <c r="C810" s="45"/>
      <c r="D810" s="45"/>
      <c r="E810" s="45"/>
      <c r="F810" s="46"/>
      <c r="G810" s="45"/>
      <c r="H810" s="45"/>
      <c r="I810" s="45"/>
      <c r="J810" s="47"/>
    </row>
    <row r="811" spans="1:10" x14ac:dyDescent="0.25">
      <c r="A811" s="44"/>
      <c r="B811" s="49"/>
      <c r="C811" s="45"/>
      <c r="D811" s="45"/>
      <c r="E811" s="45"/>
      <c r="F811" s="46"/>
      <c r="G811" s="45"/>
      <c r="H811" s="45"/>
      <c r="I811" s="45"/>
      <c r="J811" s="47"/>
    </row>
    <row r="812" spans="1:10" x14ac:dyDescent="0.25">
      <c r="A812" s="44"/>
      <c r="B812" s="49"/>
      <c r="C812" s="45"/>
      <c r="D812" s="45"/>
      <c r="E812" s="45"/>
      <c r="F812" s="46"/>
      <c r="G812" s="45"/>
      <c r="H812" s="45"/>
      <c r="I812" s="45"/>
      <c r="J812" s="47"/>
    </row>
    <row r="813" spans="1:10" x14ac:dyDescent="0.25">
      <c r="A813" s="44"/>
      <c r="B813" s="49"/>
      <c r="C813" s="45"/>
      <c r="D813" s="45"/>
      <c r="E813" s="45"/>
      <c r="F813" s="46"/>
      <c r="G813" s="45"/>
      <c r="H813" s="45"/>
      <c r="I813" s="45"/>
      <c r="J813" s="47"/>
    </row>
    <row r="814" spans="1:10" x14ac:dyDescent="0.25">
      <c r="A814" s="44"/>
      <c r="B814" s="49"/>
      <c r="C814" s="45"/>
      <c r="D814" s="45"/>
      <c r="E814" s="45"/>
      <c r="F814" s="46"/>
      <c r="G814" s="45"/>
      <c r="H814" s="45"/>
      <c r="I814" s="45"/>
      <c r="J814" s="47"/>
    </row>
    <row r="815" spans="1:10" x14ac:dyDescent="0.25">
      <c r="A815" s="44"/>
      <c r="B815" s="49"/>
      <c r="C815" s="45"/>
      <c r="D815" s="45"/>
      <c r="E815" s="45"/>
      <c r="F815" s="46"/>
      <c r="G815" s="45"/>
      <c r="H815" s="45"/>
      <c r="I815" s="45"/>
      <c r="J815" s="47"/>
    </row>
    <row r="816" spans="1:10" x14ac:dyDescent="0.25">
      <c r="A816" s="44"/>
      <c r="B816" s="49"/>
      <c r="C816" s="45"/>
      <c r="D816" s="45"/>
      <c r="E816" s="45"/>
      <c r="F816" s="46"/>
      <c r="G816" s="45"/>
      <c r="H816" s="45"/>
      <c r="I816" s="45"/>
      <c r="J816" s="47"/>
    </row>
    <row r="817" spans="1:10" x14ac:dyDescent="0.25">
      <c r="A817" s="44"/>
      <c r="B817" s="49"/>
      <c r="C817" s="45"/>
      <c r="D817" s="45"/>
      <c r="E817" s="45"/>
      <c r="F817" s="46"/>
      <c r="G817" s="45"/>
      <c r="H817" s="45"/>
      <c r="I817" s="45"/>
      <c r="J817" s="47"/>
    </row>
    <row r="818" spans="1:10" x14ac:dyDescent="0.25">
      <c r="A818" s="44"/>
      <c r="B818" s="49"/>
      <c r="C818" s="45"/>
      <c r="D818" s="45"/>
      <c r="E818" s="45"/>
      <c r="F818" s="46"/>
      <c r="G818" s="45"/>
      <c r="H818" s="45"/>
      <c r="I818" s="45"/>
      <c r="J818" s="47"/>
    </row>
    <row r="819" spans="1:10" x14ac:dyDescent="0.25">
      <c r="A819" s="44"/>
      <c r="B819" s="49"/>
      <c r="C819" s="45"/>
      <c r="D819" s="45"/>
      <c r="E819" s="45"/>
      <c r="F819" s="46"/>
      <c r="G819" s="45"/>
      <c r="H819" s="45"/>
      <c r="I819" s="45"/>
      <c r="J819" s="47"/>
    </row>
    <row r="820" spans="1:10" x14ac:dyDescent="0.25">
      <c r="A820" s="44"/>
      <c r="B820" s="48"/>
      <c r="C820" s="45"/>
      <c r="D820" s="45"/>
      <c r="E820" s="45"/>
      <c r="F820" s="46"/>
      <c r="G820" s="45"/>
      <c r="H820" s="45"/>
      <c r="I820" s="45"/>
      <c r="J820" s="47"/>
    </row>
    <row r="821" spans="1:10" x14ac:dyDescent="0.25">
      <c r="A821" s="44"/>
      <c r="B821" s="48"/>
      <c r="C821" s="45"/>
      <c r="D821" s="45"/>
      <c r="E821" s="45"/>
      <c r="F821" s="46"/>
      <c r="G821" s="45"/>
      <c r="H821" s="45"/>
      <c r="I821" s="45"/>
      <c r="J821" s="47"/>
    </row>
    <row r="822" spans="1:10" x14ac:dyDescent="0.25">
      <c r="A822" s="44"/>
      <c r="B822" s="48"/>
      <c r="C822" s="45"/>
      <c r="D822" s="45"/>
      <c r="E822" s="45"/>
      <c r="F822" s="46"/>
      <c r="G822" s="45"/>
      <c r="H822" s="45"/>
      <c r="I822" s="45"/>
      <c r="J822" s="47"/>
    </row>
    <row r="823" spans="1:10" x14ac:dyDescent="0.25">
      <c r="A823" s="44"/>
      <c r="B823" s="48"/>
      <c r="C823" s="45"/>
      <c r="D823" s="45"/>
      <c r="E823" s="45"/>
      <c r="F823" s="46"/>
      <c r="G823" s="45"/>
      <c r="H823" s="45"/>
      <c r="I823" s="45"/>
      <c r="J823" s="47"/>
    </row>
    <row r="824" spans="1:10" x14ac:dyDescent="0.25">
      <c r="A824" s="44"/>
      <c r="B824" s="48"/>
      <c r="C824" s="45"/>
      <c r="D824" s="45"/>
      <c r="E824" s="45"/>
      <c r="F824" s="46"/>
      <c r="G824" s="45"/>
      <c r="H824" s="45"/>
      <c r="I824" s="45"/>
      <c r="J824" s="47"/>
    </row>
    <row r="825" spans="1:10" x14ac:dyDescent="0.25">
      <c r="A825" s="44"/>
      <c r="B825" s="49"/>
      <c r="C825" s="45"/>
      <c r="D825" s="45"/>
      <c r="E825" s="45"/>
      <c r="F825" s="46"/>
      <c r="G825" s="45"/>
      <c r="H825" s="45"/>
      <c r="I825" s="45"/>
      <c r="J825" s="47"/>
    </row>
    <row r="826" spans="1:10" x14ac:dyDescent="0.25">
      <c r="A826" s="44"/>
      <c r="B826" s="48"/>
      <c r="C826" s="45"/>
      <c r="D826" s="45"/>
      <c r="E826" s="45"/>
      <c r="F826" s="46"/>
      <c r="G826" s="45"/>
      <c r="H826" s="45"/>
      <c r="I826" s="45"/>
      <c r="J826" s="47"/>
    </row>
    <row r="827" spans="1:10" x14ac:dyDescent="0.25">
      <c r="A827" s="44"/>
      <c r="B827" s="49"/>
      <c r="C827" s="45"/>
      <c r="D827" s="45"/>
      <c r="E827" s="45"/>
      <c r="F827" s="46"/>
      <c r="G827" s="45"/>
      <c r="H827" s="45"/>
      <c r="I827" s="45"/>
      <c r="J827" s="47"/>
    </row>
    <row r="828" spans="1:10" x14ac:dyDescent="0.25">
      <c r="A828" s="44"/>
      <c r="B828" s="49"/>
      <c r="C828" s="45"/>
      <c r="D828" s="45"/>
      <c r="E828" s="45"/>
      <c r="F828" s="46"/>
      <c r="G828" s="45"/>
      <c r="H828" s="45"/>
      <c r="I828" s="45"/>
      <c r="J828" s="47"/>
    </row>
    <row r="829" spans="1:10" x14ac:dyDescent="0.25">
      <c r="A829" s="44"/>
      <c r="B829" s="49"/>
      <c r="C829" s="45"/>
      <c r="D829" s="45"/>
      <c r="E829" s="45"/>
      <c r="F829" s="46"/>
      <c r="G829" s="45"/>
      <c r="H829" s="45"/>
      <c r="I829" s="45"/>
      <c r="J829" s="47"/>
    </row>
    <row r="830" spans="1:10" x14ac:dyDescent="0.25">
      <c r="A830" s="44"/>
      <c r="B830" s="48"/>
      <c r="C830" s="45"/>
      <c r="D830" s="45"/>
      <c r="E830" s="45"/>
      <c r="F830" s="46"/>
      <c r="G830" s="45"/>
      <c r="H830" s="45"/>
      <c r="I830" s="45"/>
      <c r="J830" s="47"/>
    </row>
    <row r="831" spans="1:10" x14ac:dyDescent="0.25">
      <c r="A831" s="44"/>
      <c r="B831" s="49"/>
      <c r="C831" s="45"/>
      <c r="D831" s="45"/>
      <c r="E831" s="45"/>
      <c r="F831" s="46"/>
      <c r="G831" s="45"/>
      <c r="H831" s="45"/>
      <c r="I831" s="45"/>
      <c r="J831" s="47"/>
    </row>
    <row r="832" spans="1:10" x14ac:dyDescent="0.25">
      <c r="A832" s="44"/>
      <c r="B832" s="48"/>
      <c r="C832" s="45"/>
      <c r="D832" s="45"/>
      <c r="E832" s="45"/>
      <c r="F832" s="46"/>
      <c r="G832" s="45"/>
      <c r="H832" s="45"/>
      <c r="I832" s="45"/>
      <c r="J832" s="47"/>
    </row>
    <row r="833" spans="1:10" x14ac:dyDescent="0.25">
      <c r="A833" s="44"/>
      <c r="B833" s="49"/>
      <c r="C833" s="45"/>
      <c r="D833" s="45"/>
      <c r="E833" s="45"/>
      <c r="F833" s="46"/>
      <c r="G833" s="45"/>
      <c r="H833" s="45"/>
      <c r="I833" s="45"/>
      <c r="J833" s="47"/>
    </row>
    <row r="834" spans="1:10" x14ac:dyDescent="0.25">
      <c r="A834" s="44"/>
      <c r="B834" s="48"/>
      <c r="C834" s="45"/>
      <c r="D834" s="45"/>
      <c r="E834" s="45"/>
      <c r="F834" s="46"/>
      <c r="G834" s="45"/>
      <c r="H834" s="45"/>
      <c r="I834" s="45"/>
      <c r="J834" s="47"/>
    </row>
    <row r="835" spans="1:10" x14ac:dyDescent="0.25">
      <c r="A835" s="44"/>
      <c r="B835" s="48"/>
      <c r="C835" s="45"/>
      <c r="D835" s="45"/>
      <c r="E835" s="45"/>
      <c r="F835" s="46"/>
      <c r="G835" s="45"/>
      <c r="H835" s="45"/>
      <c r="I835" s="45"/>
      <c r="J835" s="47"/>
    </row>
    <row r="836" spans="1:10" x14ac:dyDescent="0.25">
      <c r="A836" s="44"/>
      <c r="B836" s="49"/>
      <c r="C836" s="45"/>
      <c r="D836" s="45"/>
      <c r="E836" s="45"/>
      <c r="F836" s="46"/>
      <c r="G836" s="45"/>
      <c r="H836" s="45"/>
      <c r="I836" s="45"/>
      <c r="J836" s="47"/>
    </row>
    <row r="837" spans="1:10" x14ac:dyDescent="0.25">
      <c r="A837" s="44"/>
      <c r="B837" s="49"/>
      <c r="C837" s="45"/>
      <c r="D837" s="45"/>
      <c r="E837" s="45"/>
      <c r="F837" s="46"/>
      <c r="G837" s="45"/>
      <c r="H837" s="45"/>
      <c r="I837" s="45"/>
      <c r="J837" s="47"/>
    </row>
    <row r="838" spans="1:10" x14ac:dyDescent="0.25">
      <c r="A838" s="44"/>
      <c r="B838" s="49"/>
      <c r="C838" s="45"/>
      <c r="D838" s="45"/>
      <c r="E838" s="45"/>
      <c r="F838" s="46"/>
      <c r="G838" s="45"/>
      <c r="H838" s="45"/>
      <c r="I838" s="45"/>
      <c r="J838" s="47"/>
    </row>
    <row r="839" spans="1:10" x14ac:dyDescent="0.25">
      <c r="A839" s="44"/>
      <c r="B839" s="49"/>
      <c r="C839" s="45"/>
      <c r="D839" s="45"/>
      <c r="E839" s="45"/>
      <c r="F839" s="46"/>
      <c r="G839" s="45"/>
      <c r="H839" s="45"/>
      <c r="I839" s="45"/>
      <c r="J839" s="47"/>
    </row>
    <row r="840" spans="1:10" x14ac:dyDescent="0.25">
      <c r="A840" s="44"/>
      <c r="B840" s="48"/>
      <c r="C840" s="45"/>
      <c r="D840" s="45"/>
      <c r="E840" s="45"/>
      <c r="F840" s="46"/>
      <c r="G840" s="45"/>
      <c r="H840" s="45"/>
      <c r="I840" s="45"/>
      <c r="J840" s="47"/>
    </row>
    <row r="841" spans="1:10" x14ac:dyDescent="0.25">
      <c r="A841" s="44"/>
      <c r="B841" s="48"/>
      <c r="C841" s="45"/>
      <c r="D841" s="45"/>
      <c r="E841" s="45"/>
      <c r="F841" s="46"/>
      <c r="G841" s="45"/>
      <c r="H841" s="45"/>
      <c r="I841" s="45"/>
      <c r="J841" s="4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N1051"/>
  <sheetViews>
    <sheetView zoomScale="80" zoomScaleNormal="80" workbookViewId="0">
      <selection activeCell="N4" sqref="N4"/>
    </sheetView>
  </sheetViews>
  <sheetFormatPr baseColWidth="10" defaultRowHeight="15" x14ac:dyDescent="0.25"/>
  <cols>
    <col min="1" max="1" width="6.7109375" customWidth="1"/>
    <col min="2" max="4" width="11.42578125" style="44"/>
    <col min="6" max="14" width="11.42578125" style="44"/>
  </cols>
  <sheetData>
    <row r="1" spans="1:14" x14ac:dyDescent="0.25">
      <c r="B1" s="44" t="s">
        <v>395</v>
      </c>
      <c r="C1" s="44" t="s">
        <v>396</v>
      </c>
      <c r="D1" s="44" t="s">
        <v>397</v>
      </c>
      <c r="E1" t="s">
        <v>85</v>
      </c>
      <c r="F1" s="44" t="s">
        <v>86</v>
      </c>
      <c r="G1" s="44" t="s">
        <v>87</v>
      </c>
      <c r="H1" s="44" t="s">
        <v>88</v>
      </c>
      <c r="I1" s="44" t="s">
        <v>89</v>
      </c>
      <c r="J1" s="44" t="s">
        <v>90</v>
      </c>
      <c r="K1" s="44" t="s">
        <v>91</v>
      </c>
      <c r="L1" s="44" t="s">
        <v>92</v>
      </c>
      <c r="M1" s="44" t="s">
        <v>93</v>
      </c>
      <c r="N1" s="44">
        <v>2018</v>
      </c>
    </row>
    <row r="2" spans="1:14" x14ac:dyDescent="0.25">
      <c r="A2" s="44">
        <f>+COUNTIF($B$1:B2,ESTADISTICAS!B$9)</f>
        <v>0</v>
      </c>
      <c r="B2" s="44">
        <v>5</v>
      </c>
      <c r="C2" s="44" t="s">
        <v>98</v>
      </c>
      <c r="D2" s="44">
        <v>5001</v>
      </c>
      <c r="E2" t="s">
        <v>398</v>
      </c>
      <c r="F2" s="44">
        <v>192334</v>
      </c>
      <c r="G2" s="44">
        <v>201622</v>
      </c>
      <c r="H2" s="44">
        <v>207835</v>
      </c>
      <c r="I2" s="44">
        <v>226685</v>
      </c>
      <c r="J2" s="44">
        <v>236689</v>
      </c>
      <c r="K2" s="44">
        <v>242671</v>
      </c>
      <c r="L2" s="44">
        <v>249976</v>
      </c>
      <c r="M2" s="44">
        <v>254651</v>
      </c>
      <c r="N2" s="186">
        <v>260864</v>
      </c>
    </row>
    <row r="3" spans="1:14" x14ac:dyDescent="0.25">
      <c r="A3" s="44">
        <f>+COUNTIF($B$1:B3,ESTADISTICAS!B$9)</f>
        <v>0</v>
      </c>
      <c r="B3" s="44">
        <v>5</v>
      </c>
      <c r="C3" s="44" t="s">
        <v>98</v>
      </c>
      <c r="D3" s="44">
        <v>5002</v>
      </c>
      <c r="E3" t="s">
        <v>399</v>
      </c>
      <c r="F3" s="44">
        <v>35</v>
      </c>
      <c r="G3" s="44">
        <v>51</v>
      </c>
      <c r="H3" s="44">
        <v>62</v>
      </c>
      <c r="I3" s="44">
        <v>137</v>
      </c>
      <c r="J3" s="44">
        <v>74</v>
      </c>
      <c r="K3" s="44">
        <v>32</v>
      </c>
      <c r="L3" s="44" t="s">
        <v>72</v>
      </c>
      <c r="M3" s="44">
        <v>141</v>
      </c>
      <c r="N3" s="186">
        <v>0</v>
      </c>
    </row>
    <row r="4" spans="1:14" x14ac:dyDescent="0.25">
      <c r="A4" s="44">
        <f>+COUNTIF($B$1:B4,ESTADISTICAS!B$9)</f>
        <v>0</v>
      </c>
      <c r="B4" s="44">
        <v>5</v>
      </c>
      <c r="C4" s="44" t="s">
        <v>98</v>
      </c>
      <c r="D4" s="44">
        <v>5004</v>
      </c>
      <c r="E4" t="s">
        <v>400</v>
      </c>
      <c r="F4" s="44" t="s">
        <v>72</v>
      </c>
      <c r="G4" s="44" t="s">
        <v>72</v>
      </c>
      <c r="H4" s="44">
        <v>1</v>
      </c>
      <c r="I4" s="44">
        <v>1</v>
      </c>
      <c r="J4" s="44" t="s">
        <v>72</v>
      </c>
      <c r="K4" s="44" t="s">
        <v>72</v>
      </c>
      <c r="L4" s="44" t="s">
        <v>72</v>
      </c>
      <c r="M4" s="44" t="s">
        <v>72</v>
      </c>
      <c r="N4" s="186">
        <v>0</v>
      </c>
    </row>
    <row r="5" spans="1:14" x14ac:dyDescent="0.25">
      <c r="A5" s="44">
        <f>+COUNTIF($B$1:B5,ESTADISTICAS!B$9)</f>
        <v>0</v>
      </c>
      <c r="B5" s="44">
        <v>5</v>
      </c>
      <c r="C5" s="44" t="s">
        <v>98</v>
      </c>
      <c r="D5" s="44">
        <v>5021</v>
      </c>
      <c r="E5" t="s">
        <v>401</v>
      </c>
      <c r="F5" s="44">
        <v>4</v>
      </c>
      <c r="G5" s="44" t="s">
        <v>72</v>
      </c>
      <c r="H5" s="44">
        <v>2</v>
      </c>
      <c r="I5" s="44">
        <v>2</v>
      </c>
      <c r="J5" s="44" t="s">
        <v>72</v>
      </c>
      <c r="K5" s="44" t="s">
        <v>72</v>
      </c>
      <c r="L5" s="44" t="s">
        <v>72</v>
      </c>
      <c r="M5" s="44" t="s">
        <v>72</v>
      </c>
      <c r="N5" s="186">
        <v>0</v>
      </c>
    </row>
    <row r="6" spans="1:14" x14ac:dyDescent="0.25">
      <c r="A6" s="44">
        <f>+COUNTIF($B$1:B6,ESTADISTICAS!B$9)</f>
        <v>0</v>
      </c>
      <c r="B6" s="44">
        <v>5</v>
      </c>
      <c r="C6" s="44" t="s">
        <v>98</v>
      </c>
      <c r="D6" s="44">
        <v>5030</v>
      </c>
      <c r="E6" t="s">
        <v>402</v>
      </c>
      <c r="F6" s="44">
        <v>163</v>
      </c>
      <c r="G6" s="44">
        <v>150</v>
      </c>
      <c r="H6" s="44">
        <v>102</v>
      </c>
      <c r="I6" s="44">
        <v>92</v>
      </c>
      <c r="J6" s="44">
        <v>21</v>
      </c>
      <c r="K6" s="44" t="s">
        <v>72</v>
      </c>
      <c r="L6" s="44" t="s">
        <v>72</v>
      </c>
      <c r="M6" s="44" t="s">
        <v>72</v>
      </c>
      <c r="N6" s="186">
        <v>0</v>
      </c>
    </row>
    <row r="7" spans="1:14" x14ac:dyDescent="0.25">
      <c r="A7" s="44">
        <f>+COUNTIF($B$1:B7,ESTADISTICAS!B$9)</f>
        <v>0</v>
      </c>
      <c r="B7" s="44">
        <v>5</v>
      </c>
      <c r="C7" s="44" t="s">
        <v>98</v>
      </c>
      <c r="D7" s="44">
        <v>5031</v>
      </c>
      <c r="E7" t="s">
        <v>403</v>
      </c>
      <c r="F7" s="44">
        <v>214</v>
      </c>
      <c r="G7" s="44">
        <v>398</v>
      </c>
      <c r="H7" s="44">
        <v>264</v>
      </c>
      <c r="I7" s="44">
        <v>295</v>
      </c>
      <c r="J7" s="44">
        <v>305</v>
      </c>
      <c r="K7" s="44">
        <v>284</v>
      </c>
      <c r="L7" s="44">
        <v>209</v>
      </c>
      <c r="M7" s="44">
        <v>197</v>
      </c>
      <c r="N7" s="186">
        <v>181</v>
      </c>
    </row>
    <row r="8" spans="1:14" x14ac:dyDescent="0.25">
      <c r="A8" s="44">
        <f>+COUNTIF($B$1:B8,ESTADISTICAS!B$9)</f>
        <v>0</v>
      </c>
      <c r="B8" s="44">
        <v>5</v>
      </c>
      <c r="C8" s="44" t="s">
        <v>98</v>
      </c>
      <c r="D8" s="44">
        <v>5034</v>
      </c>
      <c r="E8" t="s">
        <v>404</v>
      </c>
      <c r="F8" s="44">
        <v>241</v>
      </c>
      <c r="G8" s="44">
        <v>796</v>
      </c>
      <c r="H8" s="44">
        <v>791</v>
      </c>
      <c r="I8" s="44">
        <v>737</v>
      </c>
      <c r="J8" s="44">
        <v>672</v>
      </c>
      <c r="K8" s="44">
        <v>813</v>
      </c>
      <c r="L8" s="44">
        <v>713</v>
      </c>
      <c r="M8" s="44">
        <v>701</v>
      </c>
      <c r="N8" s="186">
        <v>646</v>
      </c>
    </row>
    <row r="9" spans="1:14" x14ac:dyDescent="0.25">
      <c r="A9" s="44">
        <f>+COUNTIF($B$1:B9,ESTADISTICAS!B$9)</f>
        <v>0</v>
      </c>
      <c r="B9" s="44">
        <v>5</v>
      </c>
      <c r="C9" s="44" t="s">
        <v>98</v>
      </c>
      <c r="D9" s="44">
        <v>5036</v>
      </c>
      <c r="E9" t="s">
        <v>405</v>
      </c>
      <c r="F9" s="44" t="s">
        <v>72</v>
      </c>
      <c r="G9" s="44" t="s">
        <v>72</v>
      </c>
      <c r="H9" s="44">
        <v>43</v>
      </c>
      <c r="I9" s="44">
        <v>44</v>
      </c>
      <c r="J9" s="44">
        <v>26</v>
      </c>
      <c r="K9" s="44" t="s">
        <v>72</v>
      </c>
      <c r="L9" s="44" t="s">
        <v>72</v>
      </c>
      <c r="M9" s="44" t="s">
        <v>72</v>
      </c>
      <c r="N9" s="186">
        <v>0</v>
      </c>
    </row>
    <row r="10" spans="1:14" x14ac:dyDescent="0.25">
      <c r="A10" s="44">
        <f>+COUNTIF($B$1:B10,ESTADISTICAS!B$9)</f>
        <v>0</v>
      </c>
      <c r="B10" s="44">
        <v>5</v>
      </c>
      <c r="C10" s="44" t="s">
        <v>98</v>
      </c>
      <c r="D10" s="44">
        <v>5038</v>
      </c>
      <c r="E10" t="s">
        <v>406</v>
      </c>
      <c r="F10" s="44">
        <v>12</v>
      </c>
      <c r="G10" s="44" t="s">
        <v>72</v>
      </c>
      <c r="H10" s="44">
        <v>22</v>
      </c>
      <c r="I10" s="44">
        <v>33</v>
      </c>
      <c r="J10" s="44">
        <v>18</v>
      </c>
      <c r="K10" s="44">
        <v>18</v>
      </c>
      <c r="L10" s="44" t="s">
        <v>72</v>
      </c>
      <c r="M10" s="44" t="s">
        <v>72</v>
      </c>
      <c r="N10" s="186">
        <v>0</v>
      </c>
    </row>
    <row r="11" spans="1:14" x14ac:dyDescent="0.25">
      <c r="A11" s="44">
        <f>+COUNTIF($B$1:B11,ESTADISTICAS!B$9)</f>
        <v>0</v>
      </c>
      <c r="B11" s="44">
        <v>5</v>
      </c>
      <c r="C11" s="44" t="s">
        <v>98</v>
      </c>
      <c r="D11" s="44">
        <v>5040</v>
      </c>
      <c r="E11" t="s">
        <v>407</v>
      </c>
      <c r="F11" s="44">
        <v>177</v>
      </c>
      <c r="G11" s="44">
        <v>206</v>
      </c>
      <c r="H11" s="44">
        <v>107</v>
      </c>
      <c r="I11" s="44">
        <v>69</v>
      </c>
      <c r="J11" s="44" t="s">
        <v>72</v>
      </c>
      <c r="K11" s="44">
        <v>51</v>
      </c>
      <c r="L11" s="44" t="s">
        <v>72</v>
      </c>
      <c r="M11" s="44" t="s">
        <v>72</v>
      </c>
      <c r="N11" s="186">
        <v>0</v>
      </c>
    </row>
    <row r="12" spans="1:14" x14ac:dyDescent="0.25">
      <c r="A12" s="44">
        <f>+COUNTIF($B$1:B12,ESTADISTICAS!B$9)</f>
        <v>0</v>
      </c>
      <c r="B12" s="44">
        <v>5</v>
      </c>
      <c r="C12" s="44" t="s">
        <v>98</v>
      </c>
      <c r="D12" s="44">
        <v>5042</v>
      </c>
      <c r="E12" t="s">
        <v>408</v>
      </c>
      <c r="F12" s="44">
        <v>651</v>
      </c>
      <c r="G12" s="44">
        <v>767</v>
      </c>
      <c r="H12" s="44">
        <v>705</v>
      </c>
      <c r="I12" s="44">
        <v>817</v>
      </c>
      <c r="J12" s="44">
        <v>1004</v>
      </c>
      <c r="K12" s="44">
        <v>1229</v>
      </c>
      <c r="L12" s="44">
        <v>1331</v>
      </c>
      <c r="M12" s="44">
        <v>1611</v>
      </c>
      <c r="N12" s="186">
        <v>1697</v>
      </c>
    </row>
    <row r="13" spans="1:14" x14ac:dyDescent="0.25">
      <c r="A13" s="44">
        <f>+COUNTIF($B$1:B13,ESTADISTICAS!B$9)</f>
        <v>0</v>
      </c>
      <c r="B13" s="44">
        <v>5</v>
      </c>
      <c r="C13" s="44" t="s">
        <v>98</v>
      </c>
      <c r="D13" s="44">
        <v>5044</v>
      </c>
      <c r="E13" t="s">
        <v>409</v>
      </c>
      <c r="F13" s="44" t="s">
        <v>72</v>
      </c>
      <c r="G13" s="44">
        <v>33</v>
      </c>
      <c r="H13" s="44">
        <v>33</v>
      </c>
      <c r="I13" s="44">
        <v>28</v>
      </c>
      <c r="J13" s="44" t="s">
        <v>72</v>
      </c>
      <c r="K13" s="44" t="s">
        <v>72</v>
      </c>
      <c r="L13" s="44" t="s">
        <v>72</v>
      </c>
      <c r="M13" s="44" t="s">
        <v>72</v>
      </c>
      <c r="N13" s="186">
        <v>0</v>
      </c>
    </row>
    <row r="14" spans="1:14" x14ac:dyDescent="0.25">
      <c r="A14" s="44">
        <f>+COUNTIF($B$1:B14,ESTADISTICAS!B$9)</f>
        <v>0</v>
      </c>
      <c r="B14" s="44">
        <v>5</v>
      </c>
      <c r="C14" s="44" t="s">
        <v>98</v>
      </c>
      <c r="D14" s="44">
        <v>5045</v>
      </c>
      <c r="E14" t="s">
        <v>410</v>
      </c>
      <c r="F14" s="44">
        <v>4112</v>
      </c>
      <c r="G14" s="44">
        <v>6413</v>
      </c>
      <c r="H14" s="44">
        <v>7213</v>
      </c>
      <c r="I14" s="44">
        <v>7587</v>
      </c>
      <c r="J14" s="44">
        <v>8177</v>
      </c>
      <c r="K14" s="44">
        <v>8868</v>
      </c>
      <c r="L14" s="44">
        <v>9927</v>
      </c>
      <c r="M14" s="44">
        <v>10752</v>
      </c>
      <c r="N14" s="186">
        <v>10366</v>
      </c>
    </row>
    <row r="15" spans="1:14" x14ac:dyDescent="0.25">
      <c r="A15" s="44">
        <f>+COUNTIF($B$1:B15,ESTADISTICAS!B$9)</f>
        <v>0</v>
      </c>
      <c r="B15" s="44">
        <v>5</v>
      </c>
      <c r="C15" s="44" t="s">
        <v>98</v>
      </c>
      <c r="D15" s="44">
        <v>5051</v>
      </c>
      <c r="E15" t="s">
        <v>411</v>
      </c>
      <c r="F15" s="44">
        <v>376</v>
      </c>
      <c r="G15" s="44">
        <v>511</v>
      </c>
      <c r="H15" s="44">
        <v>427</v>
      </c>
      <c r="I15" s="44">
        <v>391</v>
      </c>
      <c r="J15" s="44">
        <v>142</v>
      </c>
      <c r="K15" s="44">
        <v>66</v>
      </c>
      <c r="L15" s="44" t="s">
        <v>72</v>
      </c>
      <c r="M15" s="44" t="s">
        <v>72</v>
      </c>
      <c r="N15" s="186">
        <v>0</v>
      </c>
    </row>
    <row r="16" spans="1:14" x14ac:dyDescent="0.25">
      <c r="A16" s="44">
        <f>+COUNTIF($B$1:B16,ESTADISTICAS!B$9)</f>
        <v>0</v>
      </c>
      <c r="B16" s="44">
        <v>5</v>
      </c>
      <c r="C16" s="44" t="s">
        <v>98</v>
      </c>
      <c r="D16" s="44">
        <v>5055</v>
      </c>
      <c r="E16" t="s">
        <v>412</v>
      </c>
      <c r="F16" s="44">
        <v>40</v>
      </c>
      <c r="G16" s="44">
        <v>59</v>
      </c>
      <c r="H16" s="44">
        <v>76</v>
      </c>
      <c r="I16" s="44">
        <v>52</v>
      </c>
      <c r="J16" s="44">
        <v>17</v>
      </c>
      <c r="K16" s="44" t="s">
        <v>72</v>
      </c>
      <c r="L16" s="44" t="s">
        <v>72</v>
      </c>
      <c r="M16" s="44" t="s">
        <v>72</v>
      </c>
      <c r="N16" s="186">
        <v>0</v>
      </c>
    </row>
    <row r="17" spans="1:14" x14ac:dyDescent="0.25">
      <c r="A17" s="44">
        <f>+COUNTIF($B$1:B17,ESTADISTICAS!B$9)</f>
        <v>0</v>
      </c>
      <c r="B17" s="44">
        <v>5</v>
      </c>
      <c r="C17" s="44" t="s">
        <v>98</v>
      </c>
      <c r="D17" s="44">
        <v>5059</v>
      </c>
      <c r="E17" t="s">
        <v>413</v>
      </c>
      <c r="F17" s="44">
        <v>436</v>
      </c>
      <c r="G17" s="44">
        <v>449</v>
      </c>
      <c r="H17" s="44">
        <v>406</v>
      </c>
      <c r="I17" s="44">
        <v>441</v>
      </c>
      <c r="J17" s="44">
        <v>331</v>
      </c>
      <c r="K17" s="44">
        <v>200</v>
      </c>
      <c r="L17" s="44">
        <v>101</v>
      </c>
      <c r="M17" s="44">
        <v>712</v>
      </c>
      <c r="N17" s="186">
        <v>37</v>
      </c>
    </row>
    <row r="18" spans="1:14" x14ac:dyDescent="0.25">
      <c r="A18" s="44">
        <f>+COUNTIF($B$1:B18,ESTADISTICAS!B$9)</f>
        <v>0</v>
      </c>
      <c r="B18" s="44">
        <v>5</v>
      </c>
      <c r="C18" s="44" t="s">
        <v>98</v>
      </c>
      <c r="D18" s="44">
        <v>5079</v>
      </c>
      <c r="E18" t="s">
        <v>414</v>
      </c>
      <c r="F18" s="44">
        <v>457</v>
      </c>
      <c r="G18" s="44">
        <v>680</v>
      </c>
      <c r="H18" s="44">
        <v>567</v>
      </c>
      <c r="I18" s="44">
        <v>479</v>
      </c>
      <c r="J18" s="44">
        <v>118</v>
      </c>
      <c r="K18" s="44">
        <v>119</v>
      </c>
      <c r="L18" s="44" t="s">
        <v>72</v>
      </c>
      <c r="M18" s="44">
        <v>12</v>
      </c>
      <c r="N18" s="186">
        <v>0</v>
      </c>
    </row>
    <row r="19" spans="1:14" x14ac:dyDescent="0.25">
      <c r="A19" s="44">
        <f>+COUNTIF($B$1:B19,ESTADISTICAS!B$9)</f>
        <v>0</v>
      </c>
      <c r="B19" s="44">
        <v>5</v>
      </c>
      <c r="C19" s="44" t="s">
        <v>98</v>
      </c>
      <c r="D19" s="44">
        <v>5086</v>
      </c>
      <c r="E19" t="s">
        <v>415</v>
      </c>
      <c r="F19" s="44">
        <v>34</v>
      </c>
      <c r="G19" s="44">
        <v>52</v>
      </c>
      <c r="H19" s="44">
        <v>32</v>
      </c>
      <c r="I19" s="44">
        <v>3</v>
      </c>
      <c r="J19" s="44" t="s">
        <v>72</v>
      </c>
      <c r="K19" s="44" t="s">
        <v>72</v>
      </c>
      <c r="L19" s="44" t="s">
        <v>72</v>
      </c>
      <c r="M19" s="44" t="s">
        <v>72</v>
      </c>
      <c r="N19" s="186">
        <v>0</v>
      </c>
    </row>
    <row r="20" spans="1:14" x14ac:dyDescent="0.25">
      <c r="A20" s="44">
        <f>+COUNTIF($B$1:B20,ESTADISTICAS!B$9)</f>
        <v>0</v>
      </c>
      <c r="B20" s="44">
        <v>5</v>
      </c>
      <c r="C20" s="44" t="s">
        <v>98</v>
      </c>
      <c r="D20" s="44">
        <v>5088</v>
      </c>
      <c r="E20" t="s">
        <v>416</v>
      </c>
      <c r="F20" s="44">
        <v>4692</v>
      </c>
      <c r="G20" s="44">
        <v>6232</v>
      </c>
      <c r="H20" s="44">
        <v>5793</v>
      </c>
      <c r="I20" s="44">
        <v>4397</v>
      </c>
      <c r="J20" s="44">
        <v>3975</v>
      </c>
      <c r="K20" s="44">
        <v>4075</v>
      </c>
      <c r="L20" s="44">
        <v>5805</v>
      </c>
      <c r="M20" s="44">
        <v>8456</v>
      </c>
      <c r="N20" s="186">
        <v>8698</v>
      </c>
    </row>
    <row r="21" spans="1:14" x14ac:dyDescent="0.25">
      <c r="A21" s="44">
        <f>+COUNTIF($B$1:B21,ESTADISTICAS!B$9)</f>
        <v>0</v>
      </c>
      <c r="B21" s="44">
        <v>5</v>
      </c>
      <c r="C21" s="44" t="s">
        <v>98</v>
      </c>
      <c r="D21" s="44">
        <v>5091</v>
      </c>
      <c r="E21" t="s">
        <v>417</v>
      </c>
      <c r="F21" s="44">
        <v>2</v>
      </c>
      <c r="G21" s="44">
        <v>29</v>
      </c>
      <c r="H21" s="44">
        <v>28</v>
      </c>
      <c r="I21" s="44">
        <v>29</v>
      </c>
      <c r="J21" s="44">
        <v>28</v>
      </c>
      <c r="K21" s="44">
        <v>28</v>
      </c>
      <c r="L21" s="44" t="s">
        <v>72</v>
      </c>
      <c r="M21" s="44" t="s">
        <v>72</v>
      </c>
      <c r="N21" s="186">
        <v>0</v>
      </c>
    </row>
    <row r="22" spans="1:14" x14ac:dyDescent="0.25">
      <c r="A22" s="44">
        <f>+COUNTIF($B$1:B22,ESTADISTICAS!B$9)</f>
        <v>0</v>
      </c>
      <c r="B22" s="44">
        <v>5</v>
      </c>
      <c r="C22" s="44" t="s">
        <v>98</v>
      </c>
      <c r="D22" s="44">
        <v>5093</v>
      </c>
      <c r="E22" t="s">
        <v>418</v>
      </c>
      <c r="F22" s="44">
        <v>2</v>
      </c>
      <c r="G22" s="44">
        <v>92</v>
      </c>
      <c r="H22" s="44">
        <v>73</v>
      </c>
      <c r="I22" s="44">
        <v>82</v>
      </c>
      <c r="J22" s="44">
        <v>39</v>
      </c>
      <c r="K22" s="44" t="s">
        <v>72</v>
      </c>
      <c r="L22" s="44" t="s">
        <v>72</v>
      </c>
      <c r="M22" s="44" t="s">
        <v>72</v>
      </c>
      <c r="N22" s="186">
        <v>0</v>
      </c>
    </row>
    <row r="23" spans="1:14" x14ac:dyDescent="0.25">
      <c r="A23" s="44">
        <f>+COUNTIF($B$1:B23,ESTADISTICAS!B$9)</f>
        <v>0</v>
      </c>
      <c r="B23" s="44">
        <v>5</v>
      </c>
      <c r="C23" s="44" t="s">
        <v>98</v>
      </c>
      <c r="D23" s="44">
        <v>5101</v>
      </c>
      <c r="E23" t="s">
        <v>419</v>
      </c>
      <c r="F23" s="44">
        <v>60</v>
      </c>
      <c r="G23" s="44">
        <v>383</v>
      </c>
      <c r="H23" s="44">
        <v>439</v>
      </c>
      <c r="I23" s="44">
        <v>394</v>
      </c>
      <c r="J23" s="44">
        <v>170</v>
      </c>
      <c r="K23" s="44">
        <v>42</v>
      </c>
      <c r="L23" s="44" t="s">
        <v>72</v>
      </c>
      <c r="M23" s="44" t="s">
        <v>72</v>
      </c>
      <c r="N23" s="186">
        <v>26</v>
      </c>
    </row>
    <row r="24" spans="1:14" x14ac:dyDescent="0.25">
      <c r="A24" s="44">
        <f>+COUNTIF($B$1:B24,ESTADISTICAS!B$9)</f>
        <v>0</v>
      </c>
      <c r="B24" s="44">
        <v>5</v>
      </c>
      <c r="C24" s="44" t="s">
        <v>98</v>
      </c>
      <c r="D24" s="44">
        <v>5107</v>
      </c>
      <c r="E24" t="s">
        <v>420</v>
      </c>
      <c r="F24" s="44">
        <v>15</v>
      </c>
      <c r="G24" s="44">
        <v>43</v>
      </c>
      <c r="H24" s="44">
        <v>58</v>
      </c>
      <c r="I24" s="44">
        <v>32</v>
      </c>
      <c r="J24" s="44" t="s">
        <v>72</v>
      </c>
      <c r="K24" s="44" t="s">
        <v>72</v>
      </c>
      <c r="L24" s="44" t="s">
        <v>72</v>
      </c>
      <c r="M24" s="44" t="s">
        <v>72</v>
      </c>
      <c r="N24" s="186">
        <v>0</v>
      </c>
    </row>
    <row r="25" spans="1:14" x14ac:dyDescent="0.25">
      <c r="A25" s="44">
        <f>+COUNTIF($B$1:B25,ESTADISTICAS!B$9)</f>
        <v>0</v>
      </c>
      <c r="B25" s="44">
        <v>5</v>
      </c>
      <c r="C25" s="44" t="s">
        <v>98</v>
      </c>
      <c r="D25" s="44">
        <v>5113</v>
      </c>
      <c r="E25" t="s">
        <v>421</v>
      </c>
      <c r="F25" s="44">
        <v>1</v>
      </c>
      <c r="G25" s="44" t="s">
        <v>72</v>
      </c>
      <c r="H25" s="44">
        <v>2</v>
      </c>
      <c r="I25" s="44">
        <v>2</v>
      </c>
      <c r="J25" s="44" t="s">
        <v>72</v>
      </c>
      <c r="K25" s="44" t="s">
        <v>72</v>
      </c>
      <c r="L25" s="44" t="s">
        <v>72</v>
      </c>
      <c r="M25" s="44" t="s">
        <v>72</v>
      </c>
      <c r="N25" s="186">
        <v>0</v>
      </c>
    </row>
    <row r="26" spans="1:14" x14ac:dyDescent="0.25">
      <c r="A26" s="44">
        <f>+COUNTIF($B$1:B26,ESTADISTICAS!B$9)</f>
        <v>0</v>
      </c>
      <c r="B26" s="44">
        <v>5</v>
      </c>
      <c r="C26" s="44" t="s">
        <v>98</v>
      </c>
      <c r="D26" s="44">
        <v>5120</v>
      </c>
      <c r="E26" t="s">
        <v>422</v>
      </c>
      <c r="F26" s="44">
        <v>46</v>
      </c>
      <c r="G26" s="44">
        <v>16</v>
      </c>
      <c r="H26" s="44">
        <v>34</v>
      </c>
      <c r="I26" s="44">
        <v>29</v>
      </c>
      <c r="J26" s="44">
        <v>26</v>
      </c>
      <c r="K26" s="44">
        <v>11</v>
      </c>
      <c r="L26" s="44" t="s">
        <v>72</v>
      </c>
      <c r="M26" s="44" t="s">
        <v>72</v>
      </c>
      <c r="N26" s="186">
        <v>0</v>
      </c>
    </row>
    <row r="27" spans="1:14" x14ac:dyDescent="0.25">
      <c r="A27" s="44">
        <f>+COUNTIF($B$1:B27,ESTADISTICAS!B$9)</f>
        <v>0</v>
      </c>
      <c r="B27" s="44">
        <v>5</v>
      </c>
      <c r="C27" s="44" t="s">
        <v>98</v>
      </c>
      <c r="D27" s="44">
        <v>5125</v>
      </c>
      <c r="E27" t="s">
        <v>423</v>
      </c>
      <c r="F27" s="44" t="s">
        <v>72</v>
      </c>
      <c r="G27" s="44">
        <v>39</v>
      </c>
      <c r="H27" s="44">
        <v>49</v>
      </c>
      <c r="I27" s="44">
        <v>47</v>
      </c>
      <c r="J27" s="44">
        <v>12</v>
      </c>
      <c r="K27" s="44" t="s">
        <v>72</v>
      </c>
      <c r="L27" s="44">
        <v>1</v>
      </c>
      <c r="M27" s="44" t="s">
        <v>72</v>
      </c>
      <c r="N27" s="186">
        <v>0</v>
      </c>
    </row>
    <row r="28" spans="1:14" x14ac:dyDescent="0.25">
      <c r="A28" s="44">
        <f>+COUNTIF($B$1:B28,ESTADISTICAS!B$9)</f>
        <v>0</v>
      </c>
      <c r="B28" s="44">
        <v>5</v>
      </c>
      <c r="C28" s="44" t="s">
        <v>98</v>
      </c>
      <c r="D28" s="44">
        <v>5129</v>
      </c>
      <c r="E28" t="s">
        <v>123</v>
      </c>
      <c r="F28" s="44">
        <v>3164</v>
      </c>
      <c r="G28" s="44">
        <v>3124</v>
      </c>
      <c r="H28" s="44">
        <v>3028</v>
      </c>
      <c r="I28" s="44">
        <v>3453</v>
      </c>
      <c r="J28" s="44">
        <v>3338</v>
      </c>
      <c r="K28" s="44">
        <v>4115</v>
      </c>
      <c r="L28" s="44">
        <v>3863</v>
      </c>
      <c r="M28" s="44">
        <v>4081</v>
      </c>
      <c r="N28" s="186">
        <v>4052</v>
      </c>
    </row>
    <row r="29" spans="1:14" x14ac:dyDescent="0.25">
      <c r="A29" s="44">
        <f>+COUNTIF($B$1:B29,ESTADISTICAS!B$9)</f>
        <v>0</v>
      </c>
      <c r="B29" s="44">
        <v>5</v>
      </c>
      <c r="C29" s="44" t="s">
        <v>98</v>
      </c>
      <c r="D29" s="44">
        <v>5134</v>
      </c>
      <c r="E29" t="s">
        <v>424</v>
      </c>
      <c r="F29" s="44">
        <v>4</v>
      </c>
      <c r="G29" s="44">
        <v>83</v>
      </c>
      <c r="H29" s="44">
        <v>58</v>
      </c>
      <c r="I29" s="44">
        <v>35</v>
      </c>
      <c r="J29" s="44" t="s">
        <v>72</v>
      </c>
      <c r="K29" s="44">
        <v>1</v>
      </c>
      <c r="L29" s="44" t="s">
        <v>72</v>
      </c>
      <c r="M29" s="44" t="s">
        <v>72</v>
      </c>
      <c r="N29" s="186">
        <v>0</v>
      </c>
    </row>
    <row r="30" spans="1:14" x14ac:dyDescent="0.25">
      <c r="A30" s="44">
        <f>+COUNTIF($B$1:B30,ESTADISTICAS!B$9)</f>
        <v>0</v>
      </c>
      <c r="B30" s="44">
        <v>5</v>
      </c>
      <c r="C30" s="44" t="s">
        <v>98</v>
      </c>
      <c r="D30" s="44">
        <v>5138</v>
      </c>
      <c r="E30" t="s">
        <v>425</v>
      </c>
      <c r="F30" s="44">
        <v>122</v>
      </c>
      <c r="G30" s="44">
        <v>192</v>
      </c>
      <c r="H30" s="44">
        <v>251</v>
      </c>
      <c r="I30" s="44">
        <v>112</v>
      </c>
      <c r="J30" s="44">
        <v>37</v>
      </c>
      <c r="K30" s="44" t="s">
        <v>72</v>
      </c>
      <c r="L30" s="44" t="s">
        <v>72</v>
      </c>
      <c r="M30" s="44" t="s">
        <v>72</v>
      </c>
      <c r="N30" s="186">
        <v>0</v>
      </c>
    </row>
    <row r="31" spans="1:14" x14ac:dyDescent="0.25">
      <c r="A31" s="44">
        <f>+COUNTIF($B$1:B31,ESTADISTICAS!B$9)</f>
        <v>0</v>
      </c>
      <c r="B31" s="44">
        <v>5</v>
      </c>
      <c r="C31" s="44" t="s">
        <v>98</v>
      </c>
      <c r="D31" s="44">
        <v>5142</v>
      </c>
      <c r="E31" t="s">
        <v>426</v>
      </c>
      <c r="F31" s="44">
        <v>128</v>
      </c>
      <c r="G31" s="44">
        <v>86</v>
      </c>
      <c r="H31" s="44">
        <v>81</v>
      </c>
      <c r="I31" s="44">
        <v>69</v>
      </c>
      <c r="J31" s="44">
        <v>31</v>
      </c>
      <c r="K31" s="44" t="s">
        <v>72</v>
      </c>
      <c r="L31" s="44" t="s">
        <v>72</v>
      </c>
      <c r="M31" s="44" t="s">
        <v>72</v>
      </c>
      <c r="N31" s="186">
        <v>0</v>
      </c>
    </row>
    <row r="32" spans="1:14" x14ac:dyDescent="0.25">
      <c r="A32" s="44">
        <f>+COUNTIF($B$1:B32,ESTADISTICAS!B$9)</f>
        <v>0</v>
      </c>
      <c r="B32" s="44">
        <v>5</v>
      </c>
      <c r="C32" s="44" t="s">
        <v>98</v>
      </c>
      <c r="D32" s="44">
        <v>5145</v>
      </c>
      <c r="E32" t="s">
        <v>427</v>
      </c>
      <c r="F32" s="44">
        <v>1</v>
      </c>
      <c r="G32" s="44" t="s">
        <v>72</v>
      </c>
      <c r="H32" s="44">
        <v>2</v>
      </c>
      <c r="I32" s="44">
        <v>2</v>
      </c>
      <c r="J32" s="44" t="s">
        <v>72</v>
      </c>
      <c r="K32" s="44" t="s">
        <v>72</v>
      </c>
      <c r="L32" s="44" t="s">
        <v>72</v>
      </c>
      <c r="M32" s="44" t="s">
        <v>72</v>
      </c>
      <c r="N32" s="186">
        <v>0</v>
      </c>
    </row>
    <row r="33" spans="1:14" x14ac:dyDescent="0.25">
      <c r="A33" s="44">
        <f>+COUNTIF($B$1:B33,ESTADISTICAS!B$9)</f>
        <v>0</v>
      </c>
      <c r="B33" s="44">
        <v>5</v>
      </c>
      <c r="C33" s="44" t="s">
        <v>98</v>
      </c>
      <c r="D33" s="44">
        <v>5147</v>
      </c>
      <c r="E33" t="s">
        <v>428</v>
      </c>
      <c r="F33" s="44">
        <v>368</v>
      </c>
      <c r="G33" s="44">
        <v>351</v>
      </c>
      <c r="H33" s="44">
        <v>341</v>
      </c>
      <c r="I33" s="44">
        <v>203</v>
      </c>
      <c r="J33" s="44">
        <v>130</v>
      </c>
      <c r="K33" s="44">
        <v>254</v>
      </c>
      <c r="L33" s="44">
        <v>210</v>
      </c>
      <c r="M33" s="44">
        <v>241</v>
      </c>
      <c r="N33" s="186">
        <v>303</v>
      </c>
    </row>
    <row r="34" spans="1:14" x14ac:dyDescent="0.25">
      <c r="A34" s="44">
        <f>+COUNTIF($B$1:B34,ESTADISTICAS!B$9)</f>
        <v>0</v>
      </c>
      <c r="B34" s="44">
        <v>5</v>
      </c>
      <c r="C34" s="44" t="s">
        <v>98</v>
      </c>
      <c r="D34" s="44">
        <v>5148</v>
      </c>
      <c r="E34" t="s">
        <v>429</v>
      </c>
      <c r="F34" s="44">
        <v>1103</v>
      </c>
      <c r="G34" s="44">
        <v>1470</v>
      </c>
      <c r="H34" s="44">
        <v>1584</v>
      </c>
      <c r="I34" s="44">
        <v>1534</v>
      </c>
      <c r="J34" s="44">
        <v>1687</v>
      </c>
      <c r="K34" s="44">
        <v>1988</v>
      </c>
      <c r="L34" s="44">
        <v>2210</v>
      </c>
      <c r="M34" s="44">
        <v>2034</v>
      </c>
      <c r="N34" s="186">
        <v>2253</v>
      </c>
    </row>
    <row r="35" spans="1:14" x14ac:dyDescent="0.25">
      <c r="A35" s="44">
        <f>+COUNTIF($B$1:B35,ESTADISTICAS!B$9)</f>
        <v>0</v>
      </c>
      <c r="B35" s="44">
        <v>5</v>
      </c>
      <c r="C35" s="44" t="s">
        <v>98</v>
      </c>
      <c r="D35" s="44">
        <v>5150</v>
      </c>
      <c r="E35" t="s">
        <v>430</v>
      </c>
      <c r="F35" s="44">
        <v>70</v>
      </c>
      <c r="G35" s="44">
        <v>18</v>
      </c>
      <c r="H35" s="44">
        <v>29</v>
      </c>
      <c r="I35" s="44">
        <v>27</v>
      </c>
      <c r="J35" s="44">
        <v>21</v>
      </c>
      <c r="K35" s="44" t="s">
        <v>72</v>
      </c>
      <c r="L35" s="44" t="s">
        <v>72</v>
      </c>
      <c r="M35" s="44" t="s">
        <v>72</v>
      </c>
      <c r="N35" s="186">
        <v>0</v>
      </c>
    </row>
    <row r="36" spans="1:14" x14ac:dyDescent="0.25">
      <c r="A36" s="44">
        <f>+COUNTIF($B$1:B36,ESTADISTICAS!B$9)</f>
        <v>0</v>
      </c>
      <c r="B36" s="44">
        <v>5</v>
      </c>
      <c r="C36" s="44" t="s">
        <v>98</v>
      </c>
      <c r="D36" s="44">
        <v>5154</v>
      </c>
      <c r="E36" t="s">
        <v>431</v>
      </c>
      <c r="F36" s="44">
        <v>2449</v>
      </c>
      <c r="G36" s="44">
        <v>2597</v>
      </c>
      <c r="H36" s="44">
        <v>2043</v>
      </c>
      <c r="I36" s="44">
        <v>2291</v>
      </c>
      <c r="J36" s="44">
        <v>2674</v>
      </c>
      <c r="K36" s="44">
        <v>3552</v>
      </c>
      <c r="L36" s="44">
        <v>3780</v>
      </c>
      <c r="M36" s="44">
        <v>3331</v>
      </c>
      <c r="N36" s="186">
        <v>3348</v>
      </c>
    </row>
    <row r="37" spans="1:14" x14ac:dyDescent="0.25">
      <c r="A37" s="44">
        <f>+COUNTIF($B$1:B37,ESTADISTICAS!B$9)</f>
        <v>0</v>
      </c>
      <c r="B37" s="44">
        <v>5</v>
      </c>
      <c r="C37" s="44" t="s">
        <v>98</v>
      </c>
      <c r="D37" s="44">
        <v>5172</v>
      </c>
      <c r="E37" t="s">
        <v>432</v>
      </c>
      <c r="F37" s="44">
        <v>687</v>
      </c>
      <c r="G37" s="44">
        <v>948</v>
      </c>
      <c r="H37" s="44">
        <v>1158</v>
      </c>
      <c r="I37" s="44">
        <v>804</v>
      </c>
      <c r="J37" s="44">
        <v>450</v>
      </c>
      <c r="K37" s="44">
        <v>283</v>
      </c>
      <c r="L37" s="44">
        <v>36</v>
      </c>
      <c r="M37" s="44">
        <v>29</v>
      </c>
      <c r="N37" s="186">
        <v>48</v>
      </c>
    </row>
    <row r="38" spans="1:14" x14ac:dyDescent="0.25">
      <c r="A38" s="44">
        <f>+COUNTIF($B$1:B38,ESTADISTICAS!B$9)</f>
        <v>0</v>
      </c>
      <c r="B38" s="44">
        <v>5</v>
      </c>
      <c r="C38" s="44" t="s">
        <v>98</v>
      </c>
      <c r="D38" s="44">
        <v>5190</v>
      </c>
      <c r="E38" t="s">
        <v>433</v>
      </c>
      <c r="F38" s="44">
        <v>266</v>
      </c>
      <c r="G38" s="44">
        <v>255</v>
      </c>
      <c r="H38" s="44">
        <v>262</v>
      </c>
      <c r="I38" s="44">
        <v>251</v>
      </c>
      <c r="J38" s="44">
        <v>123</v>
      </c>
      <c r="K38" s="44">
        <v>149</v>
      </c>
      <c r="L38" s="44">
        <v>415</v>
      </c>
      <c r="M38" s="44">
        <v>584</v>
      </c>
      <c r="N38" s="186">
        <v>430</v>
      </c>
    </row>
    <row r="39" spans="1:14" x14ac:dyDescent="0.25">
      <c r="A39" s="44">
        <f>+COUNTIF($B$1:B39,ESTADISTICAS!B$9)</f>
        <v>0</v>
      </c>
      <c r="B39" s="44">
        <v>5</v>
      </c>
      <c r="C39" s="44" t="s">
        <v>98</v>
      </c>
      <c r="D39" s="44">
        <v>5197</v>
      </c>
      <c r="E39" t="s">
        <v>434</v>
      </c>
      <c r="F39" s="44">
        <v>35</v>
      </c>
      <c r="G39" s="44">
        <v>125</v>
      </c>
      <c r="H39" s="44">
        <v>82</v>
      </c>
      <c r="I39" s="44">
        <v>44</v>
      </c>
      <c r="J39" s="44">
        <v>14</v>
      </c>
      <c r="K39" s="44">
        <v>16</v>
      </c>
      <c r="L39" s="44" t="s">
        <v>72</v>
      </c>
      <c r="M39" s="44" t="s">
        <v>72</v>
      </c>
      <c r="N39" s="186">
        <v>0</v>
      </c>
    </row>
    <row r="40" spans="1:14" x14ac:dyDescent="0.25">
      <c r="A40" s="44">
        <f>+COUNTIF($B$1:B40,ESTADISTICAS!B$9)</f>
        <v>0</v>
      </c>
      <c r="B40" s="44">
        <v>5</v>
      </c>
      <c r="C40" s="44" t="s">
        <v>98</v>
      </c>
      <c r="D40" s="44">
        <v>5206</v>
      </c>
      <c r="E40" t="s">
        <v>435</v>
      </c>
      <c r="F40" s="44">
        <v>36</v>
      </c>
      <c r="G40" s="44">
        <v>79</v>
      </c>
      <c r="H40" s="44">
        <v>97</v>
      </c>
      <c r="I40" s="44">
        <v>56</v>
      </c>
      <c r="J40" s="44">
        <v>45</v>
      </c>
      <c r="K40" s="44">
        <v>25</v>
      </c>
      <c r="L40" s="44" t="s">
        <v>72</v>
      </c>
      <c r="M40" s="44" t="s">
        <v>72</v>
      </c>
      <c r="N40" s="186">
        <v>0</v>
      </c>
    </row>
    <row r="41" spans="1:14" x14ac:dyDescent="0.25">
      <c r="A41" s="44">
        <f>+COUNTIF($B$1:B41,ESTADISTICAS!B$9)</f>
        <v>0</v>
      </c>
      <c r="B41" s="44">
        <v>5</v>
      </c>
      <c r="C41" s="44" t="s">
        <v>98</v>
      </c>
      <c r="D41" s="44">
        <v>5209</v>
      </c>
      <c r="E41" t="s">
        <v>436</v>
      </c>
      <c r="F41" s="44">
        <v>1</v>
      </c>
      <c r="G41" s="44">
        <v>23</v>
      </c>
      <c r="H41" s="44">
        <v>45</v>
      </c>
      <c r="I41" s="44">
        <v>42</v>
      </c>
      <c r="J41" s="44">
        <v>12</v>
      </c>
      <c r="K41" s="44">
        <v>2</v>
      </c>
      <c r="L41" s="44" t="s">
        <v>72</v>
      </c>
      <c r="M41" s="44" t="s">
        <v>72</v>
      </c>
      <c r="N41" s="186">
        <v>0</v>
      </c>
    </row>
    <row r="42" spans="1:14" x14ac:dyDescent="0.25">
      <c r="A42" s="44">
        <f>+COUNTIF($B$1:B42,ESTADISTICAS!B$9)</f>
        <v>0</v>
      </c>
      <c r="B42" s="44">
        <v>5</v>
      </c>
      <c r="C42" s="44" t="s">
        <v>98</v>
      </c>
      <c r="D42" s="44">
        <v>5212</v>
      </c>
      <c r="E42" t="s">
        <v>437</v>
      </c>
      <c r="F42" s="44">
        <v>372</v>
      </c>
      <c r="G42" s="44">
        <v>520</v>
      </c>
      <c r="H42" s="44">
        <v>748</v>
      </c>
      <c r="I42" s="44">
        <v>690</v>
      </c>
      <c r="J42" s="44">
        <v>433</v>
      </c>
      <c r="K42" s="44">
        <v>243</v>
      </c>
      <c r="L42" s="44">
        <v>300</v>
      </c>
      <c r="M42" s="44">
        <v>399</v>
      </c>
      <c r="N42" s="186">
        <v>396</v>
      </c>
    </row>
    <row r="43" spans="1:14" x14ac:dyDescent="0.25">
      <c r="A43" s="44">
        <f>+COUNTIF($B$1:B43,ESTADISTICAS!B$9)</f>
        <v>0</v>
      </c>
      <c r="B43" s="44">
        <v>5</v>
      </c>
      <c r="C43" s="44" t="s">
        <v>98</v>
      </c>
      <c r="D43" s="44">
        <v>5234</v>
      </c>
      <c r="E43" t="s">
        <v>438</v>
      </c>
      <c r="F43" s="44">
        <v>74</v>
      </c>
      <c r="G43" s="44">
        <v>111</v>
      </c>
      <c r="H43" s="44">
        <v>275</v>
      </c>
      <c r="I43" s="44">
        <v>245</v>
      </c>
      <c r="J43" s="44">
        <v>122</v>
      </c>
      <c r="K43" s="44">
        <v>3</v>
      </c>
      <c r="L43" s="44" t="s">
        <v>72</v>
      </c>
      <c r="M43" s="44" t="s">
        <v>72</v>
      </c>
      <c r="N43" s="186">
        <v>0</v>
      </c>
    </row>
    <row r="44" spans="1:14" x14ac:dyDescent="0.25">
      <c r="A44" s="44">
        <f>+COUNTIF($B$1:B44,ESTADISTICAS!B$9)</f>
        <v>0</v>
      </c>
      <c r="B44" s="44">
        <v>5</v>
      </c>
      <c r="C44" s="44" t="s">
        <v>98</v>
      </c>
      <c r="D44" s="44">
        <v>5237</v>
      </c>
      <c r="E44" t="s">
        <v>439</v>
      </c>
      <c r="F44" s="44">
        <v>293</v>
      </c>
      <c r="G44" s="44">
        <v>123</v>
      </c>
      <c r="H44" s="44">
        <v>54</v>
      </c>
      <c r="I44" s="44">
        <v>50</v>
      </c>
      <c r="J44" s="44">
        <v>65</v>
      </c>
      <c r="K44" s="44">
        <v>76</v>
      </c>
      <c r="L44" s="44">
        <v>37</v>
      </c>
      <c r="M44" s="44">
        <v>21</v>
      </c>
      <c r="N44" s="186">
        <v>0</v>
      </c>
    </row>
    <row r="45" spans="1:14" x14ac:dyDescent="0.25">
      <c r="A45" s="44">
        <f>+COUNTIF($B$1:B45,ESTADISTICAS!B$9)</f>
        <v>0</v>
      </c>
      <c r="B45" s="44">
        <v>5</v>
      </c>
      <c r="C45" s="44" t="s">
        <v>98</v>
      </c>
      <c r="D45" s="44">
        <v>5240</v>
      </c>
      <c r="E45" t="s">
        <v>440</v>
      </c>
      <c r="F45" s="44">
        <v>59</v>
      </c>
      <c r="G45" s="44">
        <v>39</v>
      </c>
      <c r="H45" s="44">
        <v>95</v>
      </c>
      <c r="I45" s="44">
        <v>91</v>
      </c>
      <c r="J45" s="44">
        <v>59</v>
      </c>
      <c r="K45" s="44">
        <v>35</v>
      </c>
      <c r="L45" s="44" t="s">
        <v>72</v>
      </c>
      <c r="M45" s="44" t="s">
        <v>72</v>
      </c>
      <c r="N45" s="186">
        <v>0</v>
      </c>
    </row>
    <row r="46" spans="1:14" x14ac:dyDescent="0.25">
      <c r="A46" s="44">
        <f>+COUNTIF($B$1:B46,ESTADISTICAS!B$9)</f>
        <v>0</v>
      </c>
      <c r="B46" s="44">
        <v>5</v>
      </c>
      <c r="C46" s="44" t="s">
        <v>98</v>
      </c>
      <c r="D46" s="44">
        <v>5250</v>
      </c>
      <c r="E46" t="s">
        <v>441</v>
      </c>
      <c r="F46" s="44">
        <v>746</v>
      </c>
      <c r="G46" s="44">
        <v>822</v>
      </c>
      <c r="H46" s="44">
        <v>676</v>
      </c>
      <c r="I46" s="44">
        <v>341</v>
      </c>
      <c r="J46" s="44">
        <v>100</v>
      </c>
      <c r="K46" s="44">
        <v>44</v>
      </c>
      <c r="L46" s="44">
        <v>10</v>
      </c>
      <c r="M46" s="44">
        <v>124</v>
      </c>
      <c r="N46" s="186">
        <v>639</v>
      </c>
    </row>
    <row r="47" spans="1:14" x14ac:dyDescent="0.25">
      <c r="A47" s="44">
        <f>+COUNTIF($B$1:B47,ESTADISTICAS!B$9)</f>
        <v>0</v>
      </c>
      <c r="B47" s="44">
        <v>5</v>
      </c>
      <c r="C47" s="44" t="s">
        <v>98</v>
      </c>
      <c r="D47" s="44">
        <v>5264</v>
      </c>
      <c r="E47" t="s">
        <v>442</v>
      </c>
      <c r="F47" s="44">
        <v>119</v>
      </c>
      <c r="G47" s="44">
        <v>49</v>
      </c>
      <c r="H47" s="44">
        <v>69</v>
      </c>
      <c r="I47" s="44">
        <v>54</v>
      </c>
      <c r="J47" s="44">
        <v>15</v>
      </c>
      <c r="K47" s="44">
        <v>1</v>
      </c>
      <c r="L47" s="44" t="s">
        <v>72</v>
      </c>
      <c r="M47" s="44" t="s">
        <v>72</v>
      </c>
      <c r="N47" s="186">
        <v>0</v>
      </c>
    </row>
    <row r="48" spans="1:14" x14ac:dyDescent="0.25">
      <c r="A48" s="44">
        <f>+COUNTIF($B$1:B48,ESTADISTICAS!B$9)</f>
        <v>0</v>
      </c>
      <c r="B48" s="44">
        <v>5</v>
      </c>
      <c r="C48" s="44" t="s">
        <v>98</v>
      </c>
      <c r="D48" s="44">
        <v>5266</v>
      </c>
      <c r="E48" t="s">
        <v>443</v>
      </c>
      <c r="F48" s="44">
        <v>3942</v>
      </c>
      <c r="G48" s="44">
        <v>5518</v>
      </c>
      <c r="H48" s="44">
        <v>5371</v>
      </c>
      <c r="I48" s="44">
        <v>5534</v>
      </c>
      <c r="J48" s="44">
        <v>5116</v>
      </c>
      <c r="K48" s="44">
        <v>5154</v>
      </c>
      <c r="L48" s="44">
        <v>5175</v>
      </c>
      <c r="M48" s="44">
        <v>5196</v>
      </c>
      <c r="N48" s="186">
        <v>5132</v>
      </c>
    </row>
    <row r="49" spans="1:14" x14ac:dyDescent="0.25">
      <c r="A49" s="44">
        <f>+COUNTIF($B$1:B49,ESTADISTICAS!B$9)</f>
        <v>0</v>
      </c>
      <c r="B49" s="44">
        <v>5</v>
      </c>
      <c r="C49" s="44" t="s">
        <v>98</v>
      </c>
      <c r="D49" s="44">
        <v>5282</v>
      </c>
      <c r="E49" t="s">
        <v>444</v>
      </c>
      <c r="F49" s="44">
        <v>199</v>
      </c>
      <c r="G49" s="44">
        <v>256</v>
      </c>
      <c r="H49" s="44">
        <v>217</v>
      </c>
      <c r="I49" s="44">
        <v>106</v>
      </c>
      <c r="J49" s="44">
        <v>32</v>
      </c>
      <c r="K49" s="44" t="s">
        <v>72</v>
      </c>
      <c r="L49" s="44" t="s">
        <v>72</v>
      </c>
      <c r="M49" s="44" t="s">
        <v>72</v>
      </c>
      <c r="N49" s="186">
        <v>0</v>
      </c>
    </row>
    <row r="50" spans="1:14" x14ac:dyDescent="0.25">
      <c r="A50" s="44">
        <f>+COUNTIF($B$1:B50,ESTADISTICAS!B$9)</f>
        <v>0</v>
      </c>
      <c r="B50" s="44">
        <v>5</v>
      </c>
      <c r="C50" s="44" t="s">
        <v>98</v>
      </c>
      <c r="D50" s="44">
        <v>5284</v>
      </c>
      <c r="E50" t="s">
        <v>445</v>
      </c>
      <c r="F50" s="44">
        <v>277</v>
      </c>
      <c r="G50" s="44">
        <v>333</v>
      </c>
      <c r="H50" s="44">
        <v>360</v>
      </c>
      <c r="I50" s="44">
        <v>155</v>
      </c>
      <c r="J50" s="44">
        <v>59</v>
      </c>
      <c r="K50" s="44">
        <v>42</v>
      </c>
      <c r="L50" s="44">
        <v>21</v>
      </c>
      <c r="M50" s="44">
        <v>20</v>
      </c>
      <c r="N50" s="186">
        <v>0</v>
      </c>
    </row>
    <row r="51" spans="1:14" x14ac:dyDescent="0.25">
      <c r="A51" s="44">
        <f>+COUNTIF($B$1:B51,ESTADISTICAS!B$9)</f>
        <v>0</v>
      </c>
      <c r="B51" s="44">
        <v>5</v>
      </c>
      <c r="C51" s="44" t="s">
        <v>98</v>
      </c>
      <c r="D51" s="44">
        <v>5306</v>
      </c>
      <c r="E51" t="s">
        <v>446</v>
      </c>
      <c r="F51" s="44" t="s">
        <v>72</v>
      </c>
      <c r="G51" s="44" t="s">
        <v>72</v>
      </c>
      <c r="H51" s="44">
        <v>1</v>
      </c>
      <c r="I51" s="44">
        <v>1</v>
      </c>
      <c r="J51" s="44" t="s">
        <v>72</v>
      </c>
      <c r="K51" s="44" t="s">
        <v>72</v>
      </c>
      <c r="L51" s="44">
        <v>1</v>
      </c>
      <c r="M51" s="44">
        <v>1</v>
      </c>
      <c r="N51" s="186">
        <v>0</v>
      </c>
    </row>
    <row r="52" spans="1:14" x14ac:dyDescent="0.25">
      <c r="A52" s="44">
        <f>+COUNTIF($B$1:B52,ESTADISTICAS!B$9)</f>
        <v>0</v>
      </c>
      <c r="B52" s="44">
        <v>5</v>
      </c>
      <c r="C52" s="44" t="s">
        <v>98</v>
      </c>
      <c r="D52" s="44">
        <v>5308</v>
      </c>
      <c r="E52" t="s">
        <v>447</v>
      </c>
      <c r="F52" s="44">
        <v>447</v>
      </c>
      <c r="G52" s="44">
        <v>333</v>
      </c>
      <c r="H52" s="44">
        <v>558</v>
      </c>
      <c r="I52" s="44">
        <v>530</v>
      </c>
      <c r="J52" s="44">
        <v>343</v>
      </c>
      <c r="K52" s="44">
        <v>94</v>
      </c>
      <c r="L52" s="44" t="s">
        <v>72</v>
      </c>
      <c r="M52" s="44" t="s">
        <v>72</v>
      </c>
      <c r="N52" s="186">
        <v>0</v>
      </c>
    </row>
    <row r="53" spans="1:14" x14ac:dyDescent="0.25">
      <c r="A53" s="44">
        <f>+COUNTIF($B$1:B53,ESTADISTICAS!B$9)</f>
        <v>0</v>
      </c>
      <c r="B53" s="44">
        <v>5</v>
      </c>
      <c r="C53" s="44" t="s">
        <v>98</v>
      </c>
      <c r="D53" s="44">
        <v>5310</v>
      </c>
      <c r="E53" t="s">
        <v>448</v>
      </c>
      <c r="F53" s="44">
        <v>53</v>
      </c>
      <c r="G53" s="44">
        <v>54</v>
      </c>
      <c r="H53" s="44">
        <v>72</v>
      </c>
      <c r="I53" s="44">
        <v>50</v>
      </c>
      <c r="J53" s="44">
        <v>15</v>
      </c>
      <c r="K53" s="44" t="s">
        <v>72</v>
      </c>
      <c r="L53" s="44" t="s">
        <v>72</v>
      </c>
      <c r="M53" s="44" t="s">
        <v>72</v>
      </c>
      <c r="N53" s="186">
        <v>0</v>
      </c>
    </row>
    <row r="54" spans="1:14" x14ac:dyDescent="0.25">
      <c r="A54" s="44">
        <f>+COUNTIF($B$1:B54,ESTADISTICAS!B$9)</f>
        <v>0</v>
      </c>
      <c r="B54" s="44">
        <v>5</v>
      </c>
      <c r="C54" s="44" t="s">
        <v>98</v>
      </c>
      <c r="D54" s="44">
        <v>5313</v>
      </c>
      <c r="E54" t="s">
        <v>449</v>
      </c>
      <c r="F54" s="44" t="s">
        <v>72</v>
      </c>
      <c r="G54" s="44" t="s">
        <v>72</v>
      </c>
      <c r="H54" s="44">
        <v>70</v>
      </c>
      <c r="I54" s="44">
        <v>118</v>
      </c>
      <c r="J54" s="44">
        <v>60</v>
      </c>
      <c r="K54" s="44">
        <v>23</v>
      </c>
      <c r="L54" s="44" t="s">
        <v>72</v>
      </c>
      <c r="M54" s="44" t="s">
        <v>72</v>
      </c>
      <c r="N54" s="186">
        <v>0</v>
      </c>
    </row>
    <row r="55" spans="1:14" x14ac:dyDescent="0.25">
      <c r="A55" s="44">
        <f>+COUNTIF($B$1:B55,ESTADISTICAS!B$9)</f>
        <v>0</v>
      </c>
      <c r="B55" s="44">
        <v>5</v>
      </c>
      <c r="C55" s="44" t="s">
        <v>98</v>
      </c>
      <c r="D55" s="44">
        <v>5315</v>
      </c>
      <c r="E55" t="s">
        <v>450</v>
      </c>
      <c r="F55" s="44">
        <v>62</v>
      </c>
      <c r="G55" s="44">
        <v>111</v>
      </c>
      <c r="H55" s="44">
        <v>59</v>
      </c>
      <c r="I55" s="44">
        <v>48</v>
      </c>
      <c r="J55" s="44" t="s">
        <v>72</v>
      </c>
      <c r="K55" s="44" t="s">
        <v>72</v>
      </c>
      <c r="L55" s="44" t="s">
        <v>72</v>
      </c>
      <c r="M55" s="44" t="s">
        <v>72</v>
      </c>
      <c r="N55" s="186">
        <v>0</v>
      </c>
    </row>
    <row r="56" spans="1:14" x14ac:dyDescent="0.25">
      <c r="A56" s="44">
        <f>+COUNTIF($B$1:B56,ESTADISTICAS!B$9)</f>
        <v>0</v>
      </c>
      <c r="B56" s="44">
        <v>5</v>
      </c>
      <c r="C56" s="44" t="s">
        <v>98</v>
      </c>
      <c r="D56" s="44">
        <v>5318</v>
      </c>
      <c r="E56" t="s">
        <v>451</v>
      </c>
      <c r="F56" s="44">
        <v>265</v>
      </c>
      <c r="G56" s="44">
        <v>286</v>
      </c>
      <c r="H56" s="44">
        <v>378</v>
      </c>
      <c r="I56" s="44">
        <v>300</v>
      </c>
      <c r="J56" s="44">
        <v>192</v>
      </c>
      <c r="K56" s="44">
        <v>62</v>
      </c>
      <c r="L56" s="44" t="s">
        <v>72</v>
      </c>
      <c r="M56" s="44">
        <v>27</v>
      </c>
      <c r="N56" s="186">
        <v>92</v>
      </c>
    </row>
    <row r="57" spans="1:14" x14ac:dyDescent="0.25">
      <c r="A57" s="44">
        <f>+COUNTIF($B$1:B57,ESTADISTICAS!B$9)</f>
        <v>0</v>
      </c>
      <c r="B57" s="44">
        <v>5</v>
      </c>
      <c r="C57" s="44" t="s">
        <v>98</v>
      </c>
      <c r="D57" s="44">
        <v>5321</v>
      </c>
      <c r="E57" t="s">
        <v>452</v>
      </c>
      <c r="F57" s="44">
        <v>148</v>
      </c>
      <c r="G57" s="44">
        <v>73</v>
      </c>
      <c r="H57" s="44">
        <v>13</v>
      </c>
      <c r="I57" s="44">
        <v>44</v>
      </c>
      <c r="J57" s="44">
        <v>43</v>
      </c>
      <c r="K57" s="44">
        <v>43</v>
      </c>
      <c r="L57" s="44" t="s">
        <v>72</v>
      </c>
      <c r="M57" s="44" t="s">
        <v>72</v>
      </c>
      <c r="N57" s="186">
        <v>0</v>
      </c>
    </row>
    <row r="58" spans="1:14" x14ac:dyDescent="0.25">
      <c r="A58" s="44">
        <f>+COUNTIF($B$1:B58,ESTADISTICAS!B$9)</f>
        <v>0</v>
      </c>
      <c r="B58" s="44">
        <v>5</v>
      </c>
      <c r="C58" s="44" t="s">
        <v>98</v>
      </c>
      <c r="D58" s="44">
        <v>5347</v>
      </c>
      <c r="E58" t="s">
        <v>453</v>
      </c>
      <c r="F58" s="44">
        <v>27</v>
      </c>
      <c r="G58" s="44">
        <v>27</v>
      </c>
      <c r="H58" s="44">
        <v>25</v>
      </c>
      <c r="I58" s="44">
        <v>2</v>
      </c>
      <c r="J58" s="44" t="s">
        <v>72</v>
      </c>
      <c r="K58" s="44" t="s">
        <v>72</v>
      </c>
      <c r="L58" s="44" t="s">
        <v>72</v>
      </c>
      <c r="M58" s="44" t="s">
        <v>72</v>
      </c>
      <c r="N58" s="186">
        <v>0</v>
      </c>
    </row>
    <row r="59" spans="1:14" x14ac:dyDescent="0.25">
      <c r="A59" s="44">
        <f>+COUNTIF($B$1:B59,ESTADISTICAS!B$9)</f>
        <v>0</v>
      </c>
      <c r="B59" s="44">
        <v>5</v>
      </c>
      <c r="C59" s="44" t="s">
        <v>98</v>
      </c>
      <c r="D59" s="44">
        <v>5353</v>
      </c>
      <c r="E59" t="s">
        <v>454</v>
      </c>
      <c r="F59" s="44" t="s">
        <v>72</v>
      </c>
      <c r="G59" s="44">
        <v>53</v>
      </c>
      <c r="H59" s="44">
        <v>45</v>
      </c>
      <c r="I59" s="44">
        <v>24</v>
      </c>
      <c r="J59" s="44" t="s">
        <v>72</v>
      </c>
      <c r="K59" s="44" t="s">
        <v>72</v>
      </c>
      <c r="L59" s="44" t="s">
        <v>72</v>
      </c>
      <c r="M59" s="44" t="s">
        <v>72</v>
      </c>
      <c r="N59" s="186">
        <v>0</v>
      </c>
    </row>
    <row r="60" spans="1:14" x14ac:dyDescent="0.25">
      <c r="A60" s="44">
        <f>+COUNTIF($B$1:B60,ESTADISTICAS!B$9)</f>
        <v>0</v>
      </c>
      <c r="B60" s="44">
        <v>5</v>
      </c>
      <c r="C60" s="44" t="s">
        <v>98</v>
      </c>
      <c r="D60" s="44">
        <v>5360</v>
      </c>
      <c r="E60" t="s">
        <v>455</v>
      </c>
      <c r="F60" s="44">
        <v>5397</v>
      </c>
      <c r="G60" s="44">
        <v>5260</v>
      </c>
      <c r="H60" s="44">
        <v>5935</v>
      </c>
      <c r="I60" s="44">
        <v>7331</v>
      </c>
      <c r="J60" s="44">
        <v>7823</v>
      </c>
      <c r="K60" s="44">
        <v>9801</v>
      </c>
      <c r="L60" s="44">
        <v>10574</v>
      </c>
      <c r="M60" s="44">
        <v>12018</v>
      </c>
      <c r="N60" s="186">
        <v>12204</v>
      </c>
    </row>
    <row r="61" spans="1:14" x14ac:dyDescent="0.25">
      <c r="A61" s="44">
        <f>+COUNTIF($B$1:B61,ESTADISTICAS!B$9)</f>
        <v>0</v>
      </c>
      <c r="B61" s="44">
        <v>5</v>
      </c>
      <c r="C61" s="44" t="s">
        <v>98</v>
      </c>
      <c r="D61" s="44">
        <v>5361</v>
      </c>
      <c r="E61" t="s">
        <v>456</v>
      </c>
      <c r="F61" s="44">
        <v>120</v>
      </c>
      <c r="G61" s="44">
        <v>272</v>
      </c>
      <c r="H61" s="44">
        <v>240</v>
      </c>
      <c r="I61" s="44">
        <v>173</v>
      </c>
      <c r="J61" s="44">
        <v>15</v>
      </c>
      <c r="K61" s="44">
        <v>1</v>
      </c>
      <c r="L61" s="44" t="s">
        <v>72</v>
      </c>
      <c r="M61" s="44" t="s">
        <v>72</v>
      </c>
      <c r="N61" s="186">
        <v>0</v>
      </c>
    </row>
    <row r="62" spans="1:14" x14ac:dyDescent="0.25">
      <c r="A62" s="44">
        <f>+COUNTIF($B$1:B62,ESTADISTICAS!B$9)</f>
        <v>0</v>
      </c>
      <c r="B62" s="44">
        <v>5</v>
      </c>
      <c r="C62" s="44" t="s">
        <v>98</v>
      </c>
      <c r="D62" s="44">
        <v>5364</v>
      </c>
      <c r="E62" t="s">
        <v>457</v>
      </c>
      <c r="F62" s="44">
        <v>24</v>
      </c>
      <c r="G62" s="44">
        <v>64</v>
      </c>
      <c r="H62" s="44">
        <v>5</v>
      </c>
      <c r="I62" s="44">
        <v>49</v>
      </c>
      <c r="J62" s="44">
        <v>17</v>
      </c>
      <c r="K62" s="44">
        <v>1</v>
      </c>
      <c r="L62" s="44" t="s">
        <v>72</v>
      </c>
      <c r="M62" s="44">
        <v>32</v>
      </c>
      <c r="N62" s="186">
        <v>21</v>
      </c>
    </row>
    <row r="63" spans="1:14" x14ac:dyDescent="0.25">
      <c r="A63" s="44">
        <f>+COUNTIF($B$1:B63,ESTADISTICAS!B$9)</f>
        <v>0</v>
      </c>
      <c r="B63" s="44">
        <v>5</v>
      </c>
      <c r="C63" s="44" t="s">
        <v>98</v>
      </c>
      <c r="D63" s="44">
        <v>5368</v>
      </c>
      <c r="E63" t="s">
        <v>458</v>
      </c>
      <c r="F63" s="44">
        <v>44</v>
      </c>
      <c r="G63" s="44">
        <v>130</v>
      </c>
      <c r="H63" s="44">
        <v>100</v>
      </c>
      <c r="I63" s="44">
        <v>124</v>
      </c>
      <c r="J63" s="44">
        <v>151</v>
      </c>
      <c r="K63" s="44">
        <v>84</v>
      </c>
      <c r="L63" s="44">
        <v>76</v>
      </c>
      <c r="M63" s="44">
        <v>105</v>
      </c>
      <c r="N63" s="186">
        <v>89</v>
      </c>
    </row>
    <row r="64" spans="1:14" x14ac:dyDescent="0.25">
      <c r="A64" s="44">
        <f>+COUNTIF($B$1:B64,ESTADISTICAS!B$9)</f>
        <v>0</v>
      </c>
      <c r="B64" s="44">
        <v>5</v>
      </c>
      <c r="C64" s="44" t="s">
        <v>98</v>
      </c>
      <c r="D64" s="44">
        <v>5376</v>
      </c>
      <c r="E64" t="s">
        <v>459</v>
      </c>
      <c r="F64" s="44">
        <v>314</v>
      </c>
      <c r="G64" s="44">
        <v>453</v>
      </c>
      <c r="H64" s="44">
        <v>774</v>
      </c>
      <c r="I64" s="44">
        <v>721</v>
      </c>
      <c r="J64" s="44">
        <v>493</v>
      </c>
      <c r="K64" s="44">
        <v>187</v>
      </c>
      <c r="L64" s="44" t="s">
        <v>72</v>
      </c>
      <c r="M64" s="44" t="s">
        <v>72</v>
      </c>
      <c r="N64" s="186">
        <v>81</v>
      </c>
    </row>
    <row r="65" spans="1:14" x14ac:dyDescent="0.25">
      <c r="A65" s="44">
        <f>+COUNTIF($B$1:B65,ESTADISTICAS!B$9)</f>
        <v>0</v>
      </c>
      <c r="B65" s="44">
        <v>5</v>
      </c>
      <c r="C65" s="44" t="s">
        <v>98</v>
      </c>
      <c r="D65" s="44">
        <v>5380</v>
      </c>
      <c r="E65" t="s">
        <v>460</v>
      </c>
      <c r="F65" s="44">
        <v>857</v>
      </c>
      <c r="G65" s="44">
        <v>646</v>
      </c>
      <c r="H65" s="44">
        <v>694</v>
      </c>
      <c r="I65" s="44">
        <v>852</v>
      </c>
      <c r="J65" s="44">
        <v>238</v>
      </c>
      <c r="K65" s="44">
        <v>735</v>
      </c>
      <c r="L65" s="44">
        <v>659</v>
      </c>
      <c r="M65" s="44" t="s">
        <v>72</v>
      </c>
      <c r="N65" s="186">
        <v>0</v>
      </c>
    </row>
    <row r="66" spans="1:14" x14ac:dyDescent="0.25">
      <c r="A66" s="44">
        <f>+COUNTIF($B$1:B66,ESTADISTICAS!B$9)</f>
        <v>0</v>
      </c>
      <c r="B66" s="44">
        <v>5</v>
      </c>
      <c r="C66" s="44" t="s">
        <v>98</v>
      </c>
      <c r="D66" s="44">
        <v>5390</v>
      </c>
      <c r="E66" t="s">
        <v>461</v>
      </c>
      <c r="F66" s="44" t="s">
        <v>72</v>
      </c>
      <c r="G66" s="44">
        <v>161</v>
      </c>
      <c r="H66" s="44">
        <v>214</v>
      </c>
      <c r="I66" s="44">
        <v>285</v>
      </c>
      <c r="J66" s="44">
        <v>188</v>
      </c>
      <c r="K66" s="44">
        <v>210</v>
      </c>
      <c r="L66" s="44">
        <v>289</v>
      </c>
      <c r="M66" s="44">
        <v>215</v>
      </c>
      <c r="N66" s="186">
        <v>141</v>
      </c>
    </row>
    <row r="67" spans="1:14" x14ac:dyDescent="0.25">
      <c r="A67" s="44">
        <f>+COUNTIF($B$1:B67,ESTADISTICAS!B$9)</f>
        <v>0</v>
      </c>
      <c r="B67" s="44">
        <v>5</v>
      </c>
      <c r="C67" s="44" t="s">
        <v>98</v>
      </c>
      <c r="D67" s="44">
        <v>5400</v>
      </c>
      <c r="E67" t="s">
        <v>462</v>
      </c>
      <c r="F67" s="44">
        <v>33</v>
      </c>
      <c r="G67" s="44">
        <v>176</v>
      </c>
      <c r="H67" s="44">
        <v>118</v>
      </c>
      <c r="I67" s="44">
        <v>154</v>
      </c>
      <c r="J67" s="44">
        <v>70</v>
      </c>
      <c r="K67" s="44">
        <v>71</v>
      </c>
      <c r="L67" s="44" t="s">
        <v>72</v>
      </c>
      <c r="M67" s="44" t="s">
        <v>72</v>
      </c>
      <c r="N67" s="186">
        <v>0</v>
      </c>
    </row>
    <row r="68" spans="1:14" x14ac:dyDescent="0.25">
      <c r="A68" s="44">
        <f>+COUNTIF($B$1:B68,ESTADISTICAS!B$9)</f>
        <v>0</v>
      </c>
      <c r="B68" s="44">
        <v>5</v>
      </c>
      <c r="C68" s="44" t="s">
        <v>98</v>
      </c>
      <c r="D68" s="44">
        <v>5411</v>
      </c>
      <c r="E68" t="s">
        <v>463</v>
      </c>
      <c r="F68" s="44">
        <v>47</v>
      </c>
      <c r="G68" s="44">
        <v>133</v>
      </c>
      <c r="H68" s="44">
        <v>139</v>
      </c>
      <c r="I68" s="44">
        <v>110</v>
      </c>
      <c r="J68" s="44">
        <v>72</v>
      </c>
      <c r="K68" s="44">
        <v>26</v>
      </c>
      <c r="L68" s="44" t="s">
        <v>72</v>
      </c>
      <c r="M68" s="44" t="s">
        <v>72</v>
      </c>
      <c r="N68" s="186">
        <v>0</v>
      </c>
    </row>
    <row r="69" spans="1:14" x14ac:dyDescent="0.25">
      <c r="A69" s="44">
        <f>+COUNTIF($B$1:B69,ESTADISTICAS!B$9)</f>
        <v>0</v>
      </c>
      <c r="B69" s="44">
        <v>5</v>
      </c>
      <c r="C69" s="44" t="s">
        <v>98</v>
      </c>
      <c r="D69" s="44">
        <v>5425</v>
      </c>
      <c r="E69" t="s">
        <v>464</v>
      </c>
      <c r="F69" s="44">
        <v>140</v>
      </c>
      <c r="G69" s="44">
        <v>73</v>
      </c>
      <c r="H69" s="44">
        <v>68</v>
      </c>
      <c r="I69" s="44">
        <v>62</v>
      </c>
      <c r="J69" s="44">
        <v>23</v>
      </c>
      <c r="K69" s="44" t="s">
        <v>72</v>
      </c>
      <c r="L69" s="44" t="s">
        <v>72</v>
      </c>
      <c r="M69" s="44" t="s">
        <v>72</v>
      </c>
      <c r="N69" s="186">
        <v>0</v>
      </c>
    </row>
    <row r="70" spans="1:14" x14ac:dyDescent="0.25">
      <c r="A70" s="44">
        <f>+COUNTIF($B$1:B70,ESTADISTICAS!B$9)</f>
        <v>0</v>
      </c>
      <c r="B70" s="44">
        <v>5</v>
      </c>
      <c r="C70" s="44" t="s">
        <v>98</v>
      </c>
      <c r="D70" s="44">
        <v>5440</v>
      </c>
      <c r="E70" t="s">
        <v>465</v>
      </c>
      <c r="F70" s="44">
        <v>668</v>
      </c>
      <c r="G70" s="44">
        <v>659</v>
      </c>
      <c r="H70" s="44">
        <v>329</v>
      </c>
      <c r="I70" s="44">
        <v>343</v>
      </c>
      <c r="J70" s="44">
        <v>285</v>
      </c>
      <c r="K70" s="44">
        <v>372</v>
      </c>
      <c r="L70" s="44" t="s">
        <v>72</v>
      </c>
      <c r="M70" s="44" t="s">
        <v>72</v>
      </c>
      <c r="N70" s="186">
        <v>0</v>
      </c>
    </row>
    <row r="71" spans="1:14" x14ac:dyDescent="0.25">
      <c r="A71" s="44">
        <f>+COUNTIF($B$1:B71,ESTADISTICAS!B$9)</f>
        <v>0</v>
      </c>
      <c r="B71" s="44">
        <v>5</v>
      </c>
      <c r="C71" s="44" t="s">
        <v>98</v>
      </c>
      <c r="D71" s="44">
        <v>5467</v>
      </c>
      <c r="E71" t="s">
        <v>466</v>
      </c>
      <c r="F71" s="44">
        <v>75</v>
      </c>
      <c r="G71" s="44">
        <v>68</v>
      </c>
      <c r="H71" s="44">
        <v>54</v>
      </c>
      <c r="I71" s="44" t="s">
        <v>72</v>
      </c>
      <c r="J71" s="44" t="s">
        <v>72</v>
      </c>
      <c r="K71" s="44" t="s">
        <v>72</v>
      </c>
      <c r="L71" s="44" t="s">
        <v>72</v>
      </c>
      <c r="M71" s="44" t="s">
        <v>72</v>
      </c>
      <c r="N71" s="186">
        <v>0</v>
      </c>
    </row>
    <row r="72" spans="1:14" x14ac:dyDescent="0.25">
      <c r="A72" s="44">
        <f>+COUNTIF($B$1:B72,ESTADISTICAS!B$9)</f>
        <v>0</v>
      </c>
      <c r="B72" s="44">
        <v>5</v>
      </c>
      <c r="C72" s="44" t="s">
        <v>98</v>
      </c>
      <c r="D72" s="44">
        <v>5475</v>
      </c>
      <c r="E72" t="s">
        <v>467</v>
      </c>
      <c r="F72" s="44">
        <v>65</v>
      </c>
      <c r="G72" s="44">
        <v>61</v>
      </c>
      <c r="H72" s="44">
        <v>93</v>
      </c>
      <c r="I72" s="44">
        <v>54</v>
      </c>
      <c r="J72" s="44">
        <v>44</v>
      </c>
      <c r="K72" s="44" t="s">
        <v>72</v>
      </c>
      <c r="L72" s="44" t="s">
        <v>72</v>
      </c>
      <c r="M72" s="44" t="s">
        <v>72</v>
      </c>
      <c r="N72" s="186">
        <v>0</v>
      </c>
    </row>
    <row r="73" spans="1:14" x14ac:dyDescent="0.25">
      <c r="A73" s="44">
        <f>+COUNTIF($B$1:B73,ESTADISTICAS!B$9)</f>
        <v>0</v>
      </c>
      <c r="B73" s="44">
        <v>5</v>
      </c>
      <c r="C73" s="44" t="s">
        <v>98</v>
      </c>
      <c r="D73" s="44">
        <v>5480</v>
      </c>
      <c r="E73" t="s">
        <v>468</v>
      </c>
      <c r="F73" s="44">
        <v>98</v>
      </c>
      <c r="G73" s="44">
        <v>92</v>
      </c>
      <c r="H73" s="44">
        <v>82</v>
      </c>
      <c r="I73" s="44">
        <v>57</v>
      </c>
      <c r="J73" s="44">
        <v>24</v>
      </c>
      <c r="K73" s="44">
        <v>24</v>
      </c>
      <c r="L73" s="44">
        <v>1</v>
      </c>
      <c r="M73" s="44" t="s">
        <v>72</v>
      </c>
      <c r="N73" s="186">
        <v>0</v>
      </c>
    </row>
    <row r="74" spans="1:14" x14ac:dyDescent="0.25">
      <c r="A74" s="44">
        <f>+COUNTIF($B$1:B74,ESTADISTICAS!B$9)</f>
        <v>0</v>
      </c>
      <c r="B74" s="44">
        <v>5</v>
      </c>
      <c r="C74" s="44" t="s">
        <v>98</v>
      </c>
      <c r="D74" s="44">
        <v>5483</v>
      </c>
      <c r="E74" t="s">
        <v>469</v>
      </c>
      <c r="F74" s="44">
        <v>9</v>
      </c>
      <c r="G74" s="44">
        <v>22</v>
      </c>
      <c r="H74" s="44">
        <v>6</v>
      </c>
      <c r="I74" s="44">
        <v>22</v>
      </c>
      <c r="J74" s="44" t="s">
        <v>72</v>
      </c>
      <c r="K74" s="44" t="s">
        <v>72</v>
      </c>
      <c r="L74" s="44" t="s">
        <v>72</v>
      </c>
      <c r="M74" s="44" t="s">
        <v>72</v>
      </c>
      <c r="N74" s="186">
        <v>0</v>
      </c>
    </row>
    <row r="75" spans="1:14" x14ac:dyDescent="0.25">
      <c r="A75" s="44">
        <f>+COUNTIF($B$1:B75,ESTADISTICAS!B$9)</f>
        <v>0</v>
      </c>
      <c r="B75" s="44">
        <v>5</v>
      </c>
      <c r="C75" s="44" t="s">
        <v>98</v>
      </c>
      <c r="D75" s="44">
        <v>5490</v>
      </c>
      <c r="E75" t="s">
        <v>470</v>
      </c>
      <c r="F75" s="44">
        <v>309</v>
      </c>
      <c r="G75" s="44">
        <v>494</v>
      </c>
      <c r="H75" s="44">
        <v>524</v>
      </c>
      <c r="I75" s="44">
        <v>395</v>
      </c>
      <c r="J75" s="44">
        <v>280</v>
      </c>
      <c r="K75" s="44">
        <v>191</v>
      </c>
      <c r="L75" s="44">
        <v>75</v>
      </c>
      <c r="M75" s="44">
        <v>36</v>
      </c>
      <c r="N75" s="186">
        <v>34</v>
      </c>
    </row>
    <row r="76" spans="1:14" x14ac:dyDescent="0.25">
      <c r="A76" s="44">
        <f>+COUNTIF($B$1:B76,ESTADISTICAS!B$9)</f>
        <v>0</v>
      </c>
      <c r="B76" s="44">
        <v>5</v>
      </c>
      <c r="C76" s="44" t="s">
        <v>98</v>
      </c>
      <c r="D76" s="44">
        <v>5495</v>
      </c>
      <c r="E76" t="s">
        <v>471</v>
      </c>
      <c r="F76" s="44">
        <v>148</v>
      </c>
      <c r="G76" s="44">
        <v>231</v>
      </c>
      <c r="H76" s="44">
        <v>151</v>
      </c>
      <c r="I76" s="44">
        <v>195</v>
      </c>
      <c r="J76" s="44">
        <v>142</v>
      </c>
      <c r="K76" s="44">
        <v>81</v>
      </c>
      <c r="L76" s="44" t="s">
        <v>72</v>
      </c>
      <c r="M76" s="44" t="s">
        <v>72</v>
      </c>
      <c r="N76" s="186">
        <v>0</v>
      </c>
    </row>
    <row r="77" spans="1:14" x14ac:dyDescent="0.25">
      <c r="A77" s="44">
        <f>+COUNTIF($B$1:B77,ESTADISTICAS!B$9)</f>
        <v>0</v>
      </c>
      <c r="B77" s="44">
        <v>5</v>
      </c>
      <c r="C77" s="44" t="s">
        <v>98</v>
      </c>
      <c r="D77" s="44">
        <v>5501</v>
      </c>
      <c r="E77" t="s">
        <v>472</v>
      </c>
      <c r="F77" s="44" t="s">
        <v>72</v>
      </c>
      <c r="G77" s="44">
        <v>61</v>
      </c>
      <c r="H77" s="44">
        <v>46</v>
      </c>
      <c r="I77" s="44">
        <v>45</v>
      </c>
      <c r="J77" s="44" t="s">
        <v>72</v>
      </c>
      <c r="K77" s="44">
        <v>1</v>
      </c>
      <c r="L77" s="44" t="s">
        <v>72</v>
      </c>
      <c r="M77" s="44" t="s">
        <v>72</v>
      </c>
      <c r="N77" s="186">
        <v>0</v>
      </c>
    </row>
    <row r="78" spans="1:14" x14ac:dyDescent="0.25">
      <c r="A78" s="44">
        <f>+COUNTIF($B$1:B78,ESTADISTICAS!B$9)</f>
        <v>0</v>
      </c>
      <c r="B78" s="44">
        <v>5</v>
      </c>
      <c r="C78" s="44" t="s">
        <v>98</v>
      </c>
      <c r="D78" s="44">
        <v>5541</v>
      </c>
      <c r="E78" t="s">
        <v>473</v>
      </c>
      <c r="F78" s="44">
        <v>99</v>
      </c>
      <c r="G78" s="44">
        <v>130</v>
      </c>
      <c r="H78" s="44">
        <v>46</v>
      </c>
      <c r="I78" s="44">
        <v>90</v>
      </c>
      <c r="J78" s="44">
        <v>39</v>
      </c>
      <c r="K78" s="44">
        <v>22</v>
      </c>
      <c r="L78" s="44" t="s">
        <v>72</v>
      </c>
      <c r="M78" s="44" t="s">
        <v>72</v>
      </c>
      <c r="N78" s="186">
        <v>0</v>
      </c>
    </row>
    <row r="79" spans="1:14" x14ac:dyDescent="0.25">
      <c r="A79" s="44">
        <f>+COUNTIF($B$1:B79,ESTADISTICAS!B$9)</f>
        <v>0</v>
      </c>
      <c r="B79" s="44">
        <v>5</v>
      </c>
      <c r="C79" s="44" t="s">
        <v>98</v>
      </c>
      <c r="D79" s="44">
        <v>5543</v>
      </c>
      <c r="E79" t="s">
        <v>474</v>
      </c>
      <c r="F79" s="44">
        <v>46</v>
      </c>
      <c r="G79" s="44">
        <v>96</v>
      </c>
      <c r="H79" s="44">
        <v>32</v>
      </c>
      <c r="I79" s="44">
        <v>10</v>
      </c>
      <c r="J79" s="44" t="s">
        <v>72</v>
      </c>
      <c r="K79" s="44" t="s">
        <v>72</v>
      </c>
      <c r="L79" s="44" t="s">
        <v>72</v>
      </c>
      <c r="M79" s="44" t="s">
        <v>72</v>
      </c>
      <c r="N79" s="186">
        <v>0</v>
      </c>
    </row>
    <row r="80" spans="1:14" x14ac:dyDescent="0.25">
      <c r="A80" s="44">
        <f>+COUNTIF($B$1:B80,ESTADISTICAS!B$9)</f>
        <v>0</v>
      </c>
      <c r="B80" s="44">
        <v>5</v>
      </c>
      <c r="C80" s="44" t="s">
        <v>98</v>
      </c>
      <c r="D80" s="44">
        <v>5576</v>
      </c>
      <c r="E80" t="s">
        <v>475</v>
      </c>
      <c r="F80" s="44">
        <v>1</v>
      </c>
      <c r="G80" s="44">
        <v>31</v>
      </c>
      <c r="H80" s="44">
        <v>32</v>
      </c>
      <c r="I80" s="44">
        <v>24</v>
      </c>
      <c r="J80" s="44" t="s">
        <v>72</v>
      </c>
      <c r="K80" s="44" t="s">
        <v>72</v>
      </c>
      <c r="L80" s="44" t="s">
        <v>72</v>
      </c>
      <c r="M80" s="44" t="s">
        <v>72</v>
      </c>
      <c r="N80" s="186">
        <v>0</v>
      </c>
    </row>
    <row r="81" spans="1:14" x14ac:dyDescent="0.25">
      <c r="A81" s="44">
        <f>+COUNTIF($B$1:B81,ESTADISTICAS!B$9)</f>
        <v>0</v>
      </c>
      <c r="B81" s="44">
        <v>5</v>
      </c>
      <c r="C81" s="44" t="s">
        <v>98</v>
      </c>
      <c r="D81" s="44">
        <v>5579</v>
      </c>
      <c r="E81" t="s">
        <v>476</v>
      </c>
      <c r="F81" s="44">
        <v>880</v>
      </c>
      <c r="G81" s="44">
        <v>1005</v>
      </c>
      <c r="H81" s="44">
        <v>909</v>
      </c>
      <c r="I81" s="44">
        <v>1128</v>
      </c>
      <c r="J81" s="44">
        <v>1585</v>
      </c>
      <c r="K81" s="44">
        <v>2036</v>
      </c>
      <c r="L81" s="44">
        <v>2088</v>
      </c>
      <c r="M81" s="44">
        <v>2365</v>
      </c>
      <c r="N81" s="186">
        <v>2689</v>
      </c>
    </row>
    <row r="82" spans="1:14" x14ac:dyDescent="0.25">
      <c r="A82" s="44">
        <f>+COUNTIF($B$1:B82,ESTADISTICAS!B$9)</f>
        <v>0</v>
      </c>
      <c r="B82" s="44">
        <v>5</v>
      </c>
      <c r="C82" s="44" t="s">
        <v>98</v>
      </c>
      <c r="D82" s="44">
        <v>5585</v>
      </c>
      <c r="E82" t="s">
        <v>477</v>
      </c>
      <c r="F82" s="44">
        <v>325</v>
      </c>
      <c r="G82" s="44">
        <v>264</v>
      </c>
      <c r="H82" s="44">
        <v>173</v>
      </c>
      <c r="I82" s="44">
        <v>64</v>
      </c>
      <c r="J82" s="44" t="s">
        <v>72</v>
      </c>
      <c r="K82" s="44">
        <v>4</v>
      </c>
      <c r="L82" s="44" t="s">
        <v>72</v>
      </c>
      <c r="M82" s="44" t="s">
        <v>72</v>
      </c>
      <c r="N82" s="186">
        <v>0</v>
      </c>
    </row>
    <row r="83" spans="1:14" x14ac:dyDescent="0.25">
      <c r="A83" s="44">
        <f>+COUNTIF($B$1:B83,ESTADISTICAS!B$9)</f>
        <v>0</v>
      </c>
      <c r="B83" s="44">
        <v>5</v>
      </c>
      <c r="C83" s="44" t="s">
        <v>98</v>
      </c>
      <c r="D83" s="44">
        <v>5591</v>
      </c>
      <c r="E83" t="s">
        <v>478</v>
      </c>
      <c r="F83" s="44">
        <v>160</v>
      </c>
      <c r="G83" s="44">
        <v>196</v>
      </c>
      <c r="H83" s="44">
        <v>229</v>
      </c>
      <c r="I83" s="44">
        <v>143</v>
      </c>
      <c r="J83" s="44">
        <v>77</v>
      </c>
      <c r="K83" s="44">
        <v>67</v>
      </c>
      <c r="L83" s="44">
        <v>37</v>
      </c>
      <c r="M83" s="44">
        <v>32</v>
      </c>
      <c r="N83" s="186">
        <v>0</v>
      </c>
    </row>
    <row r="84" spans="1:14" x14ac:dyDescent="0.25">
      <c r="A84" s="44">
        <f>+COUNTIF($B$1:B84,ESTADISTICAS!B$9)</f>
        <v>0</v>
      </c>
      <c r="B84" s="44">
        <v>5</v>
      </c>
      <c r="C84" s="44" t="s">
        <v>98</v>
      </c>
      <c r="D84" s="44">
        <v>5604</v>
      </c>
      <c r="E84" t="s">
        <v>479</v>
      </c>
      <c r="F84" s="44">
        <v>399</v>
      </c>
      <c r="G84" s="44">
        <v>426</v>
      </c>
      <c r="H84" s="44">
        <v>260</v>
      </c>
      <c r="I84" s="44">
        <v>180</v>
      </c>
      <c r="J84" s="44">
        <v>49</v>
      </c>
      <c r="K84" s="44" t="s">
        <v>72</v>
      </c>
      <c r="L84" s="44" t="s">
        <v>72</v>
      </c>
      <c r="M84" s="44" t="s">
        <v>72</v>
      </c>
      <c r="N84" s="186">
        <v>0</v>
      </c>
    </row>
    <row r="85" spans="1:14" x14ac:dyDescent="0.25">
      <c r="A85" s="44">
        <f>+COUNTIF($B$1:B85,ESTADISTICAS!B$9)</f>
        <v>0</v>
      </c>
      <c r="B85" s="44">
        <v>5</v>
      </c>
      <c r="C85" s="44" t="s">
        <v>98</v>
      </c>
      <c r="D85" s="44">
        <v>5607</v>
      </c>
      <c r="E85" t="s">
        <v>480</v>
      </c>
      <c r="F85" s="44">
        <v>127</v>
      </c>
      <c r="G85" s="44">
        <v>134</v>
      </c>
      <c r="H85" s="44">
        <v>109</v>
      </c>
      <c r="I85" s="44">
        <v>87</v>
      </c>
      <c r="J85" s="44">
        <v>40</v>
      </c>
      <c r="K85" s="44">
        <v>48</v>
      </c>
      <c r="L85" s="44">
        <v>1</v>
      </c>
      <c r="M85" s="44" t="s">
        <v>72</v>
      </c>
      <c r="N85" s="186">
        <v>0</v>
      </c>
    </row>
    <row r="86" spans="1:14" x14ac:dyDescent="0.25">
      <c r="A86" s="44">
        <f>+COUNTIF($B$1:B86,ESTADISTICAS!B$9)</f>
        <v>0</v>
      </c>
      <c r="B86" s="44">
        <v>5</v>
      </c>
      <c r="C86" s="44" t="s">
        <v>98</v>
      </c>
      <c r="D86" s="44">
        <v>5615</v>
      </c>
      <c r="E86" t="s">
        <v>481</v>
      </c>
      <c r="F86" s="44">
        <v>5051</v>
      </c>
      <c r="G86" s="44">
        <v>6122</v>
      </c>
      <c r="H86" s="44">
        <v>6122</v>
      </c>
      <c r="I86" s="44">
        <v>7231</v>
      </c>
      <c r="J86" s="44">
        <v>10937</v>
      </c>
      <c r="K86" s="44">
        <v>12692</v>
      </c>
      <c r="L86" s="44">
        <v>13512</v>
      </c>
      <c r="M86" s="44">
        <v>13396</v>
      </c>
      <c r="N86" s="186">
        <v>12979</v>
      </c>
    </row>
    <row r="87" spans="1:14" x14ac:dyDescent="0.25">
      <c r="A87" s="44">
        <f>+COUNTIF($B$1:B87,ESTADISTICAS!B$9)</f>
        <v>0</v>
      </c>
      <c r="B87" s="44">
        <v>5</v>
      </c>
      <c r="C87" s="44" t="s">
        <v>98</v>
      </c>
      <c r="D87" s="44">
        <v>5628</v>
      </c>
      <c r="E87" t="s">
        <v>482</v>
      </c>
      <c r="F87" s="44">
        <v>4</v>
      </c>
      <c r="G87" s="44">
        <v>11</v>
      </c>
      <c r="H87" s="44">
        <v>56</v>
      </c>
      <c r="I87" s="44">
        <v>8</v>
      </c>
      <c r="J87" s="44" t="s">
        <v>72</v>
      </c>
      <c r="K87" s="44" t="s">
        <v>72</v>
      </c>
      <c r="L87" s="44" t="s">
        <v>72</v>
      </c>
      <c r="M87" s="44" t="s">
        <v>72</v>
      </c>
      <c r="N87" s="186">
        <v>37</v>
      </c>
    </row>
    <row r="88" spans="1:14" x14ac:dyDescent="0.25">
      <c r="A88" s="44">
        <f>+COUNTIF($B$1:B88,ESTADISTICAS!B$9)</f>
        <v>0</v>
      </c>
      <c r="B88" s="44">
        <v>5</v>
      </c>
      <c r="C88" s="44" t="s">
        <v>98</v>
      </c>
      <c r="D88" s="44">
        <v>5631</v>
      </c>
      <c r="E88" t="s">
        <v>483</v>
      </c>
      <c r="F88" s="44">
        <v>2663</v>
      </c>
      <c r="G88" s="44">
        <v>3458</v>
      </c>
      <c r="H88" s="44">
        <v>3111</v>
      </c>
      <c r="I88" s="44">
        <v>5948</v>
      </c>
      <c r="J88" s="44">
        <v>6314</v>
      </c>
      <c r="K88" s="44">
        <v>6256</v>
      </c>
      <c r="L88" s="44">
        <v>7170</v>
      </c>
      <c r="M88" s="44">
        <v>6799</v>
      </c>
      <c r="N88" s="186">
        <v>6920</v>
      </c>
    </row>
    <row r="89" spans="1:14" x14ac:dyDescent="0.25">
      <c r="A89" s="44">
        <f>+COUNTIF($B$1:B89,ESTADISTICAS!B$9)</f>
        <v>0</v>
      </c>
      <c r="B89" s="44">
        <v>5</v>
      </c>
      <c r="C89" s="44" t="s">
        <v>98</v>
      </c>
      <c r="D89" s="44">
        <v>5642</v>
      </c>
      <c r="E89" t="s">
        <v>484</v>
      </c>
      <c r="F89" s="44">
        <v>6</v>
      </c>
      <c r="G89" s="44">
        <v>67</v>
      </c>
      <c r="H89" s="44">
        <v>65</v>
      </c>
      <c r="I89" s="44">
        <v>25</v>
      </c>
      <c r="J89" s="44">
        <v>15</v>
      </c>
      <c r="K89" s="44">
        <v>15</v>
      </c>
      <c r="L89" s="44" t="s">
        <v>72</v>
      </c>
      <c r="M89" s="44" t="s">
        <v>72</v>
      </c>
      <c r="N89" s="186">
        <v>0</v>
      </c>
    </row>
    <row r="90" spans="1:14" x14ac:dyDescent="0.25">
      <c r="A90" s="44">
        <f>+COUNTIF($B$1:B90,ESTADISTICAS!B$9)</f>
        <v>0</v>
      </c>
      <c r="B90" s="44">
        <v>5</v>
      </c>
      <c r="C90" s="44" t="s">
        <v>98</v>
      </c>
      <c r="D90" s="44">
        <v>5647</v>
      </c>
      <c r="E90" t="s">
        <v>485</v>
      </c>
      <c r="F90" s="44">
        <v>8</v>
      </c>
      <c r="G90" s="44">
        <v>134</v>
      </c>
      <c r="H90" s="44">
        <v>119</v>
      </c>
      <c r="I90" s="44">
        <v>79</v>
      </c>
      <c r="J90" s="44">
        <v>12</v>
      </c>
      <c r="K90" s="44" t="s">
        <v>72</v>
      </c>
      <c r="L90" s="44" t="s">
        <v>72</v>
      </c>
      <c r="M90" s="44" t="s">
        <v>72</v>
      </c>
      <c r="N90" s="186">
        <v>0</v>
      </c>
    </row>
    <row r="91" spans="1:14" x14ac:dyDescent="0.25">
      <c r="A91" s="44">
        <f>+COUNTIF($B$1:B91,ESTADISTICAS!B$9)</f>
        <v>0</v>
      </c>
      <c r="B91" s="44">
        <v>5</v>
      </c>
      <c r="C91" s="44" t="s">
        <v>98</v>
      </c>
      <c r="D91" s="44">
        <v>5649</v>
      </c>
      <c r="E91" t="s">
        <v>486</v>
      </c>
      <c r="F91" s="44">
        <v>1</v>
      </c>
      <c r="G91" s="44">
        <v>40</v>
      </c>
      <c r="H91" s="44">
        <v>106</v>
      </c>
      <c r="I91" s="44">
        <v>175</v>
      </c>
      <c r="J91" s="44">
        <v>110</v>
      </c>
      <c r="K91" s="44">
        <v>54</v>
      </c>
      <c r="L91" s="44" t="s">
        <v>72</v>
      </c>
      <c r="M91" s="44">
        <v>28</v>
      </c>
      <c r="N91" s="186">
        <v>52</v>
      </c>
    </row>
    <row r="92" spans="1:14" x14ac:dyDescent="0.25">
      <c r="A92" s="44">
        <f>+COUNTIF($B$1:B92,ESTADISTICAS!B$9)</f>
        <v>0</v>
      </c>
      <c r="B92" s="44">
        <v>5</v>
      </c>
      <c r="C92" s="44" t="s">
        <v>98</v>
      </c>
      <c r="D92" s="44">
        <v>5652</v>
      </c>
      <c r="E92" t="s">
        <v>487</v>
      </c>
      <c r="F92" s="44">
        <v>30</v>
      </c>
      <c r="G92" s="44">
        <v>29</v>
      </c>
      <c r="H92" s="44">
        <v>21</v>
      </c>
      <c r="I92" s="44">
        <v>3</v>
      </c>
      <c r="J92" s="44" t="s">
        <v>72</v>
      </c>
      <c r="K92" s="44" t="s">
        <v>72</v>
      </c>
      <c r="L92" s="44" t="s">
        <v>72</v>
      </c>
      <c r="M92" s="44" t="s">
        <v>72</v>
      </c>
      <c r="N92" s="186">
        <v>0</v>
      </c>
    </row>
    <row r="93" spans="1:14" x14ac:dyDescent="0.25">
      <c r="A93" s="44">
        <f>+COUNTIF($B$1:B93,ESTADISTICAS!B$9)</f>
        <v>0</v>
      </c>
      <c r="B93" s="44">
        <v>5</v>
      </c>
      <c r="C93" s="44" t="s">
        <v>98</v>
      </c>
      <c r="D93" s="44">
        <v>5656</v>
      </c>
      <c r="E93" t="s">
        <v>488</v>
      </c>
      <c r="F93" s="44">
        <v>105</v>
      </c>
      <c r="G93" s="44">
        <v>150</v>
      </c>
      <c r="H93" s="44">
        <v>109</v>
      </c>
      <c r="I93" s="44">
        <v>65</v>
      </c>
      <c r="J93" s="44">
        <v>39</v>
      </c>
      <c r="K93" s="44" t="s">
        <v>72</v>
      </c>
      <c r="L93" s="44" t="s">
        <v>72</v>
      </c>
      <c r="M93" s="44" t="s">
        <v>72</v>
      </c>
      <c r="N93" s="186">
        <v>0</v>
      </c>
    </row>
    <row r="94" spans="1:14" x14ac:dyDescent="0.25">
      <c r="A94" s="44">
        <f>+COUNTIF($B$1:B94,ESTADISTICAS!B$9)</f>
        <v>0</v>
      </c>
      <c r="B94" s="44">
        <v>5</v>
      </c>
      <c r="C94" s="44" t="s">
        <v>98</v>
      </c>
      <c r="D94" s="44">
        <v>5658</v>
      </c>
      <c r="E94" t="s">
        <v>489</v>
      </c>
      <c r="F94" s="44">
        <v>13</v>
      </c>
      <c r="G94" s="44" t="s">
        <v>72</v>
      </c>
      <c r="H94" s="44">
        <v>20</v>
      </c>
      <c r="I94" s="44">
        <v>21</v>
      </c>
      <c r="J94" s="44" t="s">
        <v>72</v>
      </c>
      <c r="K94" s="44" t="s">
        <v>72</v>
      </c>
      <c r="L94" s="44" t="s">
        <v>72</v>
      </c>
      <c r="M94" s="44" t="s">
        <v>72</v>
      </c>
      <c r="N94" s="186">
        <v>0</v>
      </c>
    </row>
    <row r="95" spans="1:14" x14ac:dyDescent="0.25">
      <c r="A95" s="44">
        <f>+COUNTIF($B$1:B95,ESTADISTICAS!B$9)</f>
        <v>0</v>
      </c>
      <c r="B95" s="44">
        <v>5</v>
      </c>
      <c r="C95" s="44" t="s">
        <v>98</v>
      </c>
      <c r="D95" s="44">
        <v>5659</v>
      </c>
      <c r="E95" t="s">
        <v>490</v>
      </c>
      <c r="F95" s="44">
        <v>285</v>
      </c>
      <c r="G95" s="44">
        <v>287</v>
      </c>
      <c r="H95" s="44">
        <v>335</v>
      </c>
      <c r="I95" s="44">
        <v>178</v>
      </c>
      <c r="J95" s="44">
        <v>219</v>
      </c>
      <c r="K95" s="44">
        <v>95</v>
      </c>
      <c r="L95" s="44">
        <v>56</v>
      </c>
      <c r="M95" s="44">
        <v>5</v>
      </c>
      <c r="N95" s="186">
        <v>5</v>
      </c>
    </row>
    <row r="96" spans="1:14" x14ac:dyDescent="0.25">
      <c r="A96" s="44">
        <f>+COUNTIF($B$1:B96,ESTADISTICAS!B$9)</f>
        <v>0</v>
      </c>
      <c r="B96" s="44">
        <v>5</v>
      </c>
      <c r="C96" s="44" t="s">
        <v>98</v>
      </c>
      <c r="D96" s="44">
        <v>5660</v>
      </c>
      <c r="E96" t="s">
        <v>491</v>
      </c>
      <c r="F96" s="44">
        <v>87</v>
      </c>
      <c r="G96" s="44">
        <v>89</v>
      </c>
      <c r="H96" s="44">
        <v>238</v>
      </c>
      <c r="I96" s="44">
        <v>289</v>
      </c>
      <c r="J96" s="44">
        <v>205</v>
      </c>
      <c r="K96" s="44">
        <v>58</v>
      </c>
      <c r="L96" s="44" t="s">
        <v>72</v>
      </c>
      <c r="M96" s="44" t="s">
        <v>72</v>
      </c>
      <c r="N96" s="186">
        <v>0</v>
      </c>
    </row>
    <row r="97" spans="1:14" x14ac:dyDescent="0.25">
      <c r="A97" s="44">
        <f>+COUNTIF($B$1:B97,ESTADISTICAS!B$9)</f>
        <v>0</v>
      </c>
      <c r="B97" s="44">
        <v>5</v>
      </c>
      <c r="C97" s="44" t="s">
        <v>98</v>
      </c>
      <c r="D97" s="44">
        <v>5664</v>
      </c>
      <c r="E97" t="s">
        <v>492</v>
      </c>
      <c r="F97" s="44">
        <v>138</v>
      </c>
      <c r="G97" s="44">
        <v>323</v>
      </c>
      <c r="H97" s="44">
        <v>308</v>
      </c>
      <c r="I97" s="44">
        <v>188</v>
      </c>
      <c r="J97" s="44">
        <v>67</v>
      </c>
      <c r="K97" s="44">
        <v>34</v>
      </c>
      <c r="L97" s="44">
        <v>24</v>
      </c>
      <c r="M97" s="44">
        <v>35</v>
      </c>
      <c r="N97" s="186">
        <v>79</v>
      </c>
    </row>
    <row r="98" spans="1:14" x14ac:dyDescent="0.25">
      <c r="A98" s="44">
        <f>+COUNTIF($B$1:B98,ESTADISTICAS!B$9)</f>
        <v>0</v>
      </c>
      <c r="B98" s="44">
        <v>5</v>
      </c>
      <c r="C98" s="44" t="s">
        <v>98</v>
      </c>
      <c r="D98" s="44">
        <v>5665</v>
      </c>
      <c r="E98" t="s">
        <v>493</v>
      </c>
      <c r="F98" s="44">
        <v>197</v>
      </c>
      <c r="G98" s="44">
        <v>302</v>
      </c>
      <c r="H98" s="44">
        <v>317</v>
      </c>
      <c r="I98" s="44">
        <v>199</v>
      </c>
      <c r="J98" s="44">
        <v>79</v>
      </c>
      <c r="K98" s="44">
        <v>30</v>
      </c>
      <c r="L98" s="44" t="s">
        <v>72</v>
      </c>
      <c r="M98" s="44" t="s">
        <v>72</v>
      </c>
      <c r="N98" s="186">
        <v>0</v>
      </c>
    </row>
    <row r="99" spans="1:14" x14ac:dyDescent="0.25">
      <c r="A99" s="44">
        <f>+COUNTIF($B$1:B99,ESTADISTICAS!B$9)</f>
        <v>0</v>
      </c>
      <c r="B99" s="44">
        <v>5</v>
      </c>
      <c r="C99" s="44" t="s">
        <v>98</v>
      </c>
      <c r="D99" s="44">
        <v>5667</v>
      </c>
      <c r="E99" t="s">
        <v>494</v>
      </c>
      <c r="F99" s="44">
        <v>73</v>
      </c>
      <c r="G99" s="44">
        <v>203</v>
      </c>
      <c r="H99" s="44">
        <v>186</v>
      </c>
      <c r="I99" s="44">
        <v>187</v>
      </c>
      <c r="J99" s="44">
        <v>96</v>
      </c>
      <c r="K99" s="44">
        <v>14</v>
      </c>
      <c r="L99" s="44">
        <v>2</v>
      </c>
      <c r="M99" s="44" t="s">
        <v>72</v>
      </c>
      <c r="N99" s="186">
        <v>0</v>
      </c>
    </row>
    <row r="100" spans="1:14" x14ac:dyDescent="0.25">
      <c r="A100" s="44">
        <f>+COUNTIF($B$1:B100,ESTADISTICAS!B$9)</f>
        <v>0</v>
      </c>
      <c r="B100" s="44">
        <v>5</v>
      </c>
      <c r="C100" s="44" t="s">
        <v>98</v>
      </c>
      <c r="D100" s="44">
        <v>5670</v>
      </c>
      <c r="E100" t="s">
        <v>495</v>
      </c>
      <c r="F100" s="44">
        <v>180</v>
      </c>
      <c r="G100" s="44">
        <v>321</v>
      </c>
      <c r="H100" s="44">
        <v>369</v>
      </c>
      <c r="I100" s="44">
        <v>287</v>
      </c>
      <c r="J100" s="44">
        <v>153</v>
      </c>
      <c r="K100" s="44">
        <v>17</v>
      </c>
      <c r="L100" s="44" t="s">
        <v>72</v>
      </c>
      <c r="M100" s="44" t="s">
        <v>72</v>
      </c>
      <c r="N100" s="186">
        <v>0</v>
      </c>
    </row>
    <row r="101" spans="1:14" x14ac:dyDescent="0.25">
      <c r="A101" s="44">
        <f>+COUNTIF($B$1:B101,ESTADISTICAS!B$9)</f>
        <v>0</v>
      </c>
      <c r="B101" s="44">
        <v>5</v>
      </c>
      <c r="C101" s="44" t="s">
        <v>98</v>
      </c>
      <c r="D101" s="44">
        <v>5674</v>
      </c>
      <c r="E101" t="s">
        <v>496</v>
      </c>
      <c r="F101" s="44">
        <v>36</v>
      </c>
      <c r="G101" s="44">
        <v>90</v>
      </c>
      <c r="H101" s="44">
        <v>112</v>
      </c>
      <c r="I101" s="44">
        <v>136</v>
      </c>
      <c r="J101" s="44">
        <v>92</v>
      </c>
      <c r="K101" s="44">
        <v>71</v>
      </c>
      <c r="L101" s="44" t="s">
        <v>72</v>
      </c>
      <c r="M101" s="44" t="s">
        <v>72</v>
      </c>
      <c r="N101" s="186">
        <v>0</v>
      </c>
    </row>
    <row r="102" spans="1:14" x14ac:dyDescent="0.25">
      <c r="A102" s="44">
        <f>+COUNTIF($B$1:B102,ESTADISTICAS!B$9)</f>
        <v>0</v>
      </c>
      <c r="B102" s="44">
        <v>5</v>
      </c>
      <c r="C102" s="44" t="s">
        <v>98</v>
      </c>
      <c r="D102" s="44">
        <v>5679</v>
      </c>
      <c r="E102" t="s">
        <v>497</v>
      </c>
      <c r="F102" s="44">
        <v>66</v>
      </c>
      <c r="G102" s="44">
        <v>64</v>
      </c>
      <c r="H102" s="44">
        <v>65</v>
      </c>
      <c r="I102" s="44">
        <v>21</v>
      </c>
      <c r="J102" s="44">
        <v>8</v>
      </c>
      <c r="K102" s="44">
        <v>43</v>
      </c>
      <c r="L102" s="44" t="s">
        <v>72</v>
      </c>
      <c r="M102" s="44">
        <v>1</v>
      </c>
      <c r="N102" s="186">
        <v>0</v>
      </c>
    </row>
    <row r="103" spans="1:14" x14ac:dyDescent="0.25">
      <c r="A103" s="44">
        <f>+COUNTIF($B$1:B103,ESTADISTICAS!B$9)</f>
        <v>0</v>
      </c>
      <c r="B103" s="44">
        <v>5</v>
      </c>
      <c r="C103" s="44" t="s">
        <v>98</v>
      </c>
      <c r="D103" s="44">
        <v>5686</v>
      </c>
      <c r="E103" t="s">
        <v>498</v>
      </c>
      <c r="F103" s="44">
        <v>557</v>
      </c>
      <c r="G103" s="44">
        <v>923</v>
      </c>
      <c r="H103" s="44">
        <v>800</v>
      </c>
      <c r="I103" s="44">
        <v>742</v>
      </c>
      <c r="J103" s="44">
        <v>4328</v>
      </c>
      <c r="K103" s="44">
        <v>3984</v>
      </c>
      <c r="L103" s="44">
        <v>4149</v>
      </c>
      <c r="M103" s="44">
        <v>3788</v>
      </c>
      <c r="N103" s="186">
        <v>3782</v>
      </c>
    </row>
    <row r="104" spans="1:14" x14ac:dyDescent="0.25">
      <c r="A104" s="44">
        <f>+COUNTIF($B$1:B104,ESTADISTICAS!B$9)</f>
        <v>0</v>
      </c>
      <c r="B104" s="44">
        <v>5</v>
      </c>
      <c r="C104" s="44" t="s">
        <v>98</v>
      </c>
      <c r="D104" s="44">
        <v>5690</v>
      </c>
      <c r="E104" t="s">
        <v>499</v>
      </c>
      <c r="F104" s="44">
        <v>231</v>
      </c>
      <c r="G104" s="44">
        <v>109</v>
      </c>
      <c r="H104" s="44">
        <v>128</v>
      </c>
      <c r="I104" s="44">
        <v>75</v>
      </c>
      <c r="J104" s="44">
        <v>36</v>
      </c>
      <c r="K104" s="44" t="s">
        <v>72</v>
      </c>
      <c r="L104" s="44" t="s">
        <v>72</v>
      </c>
      <c r="M104" s="44" t="s">
        <v>72</v>
      </c>
      <c r="N104" s="186">
        <v>0</v>
      </c>
    </row>
    <row r="105" spans="1:14" x14ac:dyDescent="0.25">
      <c r="A105" s="44">
        <f>+COUNTIF($B$1:B105,ESTADISTICAS!B$9)</f>
        <v>0</v>
      </c>
      <c r="B105" s="44">
        <v>5</v>
      </c>
      <c r="C105" s="44" t="s">
        <v>98</v>
      </c>
      <c r="D105" s="44">
        <v>5697</v>
      </c>
      <c r="E105" t="s">
        <v>500</v>
      </c>
      <c r="F105" s="44">
        <v>77</v>
      </c>
      <c r="G105" s="44">
        <v>161</v>
      </c>
      <c r="H105" s="44">
        <v>161</v>
      </c>
      <c r="I105" s="44">
        <v>85</v>
      </c>
      <c r="J105" s="44">
        <v>29</v>
      </c>
      <c r="K105" s="44">
        <v>27</v>
      </c>
      <c r="L105" s="44" t="s">
        <v>72</v>
      </c>
      <c r="M105" s="44" t="s">
        <v>72</v>
      </c>
      <c r="N105" s="186">
        <v>0</v>
      </c>
    </row>
    <row r="106" spans="1:14" x14ac:dyDescent="0.25">
      <c r="A106" s="44">
        <f>+COUNTIF($B$1:B106,ESTADISTICAS!B$9)</f>
        <v>0</v>
      </c>
      <c r="B106" s="44">
        <v>5</v>
      </c>
      <c r="C106" s="44" t="s">
        <v>98</v>
      </c>
      <c r="D106" s="44">
        <v>5736</v>
      </c>
      <c r="E106" t="s">
        <v>501</v>
      </c>
      <c r="F106" s="44">
        <v>442</v>
      </c>
      <c r="G106" s="44">
        <v>572</v>
      </c>
      <c r="H106" s="44">
        <v>410</v>
      </c>
      <c r="I106" s="44">
        <v>324</v>
      </c>
      <c r="J106" s="44">
        <v>147</v>
      </c>
      <c r="K106" s="44">
        <v>157</v>
      </c>
      <c r="L106" s="44">
        <v>90</v>
      </c>
      <c r="M106" s="44">
        <v>83</v>
      </c>
      <c r="N106" s="186">
        <v>96</v>
      </c>
    </row>
    <row r="107" spans="1:14" x14ac:dyDescent="0.25">
      <c r="A107" s="44">
        <f>+COUNTIF($B$1:B107,ESTADISTICAS!B$9)</f>
        <v>0</v>
      </c>
      <c r="B107" s="44">
        <v>5</v>
      </c>
      <c r="C107" s="44" t="s">
        <v>98</v>
      </c>
      <c r="D107" s="44">
        <v>5756</v>
      </c>
      <c r="E107" t="s">
        <v>502</v>
      </c>
      <c r="F107" s="44">
        <v>262</v>
      </c>
      <c r="G107" s="44">
        <v>418</v>
      </c>
      <c r="H107" s="44">
        <v>246</v>
      </c>
      <c r="I107" s="44">
        <v>359</v>
      </c>
      <c r="J107" s="44">
        <v>304</v>
      </c>
      <c r="K107" s="44">
        <v>350</v>
      </c>
      <c r="L107" s="44">
        <v>289</v>
      </c>
      <c r="M107" s="44">
        <v>272</v>
      </c>
      <c r="N107" s="186">
        <v>197</v>
      </c>
    </row>
    <row r="108" spans="1:14" x14ac:dyDescent="0.25">
      <c r="A108" s="44">
        <f>+COUNTIF($B$1:B108,ESTADISTICAS!B$9)</f>
        <v>0</v>
      </c>
      <c r="B108" s="44">
        <v>5</v>
      </c>
      <c r="C108" s="44" t="s">
        <v>98</v>
      </c>
      <c r="D108" s="44">
        <v>5761</v>
      </c>
      <c r="E108" t="s">
        <v>503</v>
      </c>
      <c r="F108" s="44">
        <v>47</v>
      </c>
      <c r="G108" s="44">
        <v>65</v>
      </c>
      <c r="H108" s="44">
        <v>121</v>
      </c>
      <c r="I108" s="44">
        <v>77</v>
      </c>
      <c r="J108" s="44">
        <v>46</v>
      </c>
      <c r="K108" s="44" t="s">
        <v>72</v>
      </c>
      <c r="L108" s="44" t="s">
        <v>72</v>
      </c>
      <c r="M108" s="44" t="s">
        <v>72</v>
      </c>
      <c r="N108" s="186">
        <v>0</v>
      </c>
    </row>
    <row r="109" spans="1:14" x14ac:dyDescent="0.25">
      <c r="A109" s="44">
        <f>+COUNTIF($B$1:B109,ESTADISTICAS!B$9)</f>
        <v>0</v>
      </c>
      <c r="B109" s="44">
        <v>5</v>
      </c>
      <c r="C109" s="44" t="s">
        <v>98</v>
      </c>
      <c r="D109" s="44">
        <v>5789</v>
      </c>
      <c r="E109" t="s">
        <v>504</v>
      </c>
      <c r="F109" s="44">
        <v>4</v>
      </c>
      <c r="G109" s="44">
        <v>52</v>
      </c>
      <c r="H109" s="44">
        <v>26</v>
      </c>
      <c r="I109" s="44">
        <v>50</v>
      </c>
      <c r="J109" s="44">
        <v>12</v>
      </c>
      <c r="K109" s="44" t="s">
        <v>72</v>
      </c>
      <c r="L109" s="44" t="s">
        <v>72</v>
      </c>
      <c r="M109" s="44">
        <v>13</v>
      </c>
      <c r="N109" s="186">
        <v>0</v>
      </c>
    </row>
    <row r="110" spans="1:14" x14ac:dyDescent="0.25">
      <c r="A110" s="44">
        <f>+COUNTIF($B$1:B110,ESTADISTICAS!B$9)</f>
        <v>0</v>
      </c>
      <c r="B110" s="44">
        <v>5</v>
      </c>
      <c r="C110" s="44" t="s">
        <v>98</v>
      </c>
      <c r="D110" s="44">
        <v>5790</v>
      </c>
      <c r="E110" t="s">
        <v>505</v>
      </c>
      <c r="F110" s="44">
        <v>288</v>
      </c>
      <c r="G110" s="44">
        <v>300</v>
      </c>
      <c r="H110" s="44">
        <v>169</v>
      </c>
      <c r="I110" s="44">
        <v>68</v>
      </c>
      <c r="J110" s="44" t="s">
        <v>72</v>
      </c>
      <c r="K110" s="44">
        <v>32</v>
      </c>
      <c r="L110" s="44" t="s">
        <v>72</v>
      </c>
      <c r="M110" s="44" t="s">
        <v>72</v>
      </c>
      <c r="N110" s="186">
        <v>0</v>
      </c>
    </row>
    <row r="111" spans="1:14" x14ac:dyDescent="0.25">
      <c r="A111" s="44">
        <f>+COUNTIF($B$1:B111,ESTADISTICAS!B$9)</f>
        <v>0</v>
      </c>
      <c r="B111" s="44">
        <v>5</v>
      </c>
      <c r="C111" s="44" t="s">
        <v>98</v>
      </c>
      <c r="D111" s="44">
        <v>5809</v>
      </c>
      <c r="E111" t="s">
        <v>506</v>
      </c>
      <c r="F111" s="44">
        <v>45</v>
      </c>
      <c r="G111" s="44">
        <v>71</v>
      </c>
      <c r="H111" s="44">
        <v>57</v>
      </c>
      <c r="I111" s="44">
        <v>67</v>
      </c>
      <c r="J111" s="44">
        <v>39</v>
      </c>
      <c r="K111" s="44">
        <v>1</v>
      </c>
      <c r="L111" s="44" t="s">
        <v>72</v>
      </c>
      <c r="M111" s="44" t="s">
        <v>72</v>
      </c>
      <c r="N111" s="186">
        <v>0</v>
      </c>
    </row>
    <row r="112" spans="1:14" x14ac:dyDescent="0.25">
      <c r="A112" s="44">
        <f>+COUNTIF($B$1:B112,ESTADISTICAS!B$9)</f>
        <v>0</v>
      </c>
      <c r="B112" s="44">
        <v>5</v>
      </c>
      <c r="C112" s="44" t="s">
        <v>98</v>
      </c>
      <c r="D112" s="44">
        <v>5819</v>
      </c>
      <c r="E112" t="s">
        <v>507</v>
      </c>
      <c r="F112" s="44">
        <v>2</v>
      </c>
      <c r="G112" s="44">
        <v>53</v>
      </c>
      <c r="H112" s="44">
        <v>59</v>
      </c>
      <c r="I112" s="44">
        <v>32</v>
      </c>
      <c r="J112" s="44" t="s">
        <v>72</v>
      </c>
      <c r="K112" s="44" t="s">
        <v>72</v>
      </c>
      <c r="L112" s="44" t="s">
        <v>72</v>
      </c>
      <c r="M112" s="44" t="s">
        <v>72</v>
      </c>
      <c r="N112" s="186">
        <v>0</v>
      </c>
    </row>
    <row r="113" spans="1:14" x14ac:dyDescent="0.25">
      <c r="A113" s="44">
        <f>+COUNTIF($B$1:B113,ESTADISTICAS!B$9)</f>
        <v>0</v>
      </c>
      <c r="B113" s="44">
        <v>5</v>
      </c>
      <c r="C113" s="44" t="s">
        <v>98</v>
      </c>
      <c r="D113" s="44">
        <v>5837</v>
      </c>
      <c r="E113" t="s">
        <v>508</v>
      </c>
      <c r="F113" s="44">
        <v>2891</v>
      </c>
      <c r="G113" s="44">
        <v>3462</v>
      </c>
      <c r="H113" s="44">
        <v>3661</v>
      </c>
      <c r="I113" s="44">
        <v>2958</v>
      </c>
      <c r="J113" s="44">
        <v>2497</v>
      </c>
      <c r="K113" s="44">
        <v>2029</v>
      </c>
      <c r="L113" s="44">
        <v>1557</v>
      </c>
      <c r="M113" s="44">
        <v>1454</v>
      </c>
      <c r="N113" s="186">
        <v>1334</v>
      </c>
    </row>
    <row r="114" spans="1:14" x14ac:dyDescent="0.25">
      <c r="A114" s="44">
        <f>+COUNTIF($B$1:B114,ESTADISTICAS!B$9)</f>
        <v>0</v>
      </c>
      <c r="B114" s="44">
        <v>5</v>
      </c>
      <c r="C114" s="44" t="s">
        <v>98</v>
      </c>
      <c r="D114" s="44">
        <v>5842</v>
      </c>
      <c r="E114" t="s">
        <v>509</v>
      </c>
      <c r="F114" s="44">
        <v>55</v>
      </c>
      <c r="G114" s="44">
        <v>46</v>
      </c>
      <c r="H114" s="44">
        <v>1</v>
      </c>
      <c r="I114" s="44">
        <v>26</v>
      </c>
      <c r="J114" s="44" t="s">
        <v>72</v>
      </c>
      <c r="K114" s="44" t="s">
        <v>72</v>
      </c>
      <c r="L114" s="44" t="s">
        <v>72</v>
      </c>
      <c r="M114" s="44" t="s">
        <v>72</v>
      </c>
      <c r="N114" s="186">
        <v>0</v>
      </c>
    </row>
    <row r="115" spans="1:14" x14ac:dyDescent="0.25">
      <c r="A115" s="44">
        <f>+COUNTIF($B$1:B115,ESTADISTICAS!B$9)</f>
        <v>0</v>
      </c>
      <c r="B115" s="44">
        <v>5</v>
      </c>
      <c r="C115" s="44" t="s">
        <v>98</v>
      </c>
      <c r="D115" s="44">
        <v>5847</v>
      </c>
      <c r="E115" t="s">
        <v>510</v>
      </c>
      <c r="F115" s="44">
        <v>59</v>
      </c>
      <c r="G115" s="44">
        <v>172</v>
      </c>
      <c r="H115" s="44">
        <v>245</v>
      </c>
      <c r="I115" s="44">
        <v>182</v>
      </c>
      <c r="J115" s="44">
        <v>281</v>
      </c>
      <c r="K115" s="44">
        <v>163</v>
      </c>
      <c r="L115" s="44">
        <v>137</v>
      </c>
      <c r="M115" s="44">
        <v>31</v>
      </c>
      <c r="N115" s="186">
        <v>0</v>
      </c>
    </row>
    <row r="116" spans="1:14" x14ac:dyDescent="0.25">
      <c r="A116" s="44">
        <f>+COUNTIF($B$1:B116,ESTADISTICAS!B$9)</f>
        <v>0</v>
      </c>
      <c r="B116" s="44">
        <v>5</v>
      </c>
      <c r="C116" s="44" t="s">
        <v>98</v>
      </c>
      <c r="D116" s="44">
        <v>5854</v>
      </c>
      <c r="E116" t="s">
        <v>511</v>
      </c>
      <c r="F116" s="44">
        <v>82</v>
      </c>
      <c r="G116" s="44">
        <v>218</v>
      </c>
      <c r="H116" s="44">
        <v>169</v>
      </c>
      <c r="I116" s="44">
        <v>77</v>
      </c>
      <c r="J116" s="44" t="s">
        <v>72</v>
      </c>
      <c r="K116" s="44" t="s">
        <v>72</v>
      </c>
      <c r="L116" s="44" t="s">
        <v>72</v>
      </c>
      <c r="M116" s="44" t="s">
        <v>72</v>
      </c>
      <c r="N116" s="186">
        <v>0</v>
      </c>
    </row>
    <row r="117" spans="1:14" x14ac:dyDescent="0.25">
      <c r="A117" s="44">
        <f>+COUNTIF($B$1:B117,ESTADISTICAS!B$9)</f>
        <v>0</v>
      </c>
      <c r="B117" s="44">
        <v>5</v>
      </c>
      <c r="C117" s="44" t="s">
        <v>98</v>
      </c>
      <c r="D117" s="44">
        <v>5856</v>
      </c>
      <c r="E117" t="s">
        <v>512</v>
      </c>
      <c r="F117" s="44">
        <v>80</v>
      </c>
      <c r="G117" s="44">
        <v>119</v>
      </c>
      <c r="H117" s="44">
        <v>111</v>
      </c>
      <c r="I117" s="44">
        <v>69</v>
      </c>
      <c r="J117" s="44">
        <v>18</v>
      </c>
      <c r="K117" s="44" t="s">
        <v>72</v>
      </c>
      <c r="L117" s="44" t="s">
        <v>72</v>
      </c>
      <c r="M117" s="44" t="s">
        <v>72</v>
      </c>
      <c r="N117" s="186">
        <v>0</v>
      </c>
    </row>
    <row r="118" spans="1:14" x14ac:dyDescent="0.25">
      <c r="A118" s="44">
        <f>+COUNTIF($B$1:B118,ESTADISTICAS!B$9)</f>
        <v>0</v>
      </c>
      <c r="B118" s="44">
        <v>5</v>
      </c>
      <c r="C118" s="44" t="s">
        <v>98</v>
      </c>
      <c r="D118" s="44">
        <v>5858</v>
      </c>
      <c r="E118" t="s">
        <v>513</v>
      </c>
      <c r="F118" s="44">
        <v>159</v>
      </c>
      <c r="G118" s="44">
        <v>197</v>
      </c>
      <c r="H118" s="44">
        <v>244</v>
      </c>
      <c r="I118" s="44">
        <v>157</v>
      </c>
      <c r="J118" s="44">
        <v>98</v>
      </c>
      <c r="K118" s="44" t="s">
        <v>72</v>
      </c>
      <c r="L118" s="44" t="s">
        <v>72</v>
      </c>
      <c r="M118" s="44" t="s">
        <v>72</v>
      </c>
      <c r="N118" s="186">
        <v>0</v>
      </c>
    </row>
    <row r="119" spans="1:14" x14ac:dyDescent="0.25">
      <c r="A119" s="44">
        <f>+COUNTIF($B$1:B119,ESTADISTICAS!B$9)</f>
        <v>0</v>
      </c>
      <c r="B119" s="44">
        <v>5</v>
      </c>
      <c r="C119" s="44" t="s">
        <v>98</v>
      </c>
      <c r="D119" s="44">
        <v>5861</v>
      </c>
      <c r="E119" t="s">
        <v>514</v>
      </c>
      <c r="F119" s="44">
        <v>62</v>
      </c>
      <c r="G119" s="44">
        <v>79</v>
      </c>
      <c r="H119" s="44">
        <v>100</v>
      </c>
      <c r="I119" s="44">
        <v>90</v>
      </c>
      <c r="J119" s="44">
        <v>45</v>
      </c>
      <c r="K119" s="44">
        <v>22</v>
      </c>
      <c r="L119" s="44" t="s">
        <v>72</v>
      </c>
      <c r="M119" s="44" t="s">
        <v>72</v>
      </c>
      <c r="N119" s="186">
        <v>0</v>
      </c>
    </row>
    <row r="120" spans="1:14" x14ac:dyDescent="0.25">
      <c r="A120" s="44">
        <f>+COUNTIF($B$1:B120,ESTADISTICAS!B$9)</f>
        <v>0</v>
      </c>
      <c r="B120" s="44">
        <v>5</v>
      </c>
      <c r="C120" s="44" t="s">
        <v>98</v>
      </c>
      <c r="D120" s="44">
        <v>5873</v>
      </c>
      <c r="E120" t="s">
        <v>515</v>
      </c>
      <c r="F120" s="44">
        <v>40</v>
      </c>
      <c r="G120" s="44">
        <v>67</v>
      </c>
      <c r="H120" s="44">
        <v>61</v>
      </c>
      <c r="I120" s="44">
        <v>37</v>
      </c>
      <c r="J120" s="44">
        <v>34</v>
      </c>
      <c r="K120" s="44">
        <v>30</v>
      </c>
      <c r="L120" s="44" t="s">
        <v>72</v>
      </c>
      <c r="M120" s="44" t="s">
        <v>72</v>
      </c>
      <c r="N120" s="186">
        <v>0</v>
      </c>
    </row>
    <row r="121" spans="1:14" x14ac:dyDescent="0.25">
      <c r="A121" s="44">
        <f>+COUNTIF($B$1:B121,ESTADISTICAS!B$9)</f>
        <v>0</v>
      </c>
      <c r="B121" s="44">
        <v>5</v>
      </c>
      <c r="C121" s="44" t="s">
        <v>98</v>
      </c>
      <c r="D121" s="44">
        <v>5885</v>
      </c>
      <c r="E121" t="s">
        <v>516</v>
      </c>
      <c r="F121" s="44">
        <v>68</v>
      </c>
      <c r="G121" s="44">
        <v>108</v>
      </c>
      <c r="H121" s="44">
        <v>117</v>
      </c>
      <c r="I121" s="44">
        <v>102</v>
      </c>
      <c r="J121" s="44">
        <v>51</v>
      </c>
      <c r="K121" s="44" t="s">
        <v>72</v>
      </c>
      <c r="L121" s="44" t="s">
        <v>72</v>
      </c>
      <c r="M121" s="44" t="s">
        <v>72</v>
      </c>
      <c r="N121" s="186">
        <v>0</v>
      </c>
    </row>
    <row r="122" spans="1:14" x14ac:dyDescent="0.25">
      <c r="A122" s="44">
        <f>+COUNTIF($B$1:B122,ESTADISTICAS!B$9)</f>
        <v>0</v>
      </c>
      <c r="B122" s="44">
        <v>5</v>
      </c>
      <c r="C122" s="44" t="s">
        <v>98</v>
      </c>
      <c r="D122" s="44">
        <v>5887</v>
      </c>
      <c r="E122" t="s">
        <v>517</v>
      </c>
      <c r="F122" s="44">
        <v>953</v>
      </c>
      <c r="G122" s="44">
        <v>823</v>
      </c>
      <c r="H122" s="44">
        <v>687</v>
      </c>
      <c r="I122" s="44">
        <v>529</v>
      </c>
      <c r="J122" s="44">
        <v>466</v>
      </c>
      <c r="K122" s="44">
        <v>401</v>
      </c>
      <c r="L122" s="44">
        <v>396</v>
      </c>
      <c r="M122" s="44">
        <v>446</v>
      </c>
      <c r="N122" s="186">
        <v>323</v>
      </c>
    </row>
    <row r="123" spans="1:14" x14ac:dyDescent="0.25">
      <c r="A123" s="44">
        <f>+COUNTIF($B$1:B123,ESTADISTICAS!B$9)</f>
        <v>0</v>
      </c>
      <c r="B123" s="44">
        <v>5</v>
      </c>
      <c r="C123" s="44" t="s">
        <v>98</v>
      </c>
      <c r="D123" s="44">
        <v>5890</v>
      </c>
      <c r="E123" t="s">
        <v>518</v>
      </c>
      <c r="F123" s="44">
        <v>200</v>
      </c>
      <c r="G123" s="44">
        <v>209</v>
      </c>
      <c r="H123" s="44">
        <v>208</v>
      </c>
      <c r="I123" s="44">
        <v>168</v>
      </c>
      <c r="J123" s="44">
        <v>178</v>
      </c>
      <c r="K123" s="44">
        <v>154</v>
      </c>
      <c r="L123" s="44">
        <v>180</v>
      </c>
      <c r="M123" s="44">
        <v>141</v>
      </c>
      <c r="N123" s="186">
        <v>109</v>
      </c>
    </row>
    <row r="124" spans="1:14" x14ac:dyDescent="0.25">
      <c r="A124" s="44">
        <f>+COUNTIF($B$1:B124,ESTADISTICAS!B$9)</f>
        <v>0</v>
      </c>
      <c r="B124" s="44">
        <v>5</v>
      </c>
      <c r="C124" s="44" t="s">
        <v>98</v>
      </c>
      <c r="D124" s="44">
        <v>5893</v>
      </c>
      <c r="E124" t="s">
        <v>519</v>
      </c>
      <c r="F124" s="44">
        <v>259</v>
      </c>
      <c r="G124" s="44">
        <v>235</v>
      </c>
      <c r="H124" s="44">
        <v>155</v>
      </c>
      <c r="I124" s="44">
        <v>71</v>
      </c>
      <c r="J124" s="44" t="s">
        <v>72</v>
      </c>
      <c r="K124" s="44" t="s">
        <v>72</v>
      </c>
      <c r="L124" s="44" t="s">
        <v>72</v>
      </c>
      <c r="M124" s="44" t="s">
        <v>72</v>
      </c>
      <c r="N124" s="186">
        <v>0</v>
      </c>
    </row>
    <row r="125" spans="1:14" x14ac:dyDescent="0.25">
      <c r="A125" s="44">
        <f>+COUNTIF($B$1:B125,ESTADISTICAS!B$9)</f>
        <v>0</v>
      </c>
      <c r="B125" s="44">
        <v>5</v>
      </c>
      <c r="C125" s="44" t="s">
        <v>98</v>
      </c>
      <c r="D125" s="44">
        <v>5895</v>
      </c>
      <c r="E125" t="s">
        <v>520</v>
      </c>
      <c r="F125" s="44">
        <v>67</v>
      </c>
      <c r="G125" s="44">
        <v>177</v>
      </c>
      <c r="H125" s="44">
        <v>185</v>
      </c>
      <c r="I125" s="44">
        <v>171</v>
      </c>
      <c r="J125" s="44">
        <v>15</v>
      </c>
      <c r="K125" s="44">
        <v>8</v>
      </c>
      <c r="L125" s="44" t="s">
        <v>72</v>
      </c>
      <c r="M125" s="44" t="s">
        <v>72</v>
      </c>
      <c r="N125" s="186">
        <v>0</v>
      </c>
    </row>
    <row r="126" spans="1:14" x14ac:dyDescent="0.25">
      <c r="A126" s="44">
        <f>+COUNTIF($B$1:B126,ESTADISTICAS!B$9)</f>
        <v>0</v>
      </c>
      <c r="B126" s="44">
        <v>8</v>
      </c>
      <c r="C126" s="44" t="s">
        <v>158</v>
      </c>
      <c r="D126" s="44">
        <v>8001</v>
      </c>
      <c r="E126" t="s">
        <v>521</v>
      </c>
      <c r="F126" s="44">
        <v>80469</v>
      </c>
      <c r="G126" s="44">
        <v>85313</v>
      </c>
      <c r="H126" s="44">
        <v>88893</v>
      </c>
      <c r="I126" s="44">
        <v>106355</v>
      </c>
      <c r="J126" s="44">
        <v>121868</v>
      </c>
      <c r="K126" s="44">
        <v>126302</v>
      </c>
      <c r="L126" s="44">
        <v>131311</v>
      </c>
      <c r="M126" s="44">
        <v>132260</v>
      </c>
      <c r="N126" s="186">
        <v>129260</v>
      </c>
    </row>
    <row r="127" spans="1:14" x14ac:dyDescent="0.25">
      <c r="A127" s="44">
        <f>+COUNTIF($B$1:B127,ESTADISTICAS!B$9)</f>
        <v>0</v>
      </c>
      <c r="B127" s="44">
        <v>8</v>
      </c>
      <c r="C127" s="44" t="s">
        <v>158</v>
      </c>
      <c r="D127" s="44">
        <v>8078</v>
      </c>
      <c r="E127" t="s">
        <v>522</v>
      </c>
      <c r="F127" s="44">
        <v>100</v>
      </c>
      <c r="G127" s="44">
        <v>158</v>
      </c>
      <c r="H127" s="44">
        <v>37</v>
      </c>
      <c r="I127" s="44">
        <v>37</v>
      </c>
      <c r="J127" s="44" t="s">
        <v>72</v>
      </c>
      <c r="K127" s="44">
        <v>11</v>
      </c>
      <c r="L127" s="44">
        <v>1</v>
      </c>
      <c r="M127" s="44" t="s">
        <v>72</v>
      </c>
      <c r="N127" s="186">
        <v>0</v>
      </c>
    </row>
    <row r="128" spans="1:14" x14ac:dyDescent="0.25">
      <c r="A128" s="44">
        <f>+COUNTIF($B$1:B128,ESTADISTICAS!B$9)</f>
        <v>0</v>
      </c>
      <c r="B128" s="44">
        <v>8</v>
      </c>
      <c r="C128" s="44" t="s">
        <v>158</v>
      </c>
      <c r="D128" s="44">
        <v>8137</v>
      </c>
      <c r="E128" t="s">
        <v>523</v>
      </c>
      <c r="F128" s="44">
        <v>1</v>
      </c>
      <c r="G128" s="44" t="s">
        <v>72</v>
      </c>
      <c r="H128" s="44" t="s">
        <v>72</v>
      </c>
      <c r="I128" s="44" t="s">
        <v>72</v>
      </c>
      <c r="J128" s="44" t="s">
        <v>72</v>
      </c>
      <c r="K128" s="44">
        <v>3</v>
      </c>
      <c r="L128" s="44" t="s">
        <v>72</v>
      </c>
      <c r="M128" s="44" t="s">
        <v>72</v>
      </c>
      <c r="N128" s="186">
        <v>0</v>
      </c>
    </row>
    <row r="129" spans="1:14" x14ac:dyDescent="0.25">
      <c r="A129" s="44">
        <f>+COUNTIF($B$1:B129,ESTADISTICAS!B$9)</f>
        <v>0</v>
      </c>
      <c r="B129" s="44">
        <v>8</v>
      </c>
      <c r="C129" s="44" t="s">
        <v>158</v>
      </c>
      <c r="D129" s="44">
        <v>8141</v>
      </c>
      <c r="E129" t="s">
        <v>524</v>
      </c>
      <c r="F129" s="44" t="s">
        <v>72</v>
      </c>
      <c r="G129" s="44">
        <v>25</v>
      </c>
      <c r="H129" s="44" t="s">
        <v>72</v>
      </c>
      <c r="I129" s="44" t="s">
        <v>72</v>
      </c>
      <c r="J129" s="44" t="s">
        <v>72</v>
      </c>
      <c r="K129" s="44" t="s">
        <v>72</v>
      </c>
      <c r="L129" s="44" t="s">
        <v>72</v>
      </c>
      <c r="M129" s="44" t="s">
        <v>72</v>
      </c>
      <c r="N129" s="186">
        <v>0</v>
      </c>
    </row>
    <row r="130" spans="1:14" x14ac:dyDescent="0.25">
      <c r="A130" s="44">
        <f>+COUNTIF($B$1:B130,ESTADISTICAS!B$9)</f>
        <v>0</v>
      </c>
      <c r="B130" s="44">
        <v>8</v>
      </c>
      <c r="C130" s="44" t="s">
        <v>158</v>
      </c>
      <c r="D130" s="44">
        <v>8296</v>
      </c>
      <c r="E130" t="s">
        <v>525</v>
      </c>
      <c r="F130" s="44">
        <v>101</v>
      </c>
      <c r="G130" s="44">
        <v>148</v>
      </c>
      <c r="H130" s="44">
        <v>154</v>
      </c>
      <c r="I130" s="44">
        <v>257</v>
      </c>
      <c r="J130" s="44">
        <v>74</v>
      </c>
      <c r="K130" s="44">
        <v>132</v>
      </c>
      <c r="L130" s="44">
        <v>49</v>
      </c>
      <c r="M130" s="44" t="s">
        <v>72</v>
      </c>
      <c r="N130" s="186">
        <v>0</v>
      </c>
    </row>
    <row r="131" spans="1:14" x14ac:dyDescent="0.25">
      <c r="A131" s="44">
        <f>+COUNTIF($B$1:B131,ESTADISTICAS!B$9)</f>
        <v>0</v>
      </c>
      <c r="B131" s="44">
        <v>8</v>
      </c>
      <c r="C131" s="44" t="s">
        <v>158</v>
      </c>
      <c r="D131" s="44">
        <v>8372</v>
      </c>
      <c r="E131" t="s">
        <v>526</v>
      </c>
      <c r="F131" s="44" t="s">
        <v>72</v>
      </c>
      <c r="G131" s="44">
        <v>29</v>
      </c>
      <c r="H131" s="44" t="s">
        <v>72</v>
      </c>
      <c r="I131" s="44" t="s">
        <v>72</v>
      </c>
      <c r="J131" s="44" t="s">
        <v>72</v>
      </c>
      <c r="K131" s="44" t="s">
        <v>72</v>
      </c>
      <c r="L131" s="44" t="s">
        <v>72</v>
      </c>
      <c r="M131" s="44" t="s">
        <v>72</v>
      </c>
      <c r="N131" s="186">
        <v>0</v>
      </c>
    </row>
    <row r="132" spans="1:14" x14ac:dyDescent="0.25">
      <c r="A132" s="44">
        <f>+COUNTIF($B$1:B132,ESTADISTICAS!B$9)</f>
        <v>0</v>
      </c>
      <c r="B132" s="44">
        <v>8</v>
      </c>
      <c r="C132" s="44" t="s">
        <v>158</v>
      </c>
      <c r="D132" s="44">
        <v>8421</v>
      </c>
      <c r="E132" t="s">
        <v>527</v>
      </c>
      <c r="F132" s="44">
        <v>42</v>
      </c>
      <c r="G132" s="44">
        <v>41</v>
      </c>
      <c r="H132" s="44">
        <v>29</v>
      </c>
      <c r="I132" s="44">
        <v>1</v>
      </c>
      <c r="J132" s="44" t="s">
        <v>72</v>
      </c>
      <c r="K132" s="44">
        <v>4</v>
      </c>
      <c r="L132" s="44" t="s">
        <v>72</v>
      </c>
      <c r="M132" s="44" t="s">
        <v>72</v>
      </c>
      <c r="N132" s="186">
        <v>0</v>
      </c>
    </row>
    <row r="133" spans="1:14" x14ac:dyDescent="0.25">
      <c r="A133" s="44">
        <f>+COUNTIF($B$1:B133,ESTADISTICAS!B$9)</f>
        <v>0</v>
      </c>
      <c r="B133" s="44">
        <v>8</v>
      </c>
      <c r="C133" s="44" t="s">
        <v>158</v>
      </c>
      <c r="D133" s="44">
        <v>8433</v>
      </c>
      <c r="E133" t="s">
        <v>528</v>
      </c>
      <c r="F133" s="44">
        <v>7</v>
      </c>
      <c r="G133" s="44">
        <v>169</v>
      </c>
      <c r="H133" s="44">
        <v>289</v>
      </c>
      <c r="I133" s="44">
        <v>215</v>
      </c>
      <c r="J133" s="44">
        <v>80</v>
      </c>
      <c r="K133" s="44">
        <v>44</v>
      </c>
      <c r="L133" s="44" t="s">
        <v>72</v>
      </c>
      <c r="M133" s="44">
        <v>83</v>
      </c>
      <c r="N133" s="186">
        <v>199</v>
      </c>
    </row>
    <row r="134" spans="1:14" x14ac:dyDescent="0.25">
      <c r="A134" s="44">
        <f>+COUNTIF($B$1:B134,ESTADISTICAS!B$9)</f>
        <v>0</v>
      </c>
      <c r="B134" s="44">
        <v>8</v>
      </c>
      <c r="C134" s="44" t="s">
        <v>158</v>
      </c>
      <c r="D134" s="44">
        <v>8436</v>
      </c>
      <c r="E134" t="s">
        <v>529</v>
      </c>
      <c r="F134" s="44" t="s">
        <v>72</v>
      </c>
      <c r="G134" s="44">
        <v>25</v>
      </c>
      <c r="H134" s="44">
        <v>67</v>
      </c>
      <c r="I134" s="44">
        <v>67</v>
      </c>
      <c r="J134" s="44">
        <v>29</v>
      </c>
      <c r="K134" s="44">
        <v>3</v>
      </c>
      <c r="L134" s="44" t="s">
        <v>72</v>
      </c>
      <c r="M134" s="44" t="s">
        <v>72</v>
      </c>
      <c r="N134" s="186">
        <v>0</v>
      </c>
    </row>
    <row r="135" spans="1:14" x14ac:dyDescent="0.25">
      <c r="A135" s="44">
        <f>+COUNTIF($B$1:B135,ESTADISTICAS!B$9)</f>
        <v>0</v>
      </c>
      <c r="B135" s="44">
        <v>8</v>
      </c>
      <c r="C135" s="44" t="s">
        <v>158</v>
      </c>
      <c r="D135" s="44">
        <v>8520</v>
      </c>
      <c r="E135" t="s">
        <v>530</v>
      </c>
      <c r="F135" s="44">
        <v>57</v>
      </c>
      <c r="G135" s="44">
        <v>107</v>
      </c>
      <c r="H135" s="44">
        <v>46</v>
      </c>
      <c r="I135" s="44">
        <v>44</v>
      </c>
      <c r="J135" s="44" t="s">
        <v>72</v>
      </c>
      <c r="K135" s="44" t="s">
        <v>72</v>
      </c>
      <c r="L135" s="44" t="s">
        <v>72</v>
      </c>
      <c r="M135" s="44" t="s">
        <v>72</v>
      </c>
      <c r="N135" s="186">
        <v>0</v>
      </c>
    </row>
    <row r="136" spans="1:14" x14ac:dyDescent="0.25">
      <c r="A136" s="44">
        <f>+COUNTIF($B$1:B136,ESTADISTICAS!B$9)</f>
        <v>0</v>
      </c>
      <c r="B136" s="44">
        <v>8</v>
      </c>
      <c r="C136" s="44" t="s">
        <v>158</v>
      </c>
      <c r="D136" s="44">
        <v>8549</v>
      </c>
      <c r="E136" t="s">
        <v>531</v>
      </c>
      <c r="F136" s="44" t="s">
        <v>72</v>
      </c>
      <c r="G136" s="44" t="s">
        <v>72</v>
      </c>
      <c r="H136" s="44" t="s">
        <v>72</v>
      </c>
      <c r="I136" s="44">
        <v>1</v>
      </c>
      <c r="J136" s="44" t="s">
        <v>72</v>
      </c>
      <c r="K136" s="44" t="s">
        <v>72</v>
      </c>
      <c r="L136" s="44" t="s">
        <v>72</v>
      </c>
      <c r="M136" s="44" t="s">
        <v>72</v>
      </c>
      <c r="N136" s="186">
        <v>0</v>
      </c>
    </row>
    <row r="137" spans="1:14" x14ac:dyDescent="0.25">
      <c r="A137" s="44">
        <f>+COUNTIF($B$1:B137,ESTADISTICAS!B$9)</f>
        <v>0</v>
      </c>
      <c r="B137" s="44">
        <v>8</v>
      </c>
      <c r="C137" s="44" t="s">
        <v>158</v>
      </c>
      <c r="D137" s="44">
        <v>8558</v>
      </c>
      <c r="E137" t="s">
        <v>532</v>
      </c>
      <c r="F137" s="44">
        <v>45</v>
      </c>
      <c r="G137" s="44">
        <v>95</v>
      </c>
      <c r="H137" s="44">
        <v>68</v>
      </c>
      <c r="I137" s="44">
        <v>68</v>
      </c>
      <c r="J137" s="44" t="s">
        <v>72</v>
      </c>
      <c r="K137" s="44" t="s">
        <v>72</v>
      </c>
      <c r="L137" s="44" t="s">
        <v>72</v>
      </c>
      <c r="M137" s="44" t="s">
        <v>72</v>
      </c>
      <c r="N137" s="186">
        <v>0</v>
      </c>
    </row>
    <row r="138" spans="1:14" x14ac:dyDescent="0.25">
      <c r="A138" s="44">
        <f>+COUNTIF($B$1:B138,ESTADISTICAS!B$9)</f>
        <v>0</v>
      </c>
      <c r="B138" s="44">
        <v>8</v>
      </c>
      <c r="C138" s="44" t="s">
        <v>158</v>
      </c>
      <c r="D138" s="44">
        <v>8560</v>
      </c>
      <c r="E138" t="s">
        <v>533</v>
      </c>
      <c r="F138" s="44">
        <v>47</v>
      </c>
      <c r="G138" s="44">
        <v>46</v>
      </c>
      <c r="H138" s="44">
        <v>16</v>
      </c>
      <c r="I138" s="44" t="s">
        <v>72</v>
      </c>
      <c r="J138" s="44" t="s">
        <v>72</v>
      </c>
      <c r="K138" s="44">
        <v>1</v>
      </c>
      <c r="L138" s="44" t="s">
        <v>72</v>
      </c>
      <c r="M138" s="44" t="s">
        <v>72</v>
      </c>
      <c r="N138" s="186">
        <v>0</v>
      </c>
    </row>
    <row r="139" spans="1:14" x14ac:dyDescent="0.25">
      <c r="A139" s="44">
        <f>+COUNTIF($B$1:B139,ESTADISTICAS!B$9)</f>
        <v>0</v>
      </c>
      <c r="B139" s="44">
        <v>8</v>
      </c>
      <c r="C139" s="44" t="s">
        <v>158</v>
      </c>
      <c r="D139" s="44">
        <v>8573</v>
      </c>
      <c r="E139" t="s">
        <v>534</v>
      </c>
      <c r="F139" s="44">
        <v>370</v>
      </c>
      <c r="G139" s="44">
        <v>519</v>
      </c>
      <c r="H139" s="44">
        <v>479</v>
      </c>
      <c r="I139" s="44">
        <v>497</v>
      </c>
      <c r="J139" s="44">
        <v>507</v>
      </c>
      <c r="K139" s="44">
        <v>453</v>
      </c>
      <c r="L139" s="44">
        <v>705</v>
      </c>
      <c r="M139" s="44">
        <v>784</v>
      </c>
      <c r="N139" s="186">
        <v>1839</v>
      </c>
    </row>
    <row r="140" spans="1:14" x14ac:dyDescent="0.25">
      <c r="A140" s="44">
        <f>+COUNTIF($B$1:B140,ESTADISTICAS!B$9)</f>
        <v>0</v>
      </c>
      <c r="B140" s="44">
        <v>8</v>
      </c>
      <c r="C140" s="44" t="s">
        <v>158</v>
      </c>
      <c r="D140" s="44">
        <v>8606</v>
      </c>
      <c r="E140" t="s">
        <v>535</v>
      </c>
      <c r="F140" s="44" t="s">
        <v>72</v>
      </c>
      <c r="G140" s="44">
        <v>50</v>
      </c>
      <c r="H140" s="44">
        <v>89</v>
      </c>
      <c r="I140" s="44">
        <v>63</v>
      </c>
      <c r="J140" s="44" t="s">
        <v>72</v>
      </c>
      <c r="K140" s="44">
        <v>4</v>
      </c>
      <c r="L140" s="44" t="s">
        <v>72</v>
      </c>
      <c r="M140" s="44" t="s">
        <v>72</v>
      </c>
      <c r="N140" s="186">
        <v>0</v>
      </c>
    </row>
    <row r="141" spans="1:14" x14ac:dyDescent="0.25">
      <c r="A141" s="44">
        <f>+COUNTIF($B$1:B141,ESTADISTICAS!B$9)</f>
        <v>0</v>
      </c>
      <c r="B141" s="44">
        <v>8</v>
      </c>
      <c r="C141" s="44" t="s">
        <v>158</v>
      </c>
      <c r="D141" s="44">
        <v>8634</v>
      </c>
      <c r="E141" t="s">
        <v>536</v>
      </c>
      <c r="F141" s="44">
        <v>39</v>
      </c>
      <c r="G141" s="44">
        <v>62</v>
      </c>
      <c r="H141" s="44">
        <v>104</v>
      </c>
      <c r="I141" s="44">
        <v>103</v>
      </c>
      <c r="J141" s="44">
        <v>180</v>
      </c>
      <c r="K141" s="44">
        <v>56</v>
      </c>
      <c r="L141" s="44">
        <v>11</v>
      </c>
      <c r="M141" s="44" t="s">
        <v>72</v>
      </c>
      <c r="N141" s="186">
        <v>1</v>
      </c>
    </row>
    <row r="142" spans="1:14" x14ac:dyDescent="0.25">
      <c r="A142" s="44">
        <f>+COUNTIF($B$1:B142,ESTADISTICAS!B$9)</f>
        <v>0</v>
      </c>
      <c r="B142" s="44">
        <v>8</v>
      </c>
      <c r="C142" s="44" t="s">
        <v>158</v>
      </c>
      <c r="D142" s="44">
        <v>8638</v>
      </c>
      <c r="E142" t="s">
        <v>482</v>
      </c>
      <c r="F142" s="44">
        <v>180</v>
      </c>
      <c r="G142" s="44">
        <v>444</v>
      </c>
      <c r="H142" s="44">
        <v>449</v>
      </c>
      <c r="I142" s="44">
        <v>843</v>
      </c>
      <c r="J142" s="44">
        <v>868</v>
      </c>
      <c r="K142" s="44">
        <v>1100</v>
      </c>
      <c r="L142" s="44">
        <v>879</v>
      </c>
      <c r="M142" s="44">
        <v>745</v>
      </c>
      <c r="N142" s="186">
        <v>1086</v>
      </c>
    </row>
    <row r="143" spans="1:14" x14ac:dyDescent="0.25">
      <c r="A143" s="44">
        <f>+COUNTIF($B$1:B143,ESTADISTICAS!B$9)</f>
        <v>0</v>
      </c>
      <c r="B143" s="44">
        <v>8</v>
      </c>
      <c r="C143" s="44" t="s">
        <v>158</v>
      </c>
      <c r="D143" s="44">
        <v>8685</v>
      </c>
      <c r="E143" t="s">
        <v>537</v>
      </c>
      <c r="F143" s="44">
        <v>51</v>
      </c>
      <c r="G143" s="44">
        <v>136</v>
      </c>
      <c r="H143" s="44">
        <v>32</v>
      </c>
      <c r="I143" s="44">
        <v>16</v>
      </c>
      <c r="J143" s="44" t="s">
        <v>72</v>
      </c>
      <c r="K143" s="44">
        <v>1</v>
      </c>
      <c r="L143" s="44" t="s">
        <v>72</v>
      </c>
      <c r="M143" s="44">
        <v>1</v>
      </c>
      <c r="N143" s="186">
        <v>0</v>
      </c>
    </row>
    <row r="144" spans="1:14" x14ac:dyDescent="0.25">
      <c r="A144" s="44">
        <f>+COUNTIF($B$1:B144,ESTADISTICAS!B$9)</f>
        <v>0</v>
      </c>
      <c r="B144" s="44">
        <v>8</v>
      </c>
      <c r="C144" s="44" t="s">
        <v>158</v>
      </c>
      <c r="D144" s="44">
        <v>8758</v>
      </c>
      <c r="E144" t="s">
        <v>538</v>
      </c>
      <c r="F144" s="44">
        <v>2254</v>
      </c>
      <c r="G144" s="44">
        <v>2587</v>
      </c>
      <c r="H144" s="44">
        <v>2541</v>
      </c>
      <c r="I144" s="44">
        <v>2286</v>
      </c>
      <c r="J144" s="44">
        <v>2512</v>
      </c>
      <c r="K144" s="44">
        <v>2311</v>
      </c>
      <c r="L144" s="44">
        <v>2663</v>
      </c>
      <c r="M144" s="44">
        <v>2408</v>
      </c>
      <c r="N144" s="186">
        <v>2744</v>
      </c>
    </row>
    <row r="145" spans="1:14" x14ac:dyDescent="0.25">
      <c r="A145" s="44">
        <f>+COUNTIF($B$1:B145,ESTADISTICAS!B$9)</f>
        <v>0</v>
      </c>
      <c r="B145" s="44">
        <v>8</v>
      </c>
      <c r="C145" s="44" t="s">
        <v>158</v>
      </c>
      <c r="D145" s="44">
        <v>8770</v>
      </c>
      <c r="E145" t="s">
        <v>539</v>
      </c>
      <c r="F145" s="44" t="s">
        <v>72</v>
      </c>
      <c r="G145" s="44">
        <v>102</v>
      </c>
      <c r="H145" s="44">
        <v>93</v>
      </c>
      <c r="I145" s="44">
        <v>37</v>
      </c>
      <c r="J145" s="44">
        <v>23</v>
      </c>
      <c r="K145" s="44">
        <v>28</v>
      </c>
      <c r="L145" s="44">
        <v>2</v>
      </c>
      <c r="M145" s="44">
        <v>15</v>
      </c>
      <c r="N145" s="186">
        <v>526</v>
      </c>
    </row>
    <row r="146" spans="1:14" x14ac:dyDescent="0.25">
      <c r="A146" s="44">
        <f>+COUNTIF($B$1:B146,ESTADISTICAS!B$9)</f>
        <v>0</v>
      </c>
      <c r="B146" s="44">
        <v>8</v>
      </c>
      <c r="C146" s="44" t="s">
        <v>158</v>
      </c>
      <c r="D146" s="44">
        <v>8832</v>
      </c>
      <c r="E146" t="s">
        <v>540</v>
      </c>
      <c r="F146" s="44">
        <v>1</v>
      </c>
      <c r="G146" s="44" t="s">
        <v>72</v>
      </c>
      <c r="H146" s="44" t="s">
        <v>72</v>
      </c>
      <c r="I146" s="44" t="s">
        <v>72</v>
      </c>
      <c r="J146" s="44" t="s">
        <v>72</v>
      </c>
      <c r="K146" s="44" t="s">
        <v>72</v>
      </c>
      <c r="L146" s="44" t="s">
        <v>72</v>
      </c>
      <c r="M146" s="44" t="s">
        <v>72</v>
      </c>
      <c r="N146" s="186">
        <v>0</v>
      </c>
    </row>
    <row r="147" spans="1:14" x14ac:dyDescent="0.25">
      <c r="A147" s="44">
        <f>+COUNTIF($B$1:B147,ESTADISTICAS!B$9)</f>
        <v>0</v>
      </c>
      <c r="B147" s="44">
        <v>11</v>
      </c>
      <c r="C147" s="44" t="s">
        <v>541</v>
      </c>
      <c r="D147" s="44">
        <v>11001</v>
      </c>
      <c r="E147" t="s">
        <v>541</v>
      </c>
      <c r="F147" s="44">
        <v>516771</v>
      </c>
      <c r="G147" s="44">
        <v>573023</v>
      </c>
      <c r="H147" s="44">
        <v>604280.80000000005</v>
      </c>
      <c r="I147" s="44">
        <v>653880</v>
      </c>
      <c r="J147" s="44">
        <v>708245</v>
      </c>
      <c r="K147" s="44">
        <v>734313</v>
      </c>
      <c r="L147" s="44">
        <v>782787</v>
      </c>
      <c r="M147" s="44">
        <v>800389</v>
      </c>
      <c r="N147" s="186">
        <v>804455</v>
      </c>
    </row>
    <row r="148" spans="1:14" x14ac:dyDescent="0.25">
      <c r="A148" s="44">
        <f>+COUNTIF($B$1:B148,ESTADISTICAS!B$9)</f>
        <v>0</v>
      </c>
      <c r="B148" s="44">
        <v>13</v>
      </c>
      <c r="C148" s="44" t="s">
        <v>121</v>
      </c>
      <c r="D148" s="44">
        <v>13001</v>
      </c>
      <c r="E148" t="s">
        <v>542</v>
      </c>
      <c r="F148" s="44">
        <v>50498</v>
      </c>
      <c r="G148" s="44">
        <v>58259</v>
      </c>
      <c r="H148" s="44">
        <v>60036.800000000003</v>
      </c>
      <c r="I148" s="44">
        <v>67535</v>
      </c>
      <c r="J148" s="44">
        <v>68708</v>
      </c>
      <c r="K148" s="44">
        <v>73836</v>
      </c>
      <c r="L148" s="44">
        <v>79753</v>
      </c>
      <c r="M148" s="44">
        <v>76164</v>
      </c>
      <c r="N148" s="186">
        <v>74449</v>
      </c>
    </row>
    <row r="149" spans="1:14" x14ac:dyDescent="0.25">
      <c r="A149" s="44">
        <f>+COUNTIF($B$1:B149,ESTADISTICAS!B$9)</f>
        <v>0</v>
      </c>
      <c r="B149" s="44">
        <v>13</v>
      </c>
      <c r="C149" s="44" t="s">
        <v>121</v>
      </c>
      <c r="D149" s="44">
        <v>13006</v>
      </c>
      <c r="E149" t="s">
        <v>543</v>
      </c>
      <c r="F149" s="44">
        <v>29</v>
      </c>
      <c r="G149" s="44">
        <v>110</v>
      </c>
      <c r="H149" s="44">
        <v>107</v>
      </c>
      <c r="I149" s="44">
        <v>101</v>
      </c>
      <c r="J149" s="44">
        <v>48</v>
      </c>
      <c r="K149" s="44">
        <v>59</v>
      </c>
      <c r="L149" s="44" t="s">
        <v>72</v>
      </c>
      <c r="M149" s="44">
        <v>6</v>
      </c>
      <c r="N149" s="186">
        <v>20</v>
      </c>
    </row>
    <row r="150" spans="1:14" x14ac:dyDescent="0.25">
      <c r="A150" s="44">
        <f>+COUNTIF($B$1:B150,ESTADISTICAS!B$9)</f>
        <v>0</v>
      </c>
      <c r="B150" s="44">
        <v>13</v>
      </c>
      <c r="C150" s="44" t="s">
        <v>121</v>
      </c>
      <c r="D150" s="44">
        <v>13030</v>
      </c>
      <c r="E150" t="s">
        <v>544</v>
      </c>
      <c r="F150" s="44" t="s">
        <v>72</v>
      </c>
      <c r="G150" s="44" t="s">
        <v>72</v>
      </c>
      <c r="H150" s="44">
        <v>49</v>
      </c>
      <c r="I150" s="44">
        <v>36</v>
      </c>
      <c r="J150" s="44">
        <v>29</v>
      </c>
      <c r="K150" s="44" t="s">
        <v>72</v>
      </c>
      <c r="L150" s="44" t="s">
        <v>72</v>
      </c>
      <c r="M150" s="44" t="s">
        <v>72</v>
      </c>
      <c r="N150" s="186">
        <v>0</v>
      </c>
    </row>
    <row r="151" spans="1:14" x14ac:dyDescent="0.25">
      <c r="A151" s="44">
        <f>+COUNTIF($B$1:B151,ESTADISTICAS!B$9)</f>
        <v>0</v>
      </c>
      <c r="B151" s="44">
        <v>13</v>
      </c>
      <c r="C151" s="44" t="s">
        <v>121</v>
      </c>
      <c r="D151" s="44">
        <v>13042</v>
      </c>
      <c r="E151" t="s">
        <v>545</v>
      </c>
      <c r="F151" s="44" t="s">
        <v>72</v>
      </c>
      <c r="G151" s="44">
        <v>30</v>
      </c>
      <c r="H151" s="44" t="s">
        <v>72</v>
      </c>
      <c r="I151" s="44" t="s">
        <v>72</v>
      </c>
      <c r="J151" s="44" t="s">
        <v>72</v>
      </c>
      <c r="K151" s="44" t="s">
        <v>72</v>
      </c>
      <c r="L151" s="44" t="s">
        <v>72</v>
      </c>
      <c r="M151" s="44">
        <v>5</v>
      </c>
      <c r="N151" s="186">
        <v>0</v>
      </c>
    </row>
    <row r="152" spans="1:14" x14ac:dyDescent="0.25">
      <c r="A152" s="44">
        <f>+COUNTIF($B$1:B152,ESTADISTICAS!B$9)</f>
        <v>0</v>
      </c>
      <c r="B152" s="44">
        <v>13</v>
      </c>
      <c r="C152" s="44" t="s">
        <v>121</v>
      </c>
      <c r="D152" s="44">
        <v>13052</v>
      </c>
      <c r="E152" t="s">
        <v>546</v>
      </c>
      <c r="F152" s="44">
        <v>130</v>
      </c>
      <c r="G152" s="44">
        <v>158</v>
      </c>
      <c r="H152" s="44">
        <v>41</v>
      </c>
      <c r="I152" s="44">
        <v>61</v>
      </c>
      <c r="J152" s="44">
        <v>43</v>
      </c>
      <c r="K152" s="44">
        <v>2</v>
      </c>
      <c r="L152" s="44">
        <v>2</v>
      </c>
      <c r="M152" s="44">
        <v>1</v>
      </c>
      <c r="N152" s="186">
        <v>0</v>
      </c>
    </row>
    <row r="153" spans="1:14" x14ac:dyDescent="0.25">
      <c r="A153" s="44">
        <f>+COUNTIF($B$1:B153,ESTADISTICAS!B$9)</f>
        <v>0</v>
      </c>
      <c r="B153" s="44">
        <v>13</v>
      </c>
      <c r="C153" s="44" t="s">
        <v>121</v>
      </c>
      <c r="D153" s="44">
        <v>13062</v>
      </c>
      <c r="E153" t="s">
        <v>547</v>
      </c>
      <c r="F153" s="44">
        <v>109</v>
      </c>
      <c r="G153" s="44">
        <v>109</v>
      </c>
      <c r="H153" s="44">
        <v>52</v>
      </c>
      <c r="I153" s="44" t="s">
        <v>72</v>
      </c>
      <c r="J153" s="44" t="s">
        <v>72</v>
      </c>
      <c r="K153" s="44" t="s">
        <v>72</v>
      </c>
      <c r="L153" s="44" t="s">
        <v>72</v>
      </c>
      <c r="M153" s="44" t="s">
        <v>72</v>
      </c>
      <c r="N153" s="186">
        <v>0</v>
      </c>
    </row>
    <row r="154" spans="1:14" x14ac:dyDescent="0.25">
      <c r="A154" s="44">
        <f>+COUNTIF($B$1:B154,ESTADISTICAS!B$9)</f>
        <v>0</v>
      </c>
      <c r="B154" s="44">
        <v>13</v>
      </c>
      <c r="C154" s="44" t="s">
        <v>121</v>
      </c>
      <c r="D154" s="44">
        <v>13074</v>
      </c>
      <c r="E154" t="s">
        <v>548</v>
      </c>
      <c r="F154" s="44">
        <v>20</v>
      </c>
      <c r="G154" s="44">
        <v>20</v>
      </c>
      <c r="H154" s="44">
        <v>12</v>
      </c>
      <c r="I154" s="44" t="s">
        <v>72</v>
      </c>
      <c r="J154" s="44" t="s">
        <v>72</v>
      </c>
      <c r="K154" s="44" t="s">
        <v>72</v>
      </c>
      <c r="L154" s="44" t="s">
        <v>72</v>
      </c>
      <c r="M154" s="44" t="s">
        <v>72</v>
      </c>
      <c r="N154" s="186">
        <v>0</v>
      </c>
    </row>
    <row r="155" spans="1:14" x14ac:dyDescent="0.25">
      <c r="A155" s="44">
        <f>+COUNTIF($B$1:B155,ESTADISTICAS!B$9)</f>
        <v>0</v>
      </c>
      <c r="B155" s="44">
        <v>13</v>
      </c>
      <c r="C155" s="44" t="s">
        <v>121</v>
      </c>
      <c r="D155" s="44">
        <v>13140</v>
      </c>
      <c r="E155" t="s">
        <v>549</v>
      </c>
      <c r="F155" s="44">
        <v>66</v>
      </c>
      <c r="G155" s="44">
        <v>19</v>
      </c>
      <c r="H155" s="44" t="s">
        <v>72</v>
      </c>
      <c r="I155" s="44">
        <v>21</v>
      </c>
      <c r="J155" s="44" t="s">
        <v>72</v>
      </c>
      <c r="K155" s="44">
        <v>1</v>
      </c>
      <c r="L155" s="44" t="s">
        <v>72</v>
      </c>
      <c r="M155" s="44" t="s">
        <v>72</v>
      </c>
      <c r="N155" s="186">
        <v>0</v>
      </c>
    </row>
    <row r="156" spans="1:14" x14ac:dyDescent="0.25">
      <c r="A156" s="44">
        <f>+COUNTIF($B$1:B156,ESTADISTICAS!B$9)</f>
        <v>0</v>
      </c>
      <c r="B156" s="44">
        <v>13</v>
      </c>
      <c r="C156" s="44" t="s">
        <v>121</v>
      </c>
      <c r="D156" s="44">
        <v>13160</v>
      </c>
      <c r="E156" t="s">
        <v>550</v>
      </c>
      <c r="F156" s="44">
        <v>37</v>
      </c>
      <c r="G156" s="44">
        <v>16</v>
      </c>
      <c r="H156" s="44">
        <v>41</v>
      </c>
      <c r="I156" s="44">
        <v>78</v>
      </c>
      <c r="J156" s="44">
        <v>72</v>
      </c>
      <c r="K156" s="44" t="s">
        <v>72</v>
      </c>
      <c r="L156" s="44" t="s">
        <v>72</v>
      </c>
      <c r="M156" s="44" t="s">
        <v>72</v>
      </c>
      <c r="N156" s="186">
        <v>0</v>
      </c>
    </row>
    <row r="157" spans="1:14" x14ac:dyDescent="0.25">
      <c r="A157" s="44">
        <f>+COUNTIF($B$1:B157,ESTADISTICAS!B$9)</f>
        <v>0</v>
      </c>
      <c r="B157" s="44">
        <v>13</v>
      </c>
      <c r="C157" s="44" t="s">
        <v>121</v>
      </c>
      <c r="D157" s="44">
        <v>13188</v>
      </c>
      <c r="E157" t="s">
        <v>551</v>
      </c>
      <c r="F157" s="44">
        <v>65</v>
      </c>
      <c r="G157" s="44">
        <v>55</v>
      </c>
      <c r="H157" s="44">
        <v>13</v>
      </c>
      <c r="I157" s="44" t="s">
        <v>72</v>
      </c>
      <c r="J157" s="44" t="s">
        <v>72</v>
      </c>
      <c r="K157" s="44" t="s">
        <v>72</v>
      </c>
      <c r="L157" s="44" t="s">
        <v>72</v>
      </c>
      <c r="M157" s="44" t="s">
        <v>72</v>
      </c>
      <c r="N157" s="186">
        <v>0</v>
      </c>
    </row>
    <row r="158" spans="1:14" x14ac:dyDescent="0.25">
      <c r="A158" s="44">
        <f>+COUNTIF($B$1:B158,ESTADISTICAS!B$9)</f>
        <v>0</v>
      </c>
      <c r="B158" s="44">
        <v>13</v>
      </c>
      <c r="C158" s="44" t="s">
        <v>121</v>
      </c>
      <c r="D158" s="44">
        <v>13212</v>
      </c>
      <c r="E158" t="s">
        <v>105</v>
      </c>
      <c r="F158" s="44">
        <v>35</v>
      </c>
      <c r="G158" s="44">
        <v>26</v>
      </c>
      <c r="H158" s="44">
        <v>49</v>
      </c>
      <c r="I158" s="44">
        <v>21</v>
      </c>
      <c r="J158" s="44">
        <v>20</v>
      </c>
      <c r="K158" s="44">
        <v>1</v>
      </c>
      <c r="L158" s="44">
        <v>1</v>
      </c>
      <c r="M158" s="44" t="s">
        <v>72</v>
      </c>
      <c r="N158" s="186">
        <v>13</v>
      </c>
    </row>
    <row r="159" spans="1:14" x14ac:dyDescent="0.25">
      <c r="A159" s="44">
        <f>+COUNTIF($B$1:B159,ESTADISTICAS!B$9)</f>
        <v>0</v>
      </c>
      <c r="B159" s="44">
        <v>13</v>
      </c>
      <c r="C159" s="44" t="s">
        <v>121</v>
      </c>
      <c r="D159" s="44">
        <v>13222</v>
      </c>
      <c r="E159" t="s">
        <v>552</v>
      </c>
      <c r="F159" s="44" t="s">
        <v>72</v>
      </c>
      <c r="G159" s="44" t="s">
        <v>72</v>
      </c>
      <c r="H159" s="44" t="s">
        <v>72</v>
      </c>
      <c r="I159" s="44" t="s">
        <v>72</v>
      </c>
      <c r="J159" s="44" t="s">
        <v>72</v>
      </c>
      <c r="K159" s="44" t="s">
        <v>72</v>
      </c>
      <c r="L159" s="44" t="s">
        <v>72</v>
      </c>
      <c r="M159" s="44" t="s">
        <v>72</v>
      </c>
      <c r="N159" s="186">
        <v>0</v>
      </c>
    </row>
    <row r="160" spans="1:14" x14ac:dyDescent="0.25">
      <c r="A160" s="44">
        <f>+COUNTIF($B$1:B160,ESTADISTICAS!B$9)</f>
        <v>0</v>
      </c>
      <c r="B160" s="44">
        <v>13</v>
      </c>
      <c r="C160" s="44" t="s">
        <v>121</v>
      </c>
      <c r="D160" s="44">
        <v>13244</v>
      </c>
      <c r="E160" t="s">
        <v>553</v>
      </c>
      <c r="F160" s="44">
        <v>209</v>
      </c>
      <c r="G160" s="44">
        <v>716</v>
      </c>
      <c r="H160" s="44">
        <v>755</v>
      </c>
      <c r="I160" s="44">
        <v>886</v>
      </c>
      <c r="J160" s="44">
        <v>760</v>
      </c>
      <c r="K160" s="44">
        <v>675</v>
      </c>
      <c r="L160" s="44">
        <v>58</v>
      </c>
      <c r="M160" s="44">
        <v>184</v>
      </c>
      <c r="N160" s="186">
        <v>506</v>
      </c>
    </row>
    <row r="161" spans="1:14" x14ac:dyDescent="0.25">
      <c r="A161" s="44">
        <f>+COUNTIF($B$1:B161,ESTADISTICAS!B$9)</f>
        <v>0</v>
      </c>
      <c r="B161" s="44">
        <v>13</v>
      </c>
      <c r="C161" s="44" t="s">
        <v>121</v>
      </c>
      <c r="D161" s="44">
        <v>13248</v>
      </c>
      <c r="E161" t="s">
        <v>554</v>
      </c>
      <c r="F161" s="44">
        <v>63</v>
      </c>
      <c r="G161" s="44">
        <v>22</v>
      </c>
      <c r="H161" s="44">
        <v>35</v>
      </c>
      <c r="I161" s="44">
        <v>20</v>
      </c>
      <c r="J161" s="44">
        <v>20</v>
      </c>
      <c r="K161" s="44">
        <v>1</v>
      </c>
      <c r="L161" s="44" t="s">
        <v>72</v>
      </c>
      <c r="M161" s="44" t="s">
        <v>72</v>
      </c>
      <c r="N161" s="186">
        <v>0</v>
      </c>
    </row>
    <row r="162" spans="1:14" x14ac:dyDescent="0.25">
      <c r="A162" s="44">
        <f>+COUNTIF($B$1:B162,ESTADISTICAS!B$9)</f>
        <v>0</v>
      </c>
      <c r="B162" s="44">
        <v>13</v>
      </c>
      <c r="C162" s="44" t="s">
        <v>121</v>
      </c>
      <c r="D162" s="44">
        <v>13268</v>
      </c>
      <c r="E162" t="s">
        <v>555</v>
      </c>
      <c r="F162" s="44">
        <v>34</v>
      </c>
      <c r="G162" s="44">
        <v>34</v>
      </c>
      <c r="H162" s="44">
        <v>10</v>
      </c>
      <c r="I162" s="44" t="s">
        <v>72</v>
      </c>
      <c r="J162" s="44" t="s">
        <v>72</v>
      </c>
      <c r="K162" s="44">
        <v>1</v>
      </c>
      <c r="L162" s="44" t="s">
        <v>72</v>
      </c>
      <c r="M162" s="44" t="s">
        <v>72</v>
      </c>
      <c r="N162" s="186">
        <v>0</v>
      </c>
    </row>
    <row r="163" spans="1:14" x14ac:dyDescent="0.25">
      <c r="A163" s="44">
        <f>+COUNTIF($B$1:B163,ESTADISTICAS!B$9)</f>
        <v>0</v>
      </c>
      <c r="B163" s="44">
        <v>13</v>
      </c>
      <c r="C163" s="44" t="s">
        <v>121</v>
      </c>
      <c r="D163" s="44">
        <v>13300</v>
      </c>
      <c r="E163" t="s">
        <v>556</v>
      </c>
      <c r="F163" s="44">
        <v>66</v>
      </c>
      <c r="G163" s="44">
        <v>66</v>
      </c>
      <c r="H163" s="44">
        <v>9</v>
      </c>
      <c r="I163" s="44" t="s">
        <v>72</v>
      </c>
      <c r="J163" s="44" t="s">
        <v>72</v>
      </c>
      <c r="K163" s="44" t="s">
        <v>72</v>
      </c>
      <c r="L163" s="44" t="s">
        <v>72</v>
      </c>
      <c r="M163" s="44" t="s">
        <v>72</v>
      </c>
      <c r="N163" s="186">
        <v>0</v>
      </c>
    </row>
    <row r="164" spans="1:14" x14ac:dyDescent="0.25">
      <c r="A164" s="44">
        <f>+COUNTIF($B$1:B164,ESTADISTICAS!B$9)</f>
        <v>0</v>
      </c>
      <c r="B164" s="44">
        <v>13</v>
      </c>
      <c r="C164" s="44" t="s">
        <v>121</v>
      </c>
      <c r="D164" s="44">
        <v>13430</v>
      </c>
      <c r="E164" t="s">
        <v>557</v>
      </c>
      <c r="F164" s="44">
        <v>562</v>
      </c>
      <c r="G164" s="44">
        <v>1272</v>
      </c>
      <c r="H164" s="44">
        <v>1313</v>
      </c>
      <c r="I164" s="44">
        <v>1513</v>
      </c>
      <c r="J164" s="44">
        <v>1374</v>
      </c>
      <c r="K164" s="44">
        <v>1232</v>
      </c>
      <c r="L164" s="44">
        <v>241</v>
      </c>
      <c r="M164" s="44">
        <v>596</v>
      </c>
      <c r="N164" s="186">
        <v>1069</v>
      </c>
    </row>
    <row r="165" spans="1:14" x14ac:dyDescent="0.25">
      <c r="A165" s="44">
        <f>+COUNTIF($B$1:B165,ESTADISTICAS!B$9)</f>
        <v>0</v>
      </c>
      <c r="B165" s="44">
        <v>13</v>
      </c>
      <c r="C165" s="44" t="s">
        <v>121</v>
      </c>
      <c r="D165" s="44">
        <v>13433</v>
      </c>
      <c r="E165" t="s">
        <v>558</v>
      </c>
      <c r="F165" s="44">
        <v>58</v>
      </c>
      <c r="G165" s="44">
        <v>30</v>
      </c>
      <c r="H165" s="44">
        <v>49</v>
      </c>
      <c r="I165" s="44">
        <v>38</v>
      </c>
      <c r="J165" s="44">
        <v>27</v>
      </c>
      <c r="K165" s="44" t="s">
        <v>72</v>
      </c>
      <c r="L165" s="44" t="s">
        <v>72</v>
      </c>
      <c r="M165" s="44" t="s">
        <v>72</v>
      </c>
      <c r="N165" s="186">
        <v>0</v>
      </c>
    </row>
    <row r="166" spans="1:14" x14ac:dyDescent="0.25">
      <c r="A166" s="44">
        <f>+COUNTIF($B$1:B166,ESTADISTICAS!B$9)</f>
        <v>0</v>
      </c>
      <c r="B166" s="44">
        <v>13</v>
      </c>
      <c r="C166" s="44" t="s">
        <v>121</v>
      </c>
      <c r="D166" s="44">
        <v>13440</v>
      </c>
      <c r="E166" t="s">
        <v>559</v>
      </c>
      <c r="F166" s="44">
        <v>32</v>
      </c>
      <c r="G166" s="44" t="s">
        <v>72</v>
      </c>
      <c r="H166" s="44" t="s">
        <v>72</v>
      </c>
      <c r="I166" s="44" t="s">
        <v>72</v>
      </c>
      <c r="J166" s="44" t="s">
        <v>72</v>
      </c>
      <c r="K166" s="44" t="s">
        <v>72</v>
      </c>
      <c r="L166" s="44" t="s">
        <v>72</v>
      </c>
      <c r="M166" s="44" t="s">
        <v>72</v>
      </c>
      <c r="N166" s="186">
        <v>0</v>
      </c>
    </row>
    <row r="167" spans="1:14" x14ac:dyDescent="0.25">
      <c r="A167" s="44">
        <f>+COUNTIF($B$1:B167,ESTADISTICAS!B$9)</f>
        <v>0</v>
      </c>
      <c r="B167" s="44">
        <v>13</v>
      </c>
      <c r="C167" s="44" t="s">
        <v>121</v>
      </c>
      <c r="D167" s="44">
        <v>13442</v>
      </c>
      <c r="E167" t="s">
        <v>560</v>
      </c>
      <c r="F167" s="44">
        <v>268</v>
      </c>
      <c r="G167" s="44">
        <v>364</v>
      </c>
      <c r="H167" s="44">
        <v>251</v>
      </c>
      <c r="I167" s="44">
        <v>127</v>
      </c>
      <c r="J167" s="44">
        <v>124</v>
      </c>
      <c r="K167" s="44">
        <v>71</v>
      </c>
      <c r="L167" s="44">
        <v>28</v>
      </c>
      <c r="M167" s="44">
        <v>108</v>
      </c>
      <c r="N167" s="186">
        <v>78</v>
      </c>
    </row>
    <row r="168" spans="1:14" x14ac:dyDescent="0.25">
      <c r="A168" s="44">
        <f>+COUNTIF($B$1:B168,ESTADISTICAS!B$9)</f>
        <v>0</v>
      </c>
      <c r="B168" s="44">
        <v>13</v>
      </c>
      <c r="C168" s="44" t="s">
        <v>121</v>
      </c>
      <c r="D168" s="44">
        <v>13458</v>
      </c>
      <c r="E168" t="s">
        <v>561</v>
      </c>
      <c r="F168" s="44">
        <v>10</v>
      </c>
      <c r="G168" s="44">
        <v>3</v>
      </c>
      <c r="H168" s="44">
        <v>9</v>
      </c>
      <c r="I168" s="44">
        <v>1</v>
      </c>
      <c r="J168" s="44">
        <v>3</v>
      </c>
      <c r="K168" s="44" t="s">
        <v>72</v>
      </c>
      <c r="L168" s="44" t="s">
        <v>72</v>
      </c>
      <c r="M168" s="44" t="s">
        <v>72</v>
      </c>
      <c r="N168" s="186">
        <v>0</v>
      </c>
    </row>
    <row r="169" spans="1:14" x14ac:dyDescent="0.25">
      <c r="A169" s="44">
        <f>+COUNTIF($B$1:B169,ESTADISTICAS!B$9)</f>
        <v>0</v>
      </c>
      <c r="B169" s="44">
        <v>13</v>
      </c>
      <c r="C169" s="44" t="s">
        <v>121</v>
      </c>
      <c r="D169" s="44">
        <v>13468</v>
      </c>
      <c r="E169" t="s">
        <v>562</v>
      </c>
      <c r="F169" s="44">
        <v>259</v>
      </c>
      <c r="G169" s="44">
        <v>386</v>
      </c>
      <c r="H169" s="44">
        <v>364</v>
      </c>
      <c r="I169" s="44">
        <v>239</v>
      </c>
      <c r="J169" s="44">
        <v>216</v>
      </c>
      <c r="K169" s="44">
        <v>283</v>
      </c>
      <c r="L169" s="44">
        <v>85</v>
      </c>
      <c r="M169" s="44">
        <v>349</v>
      </c>
      <c r="N169" s="186">
        <v>720</v>
      </c>
    </row>
    <row r="170" spans="1:14" x14ac:dyDescent="0.25">
      <c r="A170" s="44">
        <f>+COUNTIF($B$1:B170,ESTADISTICAS!B$9)</f>
        <v>0</v>
      </c>
      <c r="B170" s="44">
        <v>13</v>
      </c>
      <c r="C170" s="44" t="s">
        <v>121</v>
      </c>
      <c r="D170" s="44">
        <v>13473</v>
      </c>
      <c r="E170" t="s">
        <v>563</v>
      </c>
      <c r="F170" s="44">
        <v>30</v>
      </c>
      <c r="G170" s="44">
        <v>100</v>
      </c>
      <c r="H170" s="44">
        <v>104</v>
      </c>
      <c r="I170" s="44">
        <v>98</v>
      </c>
      <c r="J170" s="44">
        <v>39</v>
      </c>
      <c r="K170" s="44" t="s">
        <v>72</v>
      </c>
      <c r="L170" s="44" t="s">
        <v>72</v>
      </c>
      <c r="M170" s="44">
        <v>1</v>
      </c>
      <c r="N170" s="186">
        <v>0</v>
      </c>
    </row>
    <row r="171" spans="1:14" x14ac:dyDescent="0.25">
      <c r="A171" s="44">
        <f>+COUNTIF($B$1:B171,ESTADISTICAS!B$9)</f>
        <v>0</v>
      </c>
      <c r="B171" s="44">
        <v>13</v>
      </c>
      <c r="C171" s="44" t="s">
        <v>121</v>
      </c>
      <c r="D171" s="44">
        <v>13549</v>
      </c>
      <c r="E171" t="s">
        <v>564</v>
      </c>
      <c r="F171" s="44">
        <v>32</v>
      </c>
      <c r="G171" s="44">
        <v>33</v>
      </c>
      <c r="H171" s="44">
        <v>42</v>
      </c>
      <c r="I171" s="44">
        <v>29</v>
      </c>
      <c r="J171" s="44">
        <v>18</v>
      </c>
      <c r="K171" s="44" t="s">
        <v>72</v>
      </c>
      <c r="L171" s="44" t="s">
        <v>72</v>
      </c>
      <c r="M171" s="44">
        <v>1</v>
      </c>
      <c r="N171" s="186">
        <v>0</v>
      </c>
    </row>
    <row r="172" spans="1:14" x14ac:dyDescent="0.25">
      <c r="A172" s="44">
        <f>+COUNTIF($B$1:B172,ESTADISTICAS!B$9)</f>
        <v>0</v>
      </c>
      <c r="B172" s="44">
        <v>13</v>
      </c>
      <c r="C172" s="44" t="s">
        <v>121</v>
      </c>
      <c r="D172" s="44">
        <v>13580</v>
      </c>
      <c r="E172" t="s">
        <v>565</v>
      </c>
      <c r="F172" s="44" t="s">
        <v>72</v>
      </c>
      <c r="G172" s="44" t="s">
        <v>72</v>
      </c>
      <c r="H172" s="44" t="s">
        <v>72</v>
      </c>
      <c r="I172" s="44" t="s">
        <v>72</v>
      </c>
      <c r="J172" s="44" t="s">
        <v>72</v>
      </c>
      <c r="K172" s="44" t="s">
        <v>72</v>
      </c>
      <c r="L172" s="44" t="s">
        <v>72</v>
      </c>
      <c r="M172" s="44">
        <v>9</v>
      </c>
      <c r="N172" s="186">
        <v>0</v>
      </c>
    </row>
    <row r="173" spans="1:14" x14ac:dyDescent="0.25">
      <c r="A173" s="44">
        <f>+COUNTIF($B$1:B173,ESTADISTICAS!B$9)</f>
        <v>0</v>
      </c>
      <c r="B173" s="44">
        <v>13</v>
      </c>
      <c r="C173" s="44" t="s">
        <v>121</v>
      </c>
      <c r="D173" s="44">
        <v>13600</v>
      </c>
      <c r="E173" t="s">
        <v>566</v>
      </c>
      <c r="F173" s="44">
        <v>68</v>
      </c>
      <c r="G173" s="44">
        <v>68</v>
      </c>
      <c r="H173" s="44">
        <v>30</v>
      </c>
      <c r="I173" s="44">
        <v>31</v>
      </c>
      <c r="J173" s="44">
        <v>19</v>
      </c>
      <c r="K173" s="44" t="s">
        <v>72</v>
      </c>
      <c r="L173" s="44">
        <v>1</v>
      </c>
      <c r="M173" s="44" t="s">
        <v>72</v>
      </c>
      <c r="N173" s="186">
        <v>0</v>
      </c>
    </row>
    <row r="174" spans="1:14" x14ac:dyDescent="0.25">
      <c r="A174" s="44">
        <f>+COUNTIF($B$1:B174,ESTADISTICAS!B$9)</f>
        <v>0</v>
      </c>
      <c r="B174" s="44">
        <v>13</v>
      </c>
      <c r="C174" s="44" t="s">
        <v>121</v>
      </c>
      <c r="D174" s="44">
        <v>13620</v>
      </c>
      <c r="E174" t="s">
        <v>567</v>
      </c>
      <c r="F174" s="44">
        <v>53</v>
      </c>
      <c r="G174" s="44">
        <v>45</v>
      </c>
      <c r="H174" s="44" t="s">
        <v>72</v>
      </c>
      <c r="I174" s="44" t="s">
        <v>72</v>
      </c>
      <c r="J174" s="44" t="s">
        <v>72</v>
      </c>
      <c r="K174" s="44" t="s">
        <v>72</v>
      </c>
      <c r="L174" s="44" t="s">
        <v>72</v>
      </c>
      <c r="M174" s="44" t="s">
        <v>72</v>
      </c>
      <c r="N174" s="186">
        <v>0</v>
      </c>
    </row>
    <row r="175" spans="1:14" x14ac:dyDescent="0.25">
      <c r="A175" s="44">
        <f>+COUNTIF($B$1:B175,ESTADISTICAS!B$9)</f>
        <v>0</v>
      </c>
      <c r="B175" s="44">
        <v>13</v>
      </c>
      <c r="C175" s="44" t="s">
        <v>121</v>
      </c>
      <c r="D175" s="44">
        <v>13647</v>
      </c>
      <c r="E175" t="s">
        <v>568</v>
      </c>
      <c r="F175" s="44" t="s">
        <v>72</v>
      </c>
      <c r="G175" s="44">
        <v>106</v>
      </c>
      <c r="H175" s="44">
        <v>91</v>
      </c>
      <c r="I175" s="44">
        <v>56</v>
      </c>
      <c r="J175" s="44">
        <v>54</v>
      </c>
      <c r="K175" s="44">
        <v>31</v>
      </c>
      <c r="L175" s="44" t="s">
        <v>72</v>
      </c>
      <c r="M175" s="44">
        <v>6</v>
      </c>
      <c r="N175" s="186">
        <v>5</v>
      </c>
    </row>
    <row r="176" spans="1:14" x14ac:dyDescent="0.25">
      <c r="A176" s="44">
        <f>+COUNTIF($B$1:B176,ESTADISTICAS!B$9)</f>
        <v>0</v>
      </c>
      <c r="B176" s="44">
        <v>13</v>
      </c>
      <c r="C176" s="44" t="s">
        <v>121</v>
      </c>
      <c r="D176" s="44">
        <v>13650</v>
      </c>
      <c r="E176" t="s">
        <v>569</v>
      </c>
      <c r="F176" s="44">
        <v>30</v>
      </c>
      <c r="G176" s="44">
        <v>14</v>
      </c>
      <c r="H176" s="44">
        <v>1</v>
      </c>
      <c r="I176" s="44">
        <v>1</v>
      </c>
      <c r="J176" s="44" t="s">
        <v>72</v>
      </c>
      <c r="K176" s="44" t="s">
        <v>72</v>
      </c>
      <c r="L176" s="44" t="s">
        <v>72</v>
      </c>
      <c r="M176" s="44" t="s">
        <v>72</v>
      </c>
      <c r="N176" s="186">
        <v>0</v>
      </c>
    </row>
    <row r="177" spans="1:14" x14ac:dyDescent="0.25">
      <c r="A177" s="44">
        <f>+COUNTIF($B$1:B177,ESTADISTICAS!B$9)</f>
        <v>0</v>
      </c>
      <c r="B177" s="44">
        <v>13</v>
      </c>
      <c r="C177" s="44" t="s">
        <v>121</v>
      </c>
      <c r="D177" s="44">
        <v>13654</v>
      </c>
      <c r="E177" t="s">
        <v>570</v>
      </c>
      <c r="F177" s="44">
        <v>94</v>
      </c>
      <c r="G177" s="44">
        <v>95</v>
      </c>
      <c r="H177" s="44">
        <v>152</v>
      </c>
      <c r="I177" s="44">
        <v>83</v>
      </c>
      <c r="J177" s="44">
        <v>60</v>
      </c>
      <c r="K177" s="44">
        <v>33</v>
      </c>
      <c r="L177" s="44" t="s">
        <v>72</v>
      </c>
      <c r="M177" s="44" t="s">
        <v>72</v>
      </c>
      <c r="N177" s="186">
        <v>0</v>
      </c>
    </row>
    <row r="178" spans="1:14" x14ac:dyDescent="0.25">
      <c r="A178" s="44">
        <f>+COUNTIF($B$1:B178,ESTADISTICAS!B$9)</f>
        <v>0</v>
      </c>
      <c r="B178" s="44">
        <v>13</v>
      </c>
      <c r="C178" s="44" t="s">
        <v>121</v>
      </c>
      <c r="D178" s="44">
        <v>13655</v>
      </c>
      <c r="E178" t="s">
        <v>571</v>
      </c>
      <c r="F178" s="44" t="s">
        <v>72</v>
      </c>
      <c r="G178" s="44" t="s">
        <v>72</v>
      </c>
      <c r="H178" s="44" t="s">
        <v>72</v>
      </c>
      <c r="I178" s="44" t="s">
        <v>72</v>
      </c>
      <c r="J178" s="44" t="s">
        <v>72</v>
      </c>
      <c r="K178" s="44" t="s">
        <v>72</v>
      </c>
      <c r="L178" s="44" t="s">
        <v>72</v>
      </c>
      <c r="M178" s="44" t="s">
        <v>72</v>
      </c>
      <c r="N178" s="186">
        <v>0</v>
      </c>
    </row>
    <row r="179" spans="1:14" x14ac:dyDescent="0.25">
      <c r="A179" s="44">
        <f>+COUNTIF($B$1:B179,ESTADISTICAS!B$9)</f>
        <v>0</v>
      </c>
      <c r="B179" s="44">
        <v>13</v>
      </c>
      <c r="C179" s="44" t="s">
        <v>121</v>
      </c>
      <c r="D179" s="44">
        <v>13657</v>
      </c>
      <c r="E179" t="s">
        <v>572</v>
      </c>
      <c r="F179" s="44">
        <v>97</v>
      </c>
      <c r="G179" s="44">
        <v>455</v>
      </c>
      <c r="H179" s="44">
        <v>328</v>
      </c>
      <c r="I179" s="44">
        <v>320</v>
      </c>
      <c r="J179" s="44">
        <v>306</v>
      </c>
      <c r="K179" s="44">
        <v>298</v>
      </c>
      <c r="L179" s="44">
        <v>1</v>
      </c>
      <c r="M179" s="44">
        <v>303</v>
      </c>
      <c r="N179" s="186">
        <v>777</v>
      </c>
    </row>
    <row r="180" spans="1:14" x14ac:dyDescent="0.25">
      <c r="A180" s="44">
        <f>+COUNTIF($B$1:B180,ESTADISTICAS!B$9)</f>
        <v>0</v>
      </c>
      <c r="B180" s="44">
        <v>13</v>
      </c>
      <c r="C180" s="44" t="s">
        <v>121</v>
      </c>
      <c r="D180" s="44">
        <v>13667</v>
      </c>
      <c r="E180" t="s">
        <v>573</v>
      </c>
      <c r="F180" s="44" t="s">
        <v>72</v>
      </c>
      <c r="G180" s="44" t="s">
        <v>72</v>
      </c>
      <c r="H180" s="44">
        <v>63</v>
      </c>
      <c r="I180" s="44">
        <v>25</v>
      </c>
      <c r="J180" s="44">
        <v>22</v>
      </c>
      <c r="K180" s="44" t="s">
        <v>72</v>
      </c>
      <c r="L180" s="44" t="s">
        <v>72</v>
      </c>
      <c r="M180" s="44">
        <v>1</v>
      </c>
      <c r="N180" s="186">
        <v>0</v>
      </c>
    </row>
    <row r="181" spans="1:14" x14ac:dyDescent="0.25">
      <c r="A181" s="44">
        <f>+COUNTIF($B$1:B181,ESTADISTICAS!B$9)</f>
        <v>0</v>
      </c>
      <c r="B181" s="44">
        <v>13</v>
      </c>
      <c r="C181" s="44" t="s">
        <v>121</v>
      </c>
      <c r="D181" s="44">
        <v>13670</v>
      </c>
      <c r="E181" t="s">
        <v>574</v>
      </c>
      <c r="F181" s="44">
        <v>148</v>
      </c>
      <c r="G181" s="44">
        <v>129</v>
      </c>
      <c r="H181" s="44">
        <v>114</v>
      </c>
      <c r="I181" s="44">
        <v>94</v>
      </c>
      <c r="J181" s="44">
        <v>44</v>
      </c>
      <c r="K181" s="44" t="s">
        <v>72</v>
      </c>
      <c r="L181" s="44" t="s">
        <v>72</v>
      </c>
      <c r="M181" s="44" t="s">
        <v>72</v>
      </c>
      <c r="N181" s="186">
        <v>0</v>
      </c>
    </row>
    <row r="182" spans="1:14" x14ac:dyDescent="0.25">
      <c r="A182" s="44">
        <f>+COUNTIF($B$1:B182,ESTADISTICAS!B$9)</f>
        <v>0</v>
      </c>
      <c r="B182" s="44">
        <v>13</v>
      </c>
      <c r="C182" s="44" t="s">
        <v>121</v>
      </c>
      <c r="D182" s="44">
        <v>13673</v>
      </c>
      <c r="E182" t="s">
        <v>575</v>
      </c>
      <c r="F182" s="44">
        <v>21</v>
      </c>
      <c r="G182" s="44">
        <v>35</v>
      </c>
      <c r="H182" s="44">
        <v>24</v>
      </c>
      <c r="I182" s="44">
        <v>39</v>
      </c>
      <c r="J182" s="44" t="s">
        <v>72</v>
      </c>
      <c r="K182" s="44">
        <v>2</v>
      </c>
      <c r="L182" s="44" t="s">
        <v>72</v>
      </c>
      <c r="M182" s="44">
        <v>3</v>
      </c>
      <c r="N182" s="186">
        <v>0</v>
      </c>
    </row>
    <row r="183" spans="1:14" x14ac:dyDescent="0.25">
      <c r="A183" s="44">
        <f>+COUNTIF($B$1:B183,ESTADISTICAS!B$9)</f>
        <v>0</v>
      </c>
      <c r="B183" s="44">
        <v>13</v>
      </c>
      <c r="C183" s="44" t="s">
        <v>121</v>
      </c>
      <c r="D183" s="44">
        <v>13683</v>
      </c>
      <c r="E183" t="s">
        <v>576</v>
      </c>
      <c r="F183" s="44">
        <v>222</v>
      </c>
      <c r="G183" s="44">
        <v>71</v>
      </c>
      <c r="H183" s="44">
        <v>27</v>
      </c>
      <c r="I183" s="44">
        <v>4</v>
      </c>
      <c r="J183" s="44" t="s">
        <v>72</v>
      </c>
      <c r="K183" s="44">
        <v>2</v>
      </c>
      <c r="L183" s="44" t="s">
        <v>72</v>
      </c>
      <c r="M183" s="44" t="s">
        <v>72</v>
      </c>
      <c r="N183" s="186">
        <v>0</v>
      </c>
    </row>
    <row r="184" spans="1:14" x14ac:dyDescent="0.25">
      <c r="A184" s="44">
        <f>+COUNTIF($B$1:B184,ESTADISTICAS!B$9)</f>
        <v>0</v>
      </c>
      <c r="B184" s="44">
        <v>13</v>
      </c>
      <c r="C184" s="44" t="s">
        <v>121</v>
      </c>
      <c r="D184" s="44">
        <v>13688</v>
      </c>
      <c r="E184" t="s">
        <v>577</v>
      </c>
      <c r="F184" s="44">
        <v>252</v>
      </c>
      <c r="G184" s="44">
        <v>132</v>
      </c>
      <c r="H184" s="44">
        <v>168</v>
      </c>
      <c r="I184" s="44">
        <v>116</v>
      </c>
      <c r="J184" s="44">
        <v>59</v>
      </c>
      <c r="K184" s="44" t="s">
        <v>72</v>
      </c>
      <c r="L184" s="44">
        <v>28</v>
      </c>
      <c r="M184" s="44">
        <v>21</v>
      </c>
      <c r="N184" s="186">
        <v>73</v>
      </c>
    </row>
    <row r="185" spans="1:14" x14ac:dyDescent="0.25">
      <c r="A185" s="44">
        <f>+COUNTIF($B$1:B185,ESTADISTICAS!B$9)</f>
        <v>0</v>
      </c>
      <c r="B185" s="44">
        <v>13</v>
      </c>
      <c r="C185" s="44" t="s">
        <v>121</v>
      </c>
      <c r="D185" s="44">
        <v>13744</v>
      </c>
      <c r="E185" t="s">
        <v>578</v>
      </c>
      <c r="F185" s="44">
        <v>19</v>
      </c>
      <c r="G185" s="44">
        <v>87</v>
      </c>
      <c r="H185" s="44">
        <v>60</v>
      </c>
      <c r="I185" s="44">
        <v>45</v>
      </c>
      <c r="J185" s="44">
        <v>22</v>
      </c>
      <c r="K185" s="44" t="s">
        <v>72</v>
      </c>
      <c r="L185" s="44">
        <v>1</v>
      </c>
      <c r="M185" s="44" t="s">
        <v>72</v>
      </c>
      <c r="N185" s="186">
        <v>0</v>
      </c>
    </row>
    <row r="186" spans="1:14" x14ac:dyDescent="0.25">
      <c r="A186" s="44">
        <f>+COUNTIF($B$1:B186,ESTADISTICAS!B$9)</f>
        <v>0</v>
      </c>
      <c r="B186" s="44">
        <v>13</v>
      </c>
      <c r="C186" s="44" t="s">
        <v>121</v>
      </c>
      <c r="D186" s="44">
        <v>13760</v>
      </c>
      <c r="E186" t="s">
        <v>579</v>
      </c>
      <c r="F186" s="44">
        <v>23</v>
      </c>
      <c r="G186" s="44">
        <v>22</v>
      </c>
      <c r="H186" s="44" t="s">
        <v>72</v>
      </c>
      <c r="I186" s="44" t="s">
        <v>72</v>
      </c>
      <c r="J186" s="44" t="s">
        <v>72</v>
      </c>
      <c r="K186" s="44">
        <v>1</v>
      </c>
      <c r="L186" s="44" t="s">
        <v>72</v>
      </c>
      <c r="M186" s="44" t="s">
        <v>72</v>
      </c>
      <c r="N186" s="186">
        <v>0</v>
      </c>
    </row>
    <row r="187" spans="1:14" x14ac:dyDescent="0.25">
      <c r="A187" s="44">
        <f>+COUNTIF($B$1:B187,ESTADISTICAS!B$9)</f>
        <v>0</v>
      </c>
      <c r="B187" s="44">
        <v>13</v>
      </c>
      <c r="C187" s="44" t="s">
        <v>121</v>
      </c>
      <c r="D187" s="44">
        <v>13780</v>
      </c>
      <c r="E187" t="s">
        <v>580</v>
      </c>
      <c r="F187" s="44">
        <v>21</v>
      </c>
      <c r="G187" s="44">
        <v>35</v>
      </c>
      <c r="H187" s="44">
        <v>53</v>
      </c>
      <c r="I187" s="44">
        <v>44</v>
      </c>
      <c r="J187" s="44">
        <v>30</v>
      </c>
      <c r="K187" s="44" t="s">
        <v>72</v>
      </c>
      <c r="L187" s="44" t="s">
        <v>72</v>
      </c>
      <c r="M187" s="44" t="s">
        <v>72</v>
      </c>
      <c r="N187" s="186">
        <v>0</v>
      </c>
    </row>
    <row r="188" spans="1:14" x14ac:dyDescent="0.25">
      <c r="A188" s="44">
        <f>+COUNTIF($B$1:B188,ESTADISTICAS!B$9)</f>
        <v>0</v>
      </c>
      <c r="B188" s="44">
        <v>13</v>
      </c>
      <c r="C188" s="44" t="s">
        <v>121</v>
      </c>
      <c r="D188" s="44">
        <v>13810</v>
      </c>
      <c r="E188" t="s">
        <v>581</v>
      </c>
      <c r="F188" s="44" t="s">
        <v>72</v>
      </c>
      <c r="G188" s="44" t="s">
        <v>72</v>
      </c>
      <c r="H188" s="44" t="s">
        <v>72</v>
      </c>
      <c r="I188" s="44" t="s">
        <v>72</v>
      </c>
      <c r="J188" s="44" t="s">
        <v>72</v>
      </c>
      <c r="K188" s="44" t="s">
        <v>72</v>
      </c>
      <c r="L188" s="44" t="s">
        <v>72</v>
      </c>
      <c r="M188" s="44" t="s">
        <v>72</v>
      </c>
      <c r="N188" s="186">
        <v>0</v>
      </c>
    </row>
    <row r="189" spans="1:14" x14ac:dyDescent="0.25">
      <c r="A189" s="44">
        <f>+COUNTIF($B$1:B189,ESTADISTICAS!B$9)</f>
        <v>0</v>
      </c>
      <c r="B189" s="44">
        <v>13</v>
      </c>
      <c r="C189" s="44" t="s">
        <v>121</v>
      </c>
      <c r="D189" s="44">
        <v>13836</v>
      </c>
      <c r="E189" t="s">
        <v>582</v>
      </c>
      <c r="F189" s="44">
        <v>210</v>
      </c>
      <c r="G189" s="44">
        <v>716</v>
      </c>
      <c r="H189" s="44">
        <v>1017</v>
      </c>
      <c r="I189" s="44">
        <v>752</v>
      </c>
      <c r="J189" s="44">
        <v>623</v>
      </c>
      <c r="K189" s="44">
        <v>523</v>
      </c>
      <c r="L189" s="44">
        <v>1</v>
      </c>
      <c r="M189" s="44">
        <v>57</v>
      </c>
      <c r="N189" s="186">
        <v>92</v>
      </c>
    </row>
    <row r="190" spans="1:14" x14ac:dyDescent="0.25">
      <c r="A190" s="44">
        <f>+COUNTIF($B$1:B190,ESTADISTICAS!B$9)</f>
        <v>0</v>
      </c>
      <c r="B190" s="44">
        <v>13</v>
      </c>
      <c r="C190" s="44" t="s">
        <v>121</v>
      </c>
      <c r="D190" s="44">
        <v>13838</v>
      </c>
      <c r="E190" t="s">
        <v>583</v>
      </c>
      <c r="F190" s="44">
        <v>85</v>
      </c>
      <c r="G190" s="44">
        <v>96</v>
      </c>
      <c r="H190" s="44">
        <v>18</v>
      </c>
      <c r="I190" s="44">
        <v>53</v>
      </c>
      <c r="J190" s="44">
        <v>48</v>
      </c>
      <c r="K190" s="44">
        <v>31</v>
      </c>
      <c r="L190" s="44" t="s">
        <v>72</v>
      </c>
      <c r="M190" s="44" t="s">
        <v>72</v>
      </c>
      <c r="N190" s="186">
        <v>0</v>
      </c>
    </row>
    <row r="191" spans="1:14" x14ac:dyDescent="0.25">
      <c r="A191" s="44">
        <f>+COUNTIF($B$1:B191,ESTADISTICAS!B$9)</f>
        <v>0</v>
      </c>
      <c r="B191" s="44">
        <v>13</v>
      </c>
      <c r="C191" s="44" t="s">
        <v>121</v>
      </c>
      <c r="D191" s="44">
        <v>13873</v>
      </c>
      <c r="E191" t="s">
        <v>584</v>
      </c>
      <c r="F191" s="44">
        <v>41</v>
      </c>
      <c r="G191" s="44">
        <v>133</v>
      </c>
      <c r="H191" s="44">
        <v>104</v>
      </c>
      <c r="I191" s="44">
        <v>252</v>
      </c>
      <c r="J191" s="44">
        <v>205</v>
      </c>
      <c r="K191" s="44" t="s">
        <v>72</v>
      </c>
      <c r="L191" s="44" t="s">
        <v>72</v>
      </c>
      <c r="M191" s="44">
        <v>156</v>
      </c>
      <c r="N191" s="186">
        <v>1</v>
      </c>
    </row>
    <row r="192" spans="1:14" x14ac:dyDescent="0.25">
      <c r="A192" s="44">
        <f>+COUNTIF($B$1:B192,ESTADISTICAS!B$9)</f>
        <v>0</v>
      </c>
      <c r="B192" s="44">
        <v>13</v>
      </c>
      <c r="C192" s="44" t="s">
        <v>121</v>
      </c>
      <c r="D192" s="44">
        <v>13894</v>
      </c>
      <c r="E192" t="s">
        <v>585</v>
      </c>
      <c r="F192" s="44">
        <v>113</v>
      </c>
      <c r="G192" s="44">
        <v>82</v>
      </c>
      <c r="H192" s="44">
        <v>24</v>
      </c>
      <c r="I192" s="44">
        <v>15</v>
      </c>
      <c r="J192" s="44">
        <v>11</v>
      </c>
      <c r="K192" s="44" t="s">
        <v>72</v>
      </c>
      <c r="L192" s="44" t="s">
        <v>72</v>
      </c>
      <c r="M192" s="44" t="s">
        <v>72</v>
      </c>
      <c r="N192" s="186">
        <v>0</v>
      </c>
    </row>
    <row r="193" spans="1:14" x14ac:dyDescent="0.25">
      <c r="A193" s="44">
        <f>+COUNTIF($B$1:B193,ESTADISTICAS!B$9)</f>
        <v>0</v>
      </c>
      <c r="B193" s="44">
        <v>15</v>
      </c>
      <c r="C193" s="44" t="s">
        <v>302</v>
      </c>
      <c r="D193" s="44">
        <v>15001</v>
      </c>
      <c r="E193" t="s">
        <v>586</v>
      </c>
      <c r="F193" s="44">
        <v>23945</v>
      </c>
      <c r="G193" s="44">
        <v>29243</v>
      </c>
      <c r="H193" s="44">
        <v>31811</v>
      </c>
      <c r="I193" s="44">
        <v>36065</v>
      </c>
      <c r="J193" s="44">
        <v>35432</v>
      </c>
      <c r="K193" s="44">
        <v>38777</v>
      </c>
      <c r="L193" s="44">
        <v>41077</v>
      </c>
      <c r="M193" s="44">
        <v>45662</v>
      </c>
      <c r="N193" s="186">
        <v>42266</v>
      </c>
    </row>
    <row r="194" spans="1:14" x14ac:dyDescent="0.25">
      <c r="A194" s="44">
        <f>+COUNTIF($B$1:B194,ESTADISTICAS!B$9)</f>
        <v>0</v>
      </c>
      <c r="B194" s="44">
        <v>15</v>
      </c>
      <c r="C194" s="44" t="s">
        <v>302</v>
      </c>
      <c r="D194" s="44">
        <v>15022</v>
      </c>
      <c r="E194" t="s">
        <v>587</v>
      </c>
      <c r="F194" s="44" t="s">
        <v>72</v>
      </c>
      <c r="G194" s="44" t="s">
        <v>72</v>
      </c>
      <c r="H194" s="44" t="s">
        <v>72</v>
      </c>
      <c r="I194" s="44" t="s">
        <v>72</v>
      </c>
      <c r="J194" s="44" t="s">
        <v>72</v>
      </c>
      <c r="K194" s="44" t="s">
        <v>72</v>
      </c>
      <c r="L194" s="44" t="s">
        <v>72</v>
      </c>
      <c r="M194" s="44">
        <v>1</v>
      </c>
      <c r="N194" s="186">
        <v>0</v>
      </c>
    </row>
    <row r="195" spans="1:14" x14ac:dyDescent="0.25">
      <c r="A195" s="44">
        <f>+COUNTIF($B$1:B195,ESTADISTICAS!B$9)</f>
        <v>0</v>
      </c>
      <c r="B195" s="44">
        <v>15</v>
      </c>
      <c r="C195" s="44" t="s">
        <v>302</v>
      </c>
      <c r="D195" s="44">
        <v>15047</v>
      </c>
      <c r="E195" t="s">
        <v>588</v>
      </c>
      <c r="F195" s="44">
        <v>1</v>
      </c>
      <c r="G195" s="44" t="s">
        <v>72</v>
      </c>
      <c r="H195" s="44">
        <v>99</v>
      </c>
      <c r="I195" s="44">
        <v>78</v>
      </c>
      <c r="J195" s="44">
        <v>49</v>
      </c>
      <c r="K195" s="44">
        <v>4</v>
      </c>
      <c r="L195" s="44">
        <v>2</v>
      </c>
      <c r="M195" s="44" t="s">
        <v>72</v>
      </c>
      <c r="N195" s="186">
        <v>0</v>
      </c>
    </row>
    <row r="196" spans="1:14" x14ac:dyDescent="0.25">
      <c r="A196" s="44">
        <f>+COUNTIF($B$1:B196,ESTADISTICAS!B$9)</f>
        <v>0</v>
      </c>
      <c r="B196" s="44">
        <v>15</v>
      </c>
      <c r="C196" s="44" t="s">
        <v>302</v>
      </c>
      <c r="D196" s="44">
        <v>15051</v>
      </c>
      <c r="E196" t="s">
        <v>589</v>
      </c>
      <c r="F196" s="44" t="s">
        <v>72</v>
      </c>
      <c r="G196" s="44" t="s">
        <v>72</v>
      </c>
      <c r="H196" s="44" t="s">
        <v>72</v>
      </c>
      <c r="I196" s="44" t="s">
        <v>72</v>
      </c>
      <c r="J196" s="44" t="s">
        <v>72</v>
      </c>
      <c r="K196" s="44">
        <v>4</v>
      </c>
      <c r="L196" s="44" t="s">
        <v>72</v>
      </c>
      <c r="M196" s="44" t="s">
        <v>72</v>
      </c>
      <c r="N196" s="186">
        <v>0</v>
      </c>
    </row>
    <row r="197" spans="1:14" x14ac:dyDescent="0.25">
      <c r="A197" s="44">
        <f>+COUNTIF($B$1:B197,ESTADISTICAS!B$9)</f>
        <v>0</v>
      </c>
      <c r="B197" s="44">
        <v>15</v>
      </c>
      <c r="C197" s="44" t="s">
        <v>302</v>
      </c>
      <c r="D197" s="44">
        <v>15087</v>
      </c>
      <c r="E197" t="s">
        <v>590</v>
      </c>
      <c r="F197" s="44">
        <v>26</v>
      </c>
      <c r="G197" s="44">
        <v>26</v>
      </c>
      <c r="H197" s="44">
        <v>38</v>
      </c>
      <c r="I197" s="44">
        <v>35</v>
      </c>
      <c r="J197" s="44">
        <v>34</v>
      </c>
      <c r="K197" s="44">
        <v>1</v>
      </c>
      <c r="L197" s="44" t="s">
        <v>72</v>
      </c>
      <c r="M197" s="44" t="s">
        <v>72</v>
      </c>
      <c r="N197" s="186">
        <v>0</v>
      </c>
    </row>
    <row r="198" spans="1:14" x14ac:dyDescent="0.25">
      <c r="A198" s="44">
        <f>+COUNTIF($B$1:B198,ESTADISTICAS!B$9)</f>
        <v>0</v>
      </c>
      <c r="B198" s="44">
        <v>15</v>
      </c>
      <c r="C198" s="44" t="s">
        <v>302</v>
      </c>
      <c r="D198" s="44">
        <v>15090</v>
      </c>
      <c r="E198" t="s">
        <v>591</v>
      </c>
      <c r="F198" s="44" t="s">
        <v>72</v>
      </c>
      <c r="G198" s="44" t="s">
        <v>72</v>
      </c>
      <c r="H198" s="44" t="s">
        <v>72</v>
      </c>
      <c r="I198" s="44" t="s">
        <v>72</v>
      </c>
      <c r="J198" s="44" t="s">
        <v>72</v>
      </c>
      <c r="K198" s="44">
        <v>1</v>
      </c>
      <c r="L198" s="44" t="s">
        <v>72</v>
      </c>
      <c r="M198" s="44" t="s">
        <v>72</v>
      </c>
      <c r="N198" s="186">
        <v>0</v>
      </c>
    </row>
    <row r="199" spans="1:14" x14ac:dyDescent="0.25">
      <c r="A199" s="44">
        <f>+COUNTIF($B$1:B199,ESTADISTICAS!B$9)</f>
        <v>0</v>
      </c>
      <c r="B199" s="44">
        <v>15</v>
      </c>
      <c r="C199" s="44" t="s">
        <v>302</v>
      </c>
      <c r="D199" s="44">
        <v>15097</v>
      </c>
      <c r="E199" t="s">
        <v>592</v>
      </c>
      <c r="F199" s="44">
        <v>157</v>
      </c>
      <c r="G199" s="44">
        <v>174</v>
      </c>
      <c r="H199" s="44">
        <v>121</v>
      </c>
      <c r="I199" s="44">
        <v>105</v>
      </c>
      <c r="J199" s="44">
        <v>88</v>
      </c>
      <c r="K199" s="44">
        <v>88</v>
      </c>
      <c r="L199" s="44">
        <v>88</v>
      </c>
      <c r="M199" s="44">
        <v>76</v>
      </c>
      <c r="N199" s="186">
        <v>80</v>
      </c>
    </row>
    <row r="200" spans="1:14" x14ac:dyDescent="0.25">
      <c r="A200" s="44">
        <f>+COUNTIF($B$1:B200,ESTADISTICAS!B$9)</f>
        <v>0</v>
      </c>
      <c r="B200" s="44">
        <v>15</v>
      </c>
      <c r="C200" s="44" t="s">
        <v>302</v>
      </c>
      <c r="D200" s="44">
        <v>15104</v>
      </c>
      <c r="E200" t="s">
        <v>302</v>
      </c>
      <c r="F200" s="44">
        <v>1</v>
      </c>
      <c r="G200" s="44" t="s">
        <v>72</v>
      </c>
      <c r="H200" s="44" t="s">
        <v>72</v>
      </c>
      <c r="I200" s="44" t="s">
        <v>72</v>
      </c>
      <c r="J200" s="44" t="s">
        <v>72</v>
      </c>
      <c r="K200" s="44" t="s">
        <v>72</v>
      </c>
      <c r="L200" s="44">
        <v>1</v>
      </c>
      <c r="M200" s="44">
        <v>3</v>
      </c>
      <c r="N200" s="186">
        <v>0</v>
      </c>
    </row>
    <row r="201" spans="1:14" x14ac:dyDescent="0.25">
      <c r="A201" s="44">
        <f>+COUNTIF($B$1:B201,ESTADISTICAS!B$9)</f>
        <v>0</v>
      </c>
      <c r="B201" s="44">
        <v>15</v>
      </c>
      <c r="C201" s="44" t="s">
        <v>302</v>
      </c>
      <c r="D201" s="44">
        <v>15106</v>
      </c>
      <c r="E201" t="s">
        <v>420</v>
      </c>
      <c r="F201" s="44">
        <v>31</v>
      </c>
      <c r="G201" s="44">
        <v>31</v>
      </c>
      <c r="H201" s="44" t="s">
        <v>72</v>
      </c>
      <c r="I201" s="44" t="s">
        <v>72</v>
      </c>
      <c r="J201" s="44" t="s">
        <v>72</v>
      </c>
      <c r="K201" s="44" t="s">
        <v>72</v>
      </c>
      <c r="L201" s="44" t="s">
        <v>72</v>
      </c>
      <c r="M201" s="44" t="s">
        <v>72</v>
      </c>
      <c r="N201" s="186">
        <v>0</v>
      </c>
    </row>
    <row r="202" spans="1:14" x14ac:dyDescent="0.25">
      <c r="A202" s="44">
        <f>+COUNTIF($B$1:B202,ESTADISTICAS!B$9)</f>
        <v>0</v>
      </c>
      <c r="B202" s="44">
        <v>15</v>
      </c>
      <c r="C202" s="44" t="s">
        <v>302</v>
      </c>
      <c r="D202" s="44">
        <v>15109</v>
      </c>
      <c r="E202" t="s">
        <v>593</v>
      </c>
      <c r="F202" s="44">
        <v>2</v>
      </c>
      <c r="G202" s="44">
        <v>30</v>
      </c>
      <c r="H202" s="44">
        <v>30</v>
      </c>
      <c r="I202" s="44">
        <v>30</v>
      </c>
      <c r="J202" s="44" t="s">
        <v>72</v>
      </c>
      <c r="K202" s="44">
        <v>5</v>
      </c>
      <c r="L202" s="44" t="s">
        <v>72</v>
      </c>
      <c r="M202" s="44" t="s">
        <v>72</v>
      </c>
      <c r="N202" s="186">
        <v>0</v>
      </c>
    </row>
    <row r="203" spans="1:14" x14ac:dyDescent="0.25">
      <c r="A203" s="44">
        <f>+COUNTIF($B$1:B203,ESTADISTICAS!B$9)</f>
        <v>0</v>
      </c>
      <c r="B203" s="44">
        <v>15</v>
      </c>
      <c r="C203" s="44" t="s">
        <v>302</v>
      </c>
      <c r="D203" s="44">
        <v>15114</v>
      </c>
      <c r="E203" t="s">
        <v>594</v>
      </c>
      <c r="F203" s="44" t="s">
        <v>72</v>
      </c>
      <c r="G203" s="44" t="s">
        <v>72</v>
      </c>
      <c r="H203" s="44" t="s">
        <v>72</v>
      </c>
      <c r="I203" s="44" t="s">
        <v>72</v>
      </c>
      <c r="J203" s="44" t="s">
        <v>72</v>
      </c>
      <c r="K203" s="44">
        <v>2</v>
      </c>
      <c r="L203" s="44" t="s">
        <v>72</v>
      </c>
      <c r="M203" s="44" t="s">
        <v>72</v>
      </c>
      <c r="N203" s="186">
        <v>0</v>
      </c>
    </row>
    <row r="204" spans="1:14" x14ac:dyDescent="0.25">
      <c r="A204" s="44">
        <f>+COUNTIF($B$1:B204,ESTADISTICAS!B$9)</f>
        <v>0</v>
      </c>
      <c r="B204" s="44">
        <v>15</v>
      </c>
      <c r="C204" s="44" t="s">
        <v>302</v>
      </c>
      <c r="D204" s="44">
        <v>15131</v>
      </c>
      <c r="E204" t="s">
        <v>123</v>
      </c>
      <c r="F204" s="44" t="s">
        <v>72</v>
      </c>
      <c r="G204" s="44">
        <v>43</v>
      </c>
      <c r="H204" s="44">
        <v>36</v>
      </c>
      <c r="I204" s="44">
        <v>2</v>
      </c>
      <c r="J204" s="44" t="s">
        <v>72</v>
      </c>
      <c r="K204" s="44">
        <v>2</v>
      </c>
      <c r="L204" s="44" t="s">
        <v>72</v>
      </c>
      <c r="M204" s="44" t="s">
        <v>72</v>
      </c>
      <c r="N204" s="186">
        <v>0</v>
      </c>
    </row>
    <row r="205" spans="1:14" x14ac:dyDescent="0.25">
      <c r="A205" s="44">
        <f>+COUNTIF($B$1:B205,ESTADISTICAS!B$9)</f>
        <v>0</v>
      </c>
      <c r="B205" s="44">
        <v>15</v>
      </c>
      <c r="C205" s="44" t="s">
        <v>302</v>
      </c>
      <c r="D205" s="44">
        <v>15135</v>
      </c>
      <c r="E205" t="s">
        <v>595</v>
      </c>
      <c r="F205" s="44" t="s">
        <v>72</v>
      </c>
      <c r="G205" s="44" t="s">
        <v>72</v>
      </c>
      <c r="H205" s="44" t="s">
        <v>72</v>
      </c>
      <c r="I205" s="44" t="s">
        <v>72</v>
      </c>
      <c r="J205" s="44" t="s">
        <v>72</v>
      </c>
      <c r="K205" s="44" t="s">
        <v>72</v>
      </c>
      <c r="L205" s="44" t="s">
        <v>72</v>
      </c>
      <c r="M205" s="44" t="s">
        <v>72</v>
      </c>
      <c r="N205" s="186">
        <v>0</v>
      </c>
    </row>
    <row r="206" spans="1:14" x14ac:dyDescent="0.25">
      <c r="A206" s="44">
        <f>+COUNTIF($B$1:B206,ESTADISTICAS!B$9)</f>
        <v>0</v>
      </c>
      <c r="B206" s="44">
        <v>15</v>
      </c>
      <c r="C206" s="44" t="s">
        <v>302</v>
      </c>
      <c r="D206" s="44">
        <v>15162</v>
      </c>
      <c r="E206" t="s">
        <v>596</v>
      </c>
      <c r="F206" s="44">
        <v>24</v>
      </c>
      <c r="G206" s="44">
        <v>23</v>
      </c>
      <c r="H206" s="44">
        <v>19</v>
      </c>
      <c r="I206" s="44">
        <v>7</v>
      </c>
      <c r="J206" s="44">
        <v>3</v>
      </c>
      <c r="K206" s="44">
        <v>4</v>
      </c>
      <c r="L206" s="44" t="s">
        <v>72</v>
      </c>
      <c r="M206" s="44" t="s">
        <v>72</v>
      </c>
      <c r="N206" s="186">
        <v>0</v>
      </c>
    </row>
    <row r="207" spans="1:14" x14ac:dyDescent="0.25">
      <c r="A207" s="44">
        <f>+COUNTIF($B$1:B207,ESTADISTICAS!B$9)</f>
        <v>0</v>
      </c>
      <c r="B207" s="44">
        <v>15</v>
      </c>
      <c r="C207" s="44" t="s">
        <v>302</v>
      </c>
      <c r="D207" s="44">
        <v>15172</v>
      </c>
      <c r="E207" t="s">
        <v>597</v>
      </c>
      <c r="F207" s="44" t="s">
        <v>72</v>
      </c>
      <c r="G207" s="44" t="s">
        <v>72</v>
      </c>
      <c r="H207" s="44" t="s">
        <v>72</v>
      </c>
      <c r="I207" s="44" t="s">
        <v>72</v>
      </c>
      <c r="J207" s="44" t="s">
        <v>72</v>
      </c>
      <c r="K207" s="44">
        <v>1</v>
      </c>
      <c r="L207" s="44" t="s">
        <v>72</v>
      </c>
      <c r="M207" s="44" t="s">
        <v>72</v>
      </c>
      <c r="N207" s="186">
        <v>0</v>
      </c>
    </row>
    <row r="208" spans="1:14" x14ac:dyDescent="0.25">
      <c r="A208" s="44">
        <f>+COUNTIF($B$1:B208,ESTADISTICAS!B$9)</f>
        <v>0</v>
      </c>
      <c r="B208" s="44">
        <v>15</v>
      </c>
      <c r="C208" s="44" t="s">
        <v>302</v>
      </c>
      <c r="D208" s="44">
        <v>15176</v>
      </c>
      <c r="E208" t="s">
        <v>598</v>
      </c>
      <c r="F208" s="44">
        <v>2271</v>
      </c>
      <c r="G208" s="44">
        <v>2471</v>
      </c>
      <c r="H208" s="44">
        <v>2617</v>
      </c>
      <c r="I208" s="44">
        <v>2685</v>
      </c>
      <c r="J208" s="44">
        <v>2965</v>
      </c>
      <c r="K208" s="44">
        <v>3168</v>
      </c>
      <c r="L208" s="44">
        <v>3556</v>
      </c>
      <c r="M208" s="44">
        <v>2620</v>
      </c>
      <c r="N208" s="186">
        <v>2511</v>
      </c>
    </row>
    <row r="209" spans="1:14" x14ac:dyDescent="0.25">
      <c r="A209" s="44">
        <f>+COUNTIF($B$1:B209,ESTADISTICAS!B$9)</f>
        <v>0</v>
      </c>
      <c r="B209" s="44">
        <v>15</v>
      </c>
      <c r="C209" s="44" t="s">
        <v>302</v>
      </c>
      <c r="D209" s="44">
        <v>15180</v>
      </c>
      <c r="E209" t="s">
        <v>599</v>
      </c>
      <c r="F209" s="44">
        <v>58</v>
      </c>
      <c r="G209" s="44">
        <v>56</v>
      </c>
      <c r="H209" s="44">
        <v>61</v>
      </c>
      <c r="I209" s="44">
        <v>49</v>
      </c>
      <c r="J209" s="44">
        <v>30</v>
      </c>
      <c r="K209" s="44">
        <v>32</v>
      </c>
      <c r="L209" s="44">
        <v>19</v>
      </c>
      <c r="M209" s="44" t="s">
        <v>72</v>
      </c>
      <c r="N209" s="186">
        <v>0</v>
      </c>
    </row>
    <row r="210" spans="1:14" x14ac:dyDescent="0.25">
      <c r="A210" s="44">
        <f>+COUNTIF($B$1:B210,ESTADISTICAS!B$9)</f>
        <v>0</v>
      </c>
      <c r="B210" s="44">
        <v>15</v>
      </c>
      <c r="C210" s="44" t="s">
        <v>302</v>
      </c>
      <c r="D210" s="44">
        <v>15183</v>
      </c>
      <c r="E210" t="s">
        <v>600</v>
      </c>
      <c r="F210" s="44" t="s">
        <v>72</v>
      </c>
      <c r="G210" s="44">
        <v>40</v>
      </c>
      <c r="H210" s="44">
        <v>35</v>
      </c>
      <c r="I210" s="44">
        <v>35</v>
      </c>
      <c r="J210" s="44" t="s">
        <v>72</v>
      </c>
      <c r="K210" s="44" t="s">
        <v>72</v>
      </c>
      <c r="L210" s="44" t="s">
        <v>72</v>
      </c>
      <c r="M210" s="44" t="s">
        <v>72</v>
      </c>
      <c r="N210" s="186">
        <v>0</v>
      </c>
    </row>
    <row r="211" spans="1:14" x14ac:dyDescent="0.25">
      <c r="A211" s="44">
        <f>+COUNTIF($B$1:B211,ESTADISTICAS!B$9)</f>
        <v>0</v>
      </c>
      <c r="B211" s="44">
        <v>15</v>
      </c>
      <c r="C211" s="44" t="s">
        <v>302</v>
      </c>
      <c r="D211" s="44">
        <v>15185</v>
      </c>
      <c r="E211" t="s">
        <v>601</v>
      </c>
      <c r="F211" s="44" t="s">
        <v>72</v>
      </c>
      <c r="G211" s="44" t="s">
        <v>72</v>
      </c>
      <c r="H211" s="44" t="s">
        <v>72</v>
      </c>
      <c r="I211" s="44" t="s">
        <v>72</v>
      </c>
      <c r="J211" s="44" t="s">
        <v>72</v>
      </c>
      <c r="K211" s="44">
        <v>2</v>
      </c>
      <c r="L211" s="44" t="s">
        <v>72</v>
      </c>
      <c r="M211" s="44" t="s">
        <v>72</v>
      </c>
      <c r="N211" s="186">
        <v>0</v>
      </c>
    </row>
    <row r="212" spans="1:14" x14ac:dyDescent="0.25">
      <c r="A212" s="44">
        <f>+COUNTIF($B$1:B212,ESTADISTICAS!B$9)</f>
        <v>0</v>
      </c>
      <c r="B212" s="44">
        <v>15</v>
      </c>
      <c r="C212" s="44" t="s">
        <v>302</v>
      </c>
      <c r="D212" s="44">
        <v>15187</v>
      </c>
      <c r="E212" t="s">
        <v>602</v>
      </c>
      <c r="F212" s="44" t="s">
        <v>72</v>
      </c>
      <c r="G212" s="44" t="s">
        <v>72</v>
      </c>
      <c r="H212" s="44" t="s">
        <v>72</v>
      </c>
      <c r="I212" s="44" t="s">
        <v>72</v>
      </c>
      <c r="J212" s="44" t="s">
        <v>72</v>
      </c>
      <c r="K212" s="44">
        <v>5</v>
      </c>
      <c r="L212" s="44" t="s">
        <v>72</v>
      </c>
      <c r="M212" s="44" t="s">
        <v>72</v>
      </c>
      <c r="N212" s="186">
        <v>0</v>
      </c>
    </row>
    <row r="213" spans="1:14" x14ac:dyDescent="0.25">
      <c r="A213" s="44">
        <f>+COUNTIF($B$1:B213,ESTADISTICAS!B$9)</f>
        <v>0</v>
      </c>
      <c r="B213" s="44">
        <v>15</v>
      </c>
      <c r="C213" s="44" t="s">
        <v>302</v>
      </c>
      <c r="D213" s="44">
        <v>15189</v>
      </c>
      <c r="E213" t="s">
        <v>603</v>
      </c>
      <c r="F213" s="44" t="s">
        <v>72</v>
      </c>
      <c r="G213" s="44" t="s">
        <v>72</v>
      </c>
      <c r="H213" s="44" t="s">
        <v>72</v>
      </c>
      <c r="I213" s="44" t="s">
        <v>72</v>
      </c>
      <c r="J213" s="44" t="s">
        <v>72</v>
      </c>
      <c r="K213" s="44">
        <v>1</v>
      </c>
      <c r="L213" s="44" t="s">
        <v>72</v>
      </c>
      <c r="M213" s="44" t="s">
        <v>72</v>
      </c>
      <c r="N213" s="186">
        <v>0</v>
      </c>
    </row>
    <row r="214" spans="1:14" x14ac:dyDescent="0.25">
      <c r="A214" s="44">
        <f>+COUNTIF($B$1:B214,ESTADISTICAS!B$9)</f>
        <v>0</v>
      </c>
      <c r="B214" s="44">
        <v>15</v>
      </c>
      <c r="C214" s="44" t="s">
        <v>302</v>
      </c>
      <c r="D214" s="44">
        <v>15204</v>
      </c>
      <c r="E214" t="s">
        <v>604</v>
      </c>
      <c r="F214" s="44">
        <v>36</v>
      </c>
      <c r="G214" s="44">
        <v>50</v>
      </c>
      <c r="H214" s="44">
        <v>27</v>
      </c>
      <c r="I214" s="44">
        <v>9</v>
      </c>
      <c r="J214" s="44" t="s">
        <v>72</v>
      </c>
      <c r="K214" s="44">
        <v>2</v>
      </c>
      <c r="L214" s="44">
        <v>1</v>
      </c>
      <c r="M214" s="44" t="s">
        <v>72</v>
      </c>
      <c r="N214" s="186">
        <v>0</v>
      </c>
    </row>
    <row r="215" spans="1:14" x14ac:dyDescent="0.25">
      <c r="A215" s="44">
        <f>+COUNTIF($B$1:B215,ESTADISTICAS!B$9)</f>
        <v>0</v>
      </c>
      <c r="B215" s="44">
        <v>15</v>
      </c>
      <c r="C215" s="44" t="s">
        <v>302</v>
      </c>
      <c r="D215" s="44">
        <v>15212</v>
      </c>
      <c r="E215" t="s">
        <v>605</v>
      </c>
      <c r="F215" s="44" t="s">
        <v>72</v>
      </c>
      <c r="G215" s="44" t="s">
        <v>72</v>
      </c>
      <c r="H215" s="44">
        <v>45</v>
      </c>
      <c r="I215" s="44">
        <v>28</v>
      </c>
      <c r="J215" s="44">
        <v>14</v>
      </c>
      <c r="K215" s="44" t="s">
        <v>72</v>
      </c>
      <c r="L215" s="44">
        <v>1</v>
      </c>
      <c r="M215" s="44" t="s">
        <v>72</v>
      </c>
      <c r="N215" s="186">
        <v>0</v>
      </c>
    </row>
    <row r="216" spans="1:14" x14ac:dyDescent="0.25">
      <c r="A216" s="44">
        <f>+COUNTIF($B$1:B216,ESTADISTICAS!B$9)</f>
        <v>0</v>
      </c>
      <c r="B216" s="44">
        <v>15</v>
      </c>
      <c r="C216" s="44" t="s">
        <v>302</v>
      </c>
      <c r="D216" s="44">
        <v>15215</v>
      </c>
      <c r="E216" t="s">
        <v>606</v>
      </c>
      <c r="F216" s="44" t="s">
        <v>72</v>
      </c>
      <c r="G216" s="44">
        <v>38</v>
      </c>
      <c r="H216" s="44">
        <v>38</v>
      </c>
      <c r="I216" s="44">
        <v>32</v>
      </c>
      <c r="J216" s="44" t="s">
        <v>72</v>
      </c>
      <c r="K216" s="44">
        <v>1</v>
      </c>
      <c r="L216" s="44" t="s">
        <v>72</v>
      </c>
      <c r="M216" s="44" t="s">
        <v>72</v>
      </c>
      <c r="N216" s="186">
        <v>0</v>
      </c>
    </row>
    <row r="217" spans="1:14" x14ac:dyDescent="0.25">
      <c r="A217" s="44">
        <f>+COUNTIF($B$1:B217,ESTADISTICAS!B$9)</f>
        <v>0</v>
      </c>
      <c r="B217" s="44">
        <v>15</v>
      </c>
      <c r="C217" s="44" t="s">
        <v>302</v>
      </c>
      <c r="D217" s="44">
        <v>15223</v>
      </c>
      <c r="E217" t="s">
        <v>607</v>
      </c>
      <c r="F217" s="44">
        <v>216</v>
      </c>
      <c r="G217" s="44">
        <v>140</v>
      </c>
      <c r="H217" s="44">
        <v>202</v>
      </c>
      <c r="I217" s="44">
        <v>186</v>
      </c>
      <c r="J217" s="44">
        <v>185</v>
      </c>
      <c r="K217" s="44">
        <v>133</v>
      </c>
      <c r="L217" s="44">
        <v>149</v>
      </c>
      <c r="M217" s="44">
        <v>184</v>
      </c>
      <c r="N217" s="186">
        <v>159</v>
      </c>
    </row>
    <row r="218" spans="1:14" x14ac:dyDescent="0.25">
      <c r="A218" s="44">
        <f>+COUNTIF($B$1:B218,ESTADISTICAS!B$9)</f>
        <v>0</v>
      </c>
      <c r="B218" s="44">
        <v>15</v>
      </c>
      <c r="C218" s="44" t="s">
        <v>302</v>
      </c>
      <c r="D218" s="44">
        <v>15224</v>
      </c>
      <c r="E218" t="s">
        <v>608</v>
      </c>
      <c r="F218" s="44" t="s">
        <v>72</v>
      </c>
      <c r="G218" s="44" t="s">
        <v>72</v>
      </c>
      <c r="H218" s="44" t="s">
        <v>72</v>
      </c>
      <c r="I218" s="44" t="s">
        <v>72</v>
      </c>
      <c r="J218" s="44" t="s">
        <v>72</v>
      </c>
      <c r="K218" s="44">
        <v>1</v>
      </c>
      <c r="L218" s="44" t="s">
        <v>72</v>
      </c>
      <c r="M218" s="44" t="s">
        <v>72</v>
      </c>
      <c r="N218" s="186">
        <v>0</v>
      </c>
    </row>
    <row r="219" spans="1:14" x14ac:dyDescent="0.25">
      <c r="A219" s="44">
        <f>+COUNTIF($B$1:B219,ESTADISTICAS!B$9)</f>
        <v>0</v>
      </c>
      <c r="B219" s="44">
        <v>15</v>
      </c>
      <c r="C219" s="44" t="s">
        <v>302</v>
      </c>
      <c r="D219" s="44">
        <v>15226</v>
      </c>
      <c r="E219" t="s">
        <v>609</v>
      </c>
      <c r="F219" s="44" t="s">
        <v>72</v>
      </c>
      <c r="G219" s="44" t="s">
        <v>72</v>
      </c>
      <c r="H219" s="44" t="s">
        <v>72</v>
      </c>
      <c r="I219" s="44">
        <v>1</v>
      </c>
      <c r="J219" s="44" t="s">
        <v>72</v>
      </c>
      <c r="K219" s="44" t="s">
        <v>72</v>
      </c>
      <c r="L219" s="44" t="s">
        <v>72</v>
      </c>
      <c r="M219" s="44" t="s">
        <v>72</v>
      </c>
      <c r="N219" s="186">
        <v>0</v>
      </c>
    </row>
    <row r="220" spans="1:14" x14ac:dyDescent="0.25">
      <c r="A220" s="44">
        <f>+COUNTIF($B$1:B220,ESTADISTICAS!B$9)</f>
        <v>0</v>
      </c>
      <c r="B220" s="44">
        <v>15</v>
      </c>
      <c r="C220" s="44" t="s">
        <v>302</v>
      </c>
      <c r="D220" s="44">
        <v>15236</v>
      </c>
      <c r="E220" t="s">
        <v>610</v>
      </c>
      <c r="F220" s="44" t="s">
        <v>72</v>
      </c>
      <c r="G220" s="44">
        <v>55</v>
      </c>
      <c r="H220" s="44">
        <v>41</v>
      </c>
      <c r="I220" s="44">
        <v>25</v>
      </c>
      <c r="J220" s="44" t="s">
        <v>72</v>
      </c>
      <c r="K220" s="44">
        <v>11</v>
      </c>
      <c r="L220" s="44" t="s">
        <v>72</v>
      </c>
      <c r="M220" s="44" t="s">
        <v>72</v>
      </c>
      <c r="N220" s="186">
        <v>0</v>
      </c>
    </row>
    <row r="221" spans="1:14" x14ac:dyDescent="0.25">
      <c r="A221" s="44">
        <f>+COUNTIF($B$1:B221,ESTADISTICAS!B$9)</f>
        <v>0</v>
      </c>
      <c r="B221" s="44">
        <v>15</v>
      </c>
      <c r="C221" s="44" t="s">
        <v>302</v>
      </c>
      <c r="D221" s="44">
        <v>15238</v>
      </c>
      <c r="E221" t="s">
        <v>611</v>
      </c>
      <c r="F221" s="44">
        <v>6561</v>
      </c>
      <c r="G221" s="44">
        <v>6436</v>
      </c>
      <c r="H221" s="44">
        <v>6693</v>
      </c>
      <c r="I221" s="44">
        <v>6999</v>
      </c>
      <c r="J221" s="44">
        <v>6893</v>
      </c>
      <c r="K221" s="44">
        <v>6940</v>
      </c>
      <c r="L221" s="44">
        <v>7407</v>
      </c>
      <c r="M221" s="44">
        <v>6872</v>
      </c>
      <c r="N221" s="186">
        <v>7083</v>
      </c>
    </row>
    <row r="222" spans="1:14" x14ac:dyDescent="0.25">
      <c r="A222" s="44">
        <f>+COUNTIF($B$1:B222,ESTADISTICAS!B$9)</f>
        <v>0</v>
      </c>
      <c r="B222" s="44">
        <v>15</v>
      </c>
      <c r="C222" s="44" t="s">
        <v>302</v>
      </c>
      <c r="D222" s="44">
        <v>15244</v>
      </c>
      <c r="E222" t="s">
        <v>612</v>
      </c>
      <c r="F222" s="44" t="s">
        <v>72</v>
      </c>
      <c r="G222" s="44" t="s">
        <v>72</v>
      </c>
      <c r="H222" s="44">
        <v>26</v>
      </c>
      <c r="I222" s="44">
        <v>26</v>
      </c>
      <c r="J222" s="44">
        <v>11</v>
      </c>
      <c r="K222" s="44" t="s">
        <v>72</v>
      </c>
      <c r="L222" s="44" t="s">
        <v>72</v>
      </c>
      <c r="M222" s="44" t="s">
        <v>72</v>
      </c>
      <c r="N222" s="186">
        <v>0</v>
      </c>
    </row>
    <row r="223" spans="1:14" x14ac:dyDescent="0.25">
      <c r="A223" s="44">
        <f>+COUNTIF($B$1:B223,ESTADISTICAS!B$9)</f>
        <v>0</v>
      </c>
      <c r="B223" s="44">
        <v>15</v>
      </c>
      <c r="C223" s="44" t="s">
        <v>302</v>
      </c>
      <c r="D223" s="44">
        <v>15248</v>
      </c>
      <c r="E223" t="s">
        <v>613</v>
      </c>
      <c r="F223" s="44" t="s">
        <v>72</v>
      </c>
      <c r="G223" s="44" t="s">
        <v>72</v>
      </c>
      <c r="H223" s="44" t="s">
        <v>72</v>
      </c>
      <c r="I223" s="44" t="s">
        <v>72</v>
      </c>
      <c r="J223" s="44" t="s">
        <v>72</v>
      </c>
      <c r="K223" s="44" t="s">
        <v>72</v>
      </c>
      <c r="L223" s="44" t="s">
        <v>72</v>
      </c>
      <c r="M223" s="44" t="s">
        <v>72</v>
      </c>
      <c r="N223" s="186">
        <v>0</v>
      </c>
    </row>
    <row r="224" spans="1:14" x14ac:dyDescent="0.25">
      <c r="A224" s="44">
        <f>+COUNTIF($B$1:B224,ESTADISTICAS!B$9)</f>
        <v>0</v>
      </c>
      <c r="B224" s="44">
        <v>15</v>
      </c>
      <c r="C224" s="44" t="s">
        <v>302</v>
      </c>
      <c r="D224" s="44">
        <v>15272</v>
      </c>
      <c r="E224" t="s">
        <v>614</v>
      </c>
      <c r="F224" s="44">
        <v>57</v>
      </c>
      <c r="G224" s="44">
        <v>46</v>
      </c>
      <c r="H224" s="44" t="s">
        <v>72</v>
      </c>
      <c r="I224" s="44" t="s">
        <v>72</v>
      </c>
      <c r="J224" s="44" t="s">
        <v>72</v>
      </c>
      <c r="K224" s="44">
        <v>2</v>
      </c>
      <c r="L224" s="44">
        <v>1</v>
      </c>
      <c r="M224" s="44" t="s">
        <v>72</v>
      </c>
      <c r="N224" s="186">
        <v>0</v>
      </c>
    </row>
    <row r="225" spans="1:14" x14ac:dyDescent="0.25">
      <c r="A225" s="44">
        <f>+COUNTIF($B$1:B225,ESTADISTICAS!B$9)</f>
        <v>0</v>
      </c>
      <c r="B225" s="44">
        <v>15</v>
      </c>
      <c r="C225" s="44" t="s">
        <v>302</v>
      </c>
      <c r="D225" s="44">
        <v>15276</v>
      </c>
      <c r="E225" t="s">
        <v>615</v>
      </c>
      <c r="F225" s="44" t="s">
        <v>72</v>
      </c>
      <c r="G225" s="44" t="s">
        <v>72</v>
      </c>
      <c r="H225" s="44">
        <v>23</v>
      </c>
      <c r="I225" s="44">
        <v>23</v>
      </c>
      <c r="J225" s="44">
        <v>13</v>
      </c>
      <c r="K225" s="44">
        <v>2</v>
      </c>
      <c r="L225" s="44" t="s">
        <v>72</v>
      </c>
      <c r="M225" s="44" t="s">
        <v>72</v>
      </c>
      <c r="N225" s="186">
        <v>0</v>
      </c>
    </row>
    <row r="226" spans="1:14" x14ac:dyDescent="0.25">
      <c r="A226" s="44">
        <f>+COUNTIF($B$1:B226,ESTADISTICAS!B$9)</f>
        <v>0</v>
      </c>
      <c r="B226" s="44">
        <v>15</v>
      </c>
      <c r="C226" s="44" t="s">
        <v>302</v>
      </c>
      <c r="D226" s="44">
        <v>15293</v>
      </c>
      <c r="E226" t="s">
        <v>616</v>
      </c>
      <c r="F226" s="44" t="s">
        <v>72</v>
      </c>
      <c r="G226" s="44" t="s">
        <v>72</v>
      </c>
      <c r="H226" s="44">
        <v>34</v>
      </c>
      <c r="I226" s="44">
        <v>18</v>
      </c>
      <c r="J226" s="44">
        <v>16</v>
      </c>
      <c r="K226" s="44">
        <v>3</v>
      </c>
      <c r="L226" s="44" t="s">
        <v>72</v>
      </c>
      <c r="M226" s="44" t="s">
        <v>72</v>
      </c>
      <c r="N226" s="186">
        <v>0</v>
      </c>
    </row>
    <row r="227" spans="1:14" x14ac:dyDescent="0.25">
      <c r="A227" s="44">
        <f>+COUNTIF($B$1:B227,ESTADISTICAS!B$9)</f>
        <v>0</v>
      </c>
      <c r="B227" s="44">
        <v>15</v>
      </c>
      <c r="C227" s="44" t="s">
        <v>302</v>
      </c>
      <c r="D227" s="44">
        <v>15296</v>
      </c>
      <c r="E227" t="s">
        <v>617</v>
      </c>
      <c r="F227" s="44" t="s">
        <v>72</v>
      </c>
      <c r="G227" s="44" t="s">
        <v>72</v>
      </c>
      <c r="H227" s="44">
        <v>1</v>
      </c>
      <c r="I227" s="44" t="s">
        <v>72</v>
      </c>
      <c r="J227" s="44" t="s">
        <v>72</v>
      </c>
      <c r="K227" s="44">
        <v>1</v>
      </c>
      <c r="L227" s="44" t="s">
        <v>72</v>
      </c>
      <c r="M227" s="44" t="s">
        <v>72</v>
      </c>
      <c r="N227" s="186">
        <v>0</v>
      </c>
    </row>
    <row r="228" spans="1:14" x14ac:dyDescent="0.25">
      <c r="A228" s="44">
        <f>+COUNTIF($B$1:B228,ESTADISTICAS!B$9)</f>
        <v>0</v>
      </c>
      <c r="B228" s="44">
        <v>15</v>
      </c>
      <c r="C228" s="44" t="s">
        <v>302</v>
      </c>
      <c r="D228" s="44">
        <v>15299</v>
      </c>
      <c r="E228" t="s">
        <v>618</v>
      </c>
      <c r="F228" s="44">
        <v>541</v>
      </c>
      <c r="G228" s="44">
        <v>497</v>
      </c>
      <c r="H228" s="44">
        <v>471</v>
      </c>
      <c r="I228" s="44">
        <v>499</v>
      </c>
      <c r="J228" s="44">
        <v>431</v>
      </c>
      <c r="K228" s="44">
        <v>418</v>
      </c>
      <c r="L228" s="44">
        <v>365</v>
      </c>
      <c r="M228" s="44">
        <v>282</v>
      </c>
      <c r="N228" s="186">
        <v>271</v>
      </c>
    </row>
    <row r="229" spans="1:14" x14ac:dyDescent="0.25">
      <c r="A229" s="44">
        <f>+COUNTIF($B$1:B229,ESTADISTICAS!B$9)</f>
        <v>0</v>
      </c>
      <c r="B229" s="44">
        <v>15</v>
      </c>
      <c r="C229" s="44" t="s">
        <v>302</v>
      </c>
      <c r="D229" s="44">
        <v>15322</v>
      </c>
      <c r="E229" t="s">
        <v>619</v>
      </c>
      <c r="F229" s="44">
        <v>19</v>
      </c>
      <c r="G229" s="44">
        <v>41</v>
      </c>
      <c r="H229" s="44">
        <v>111</v>
      </c>
      <c r="I229" s="44">
        <v>130</v>
      </c>
      <c r="J229" s="44">
        <v>103</v>
      </c>
      <c r="K229" s="44">
        <v>66</v>
      </c>
      <c r="L229" s="44">
        <v>81</v>
      </c>
      <c r="M229" s="44">
        <v>84</v>
      </c>
      <c r="N229" s="186">
        <v>69</v>
      </c>
    </row>
    <row r="230" spans="1:14" x14ac:dyDescent="0.25">
      <c r="A230" s="44">
        <f>+COUNTIF($B$1:B230,ESTADISTICAS!B$9)</f>
        <v>0</v>
      </c>
      <c r="B230" s="44">
        <v>15</v>
      </c>
      <c r="C230" s="44" t="s">
        <v>302</v>
      </c>
      <c r="D230" s="44">
        <v>15325</v>
      </c>
      <c r="E230" t="s">
        <v>620</v>
      </c>
      <c r="F230" s="44">
        <v>33</v>
      </c>
      <c r="G230" s="44">
        <v>19</v>
      </c>
      <c r="H230" s="44">
        <v>18</v>
      </c>
      <c r="I230" s="44" t="s">
        <v>72</v>
      </c>
      <c r="J230" s="44" t="s">
        <v>72</v>
      </c>
      <c r="K230" s="44">
        <v>2</v>
      </c>
      <c r="L230" s="44" t="s">
        <v>72</v>
      </c>
      <c r="M230" s="44" t="s">
        <v>72</v>
      </c>
      <c r="N230" s="186">
        <v>0</v>
      </c>
    </row>
    <row r="231" spans="1:14" x14ac:dyDescent="0.25">
      <c r="A231" s="44">
        <f>+COUNTIF($B$1:B231,ESTADISTICAS!B$9)</f>
        <v>0</v>
      </c>
      <c r="B231" s="44">
        <v>15</v>
      </c>
      <c r="C231" s="44" t="s">
        <v>302</v>
      </c>
      <c r="D231" s="44">
        <v>15332</v>
      </c>
      <c r="E231" t="s">
        <v>621</v>
      </c>
      <c r="F231" s="44">
        <v>73</v>
      </c>
      <c r="G231" s="44">
        <v>74</v>
      </c>
      <c r="H231" s="44">
        <v>114</v>
      </c>
      <c r="I231" s="44">
        <v>104</v>
      </c>
      <c r="J231" s="44">
        <v>65</v>
      </c>
      <c r="K231" s="44">
        <v>44</v>
      </c>
      <c r="L231" s="44">
        <v>17</v>
      </c>
      <c r="M231" s="44" t="s">
        <v>72</v>
      </c>
      <c r="N231" s="186">
        <v>0</v>
      </c>
    </row>
    <row r="232" spans="1:14" x14ac:dyDescent="0.25">
      <c r="A232" s="44">
        <f>+COUNTIF($B$1:B232,ESTADISTICAS!B$9)</f>
        <v>0</v>
      </c>
      <c r="B232" s="44">
        <v>15</v>
      </c>
      <c r="C232" s="44" t="s">
        <v>302</v>
      </c>
      <c r="D232" s="44">
        <v>15362</v>
      </c>
      <c r="E232" t="s">
        <v>622</v>
      </c>
      <c r="F232" s="44" t="s">
        <v>72</v>
      </c>
      <c r="G232" s="44" t="s">
        <v>72</v>
      </c>
      <c r="H232" s="44" t="s">
        <v>72</v>
      </c>
      <c r="I232" s="44" t="s">
        <v>72</v>
      </c>
      <c r="J232" s="44" t="s">
        <v>72</v>
      </c>
      <c r="K232" s="44">
        <v>1</v>
      </c>
      <c r="L232" s="44" t="s">
        <v>72</v>
      </c>
      <c r="M232" s="44" t="s">
        <v>72</v>
      </c>
      <c r="N232" s="186">
        <v>0</v>
      </c>
    </row>
    <row r="233" spans="1:14" x14ac:dyDescent="0.25">
      <c r="A233" s="44">
        <f>+COUNTIF($B$1:B233,ESTADISTICAS!B$9)</f>
        <v>0</v>
      </c>
      <c r="B233" s="44">
        <v>15</v>
      </c>
      <c r="C233" s="44" t="s">
        <v>302</v>
      </c>
      <c r="D233" s="44">
        <v>15367</v>
      </c>
      <c r="E233" t="s">
        <v>623</v>
      </c>
      <c r="F233" s="44">
        <v>36</v>
      </c>
      <c r="G233" s="44">
        <v>22</v>
      </c>
      <c r="H233" s="44" t="s">
        <v>72</v>
      </c>
      <c r="I233" s="44">
        <v>1</v>
      </c>
      <c r="J233" s="44" t="s">
        <v>72</v>
      </c>
      <c r="K233" s="44">
        <v>4</v>
      </c>
      <c r="L233" s="44" t="s">
        <v>72</v>
      </c>
      <c r="M233" s="44" t="s">
        <v>72</v>
      </c>
      <c r="N233" s="186">
        <v>0</v>
      </c>
    </row>
    <row r="234" spans="1:14" x14ac:dyDescent="0.25">
      <c r="A234" s="44">
        <f>+COUNTIF($B$1:B234,ESTADISTICAS!B$9)</f>
        <v>0</v>
      </c>
      <c r="B234" s="44">
        <v>15</v>
      </c>
      <c r="C234" s="44" t="s">
        <v>302</v>
      </c>
      <c r="D234" s="44">
        <v>15368</v>
      </c>
      <c r="E234" t="s">
        <v>458</v>
      </c>
      <c r="F234" s="44">
        <v>1</v>
      </c>
      <c r="G234" s="44" t="s">
        <v>72</v>
      </c>
      <c r="H234" s="44">
        <v>1</v>
      </c>
      <c r="I234" s="44" t="s">
        <v>72</v>
      </c>
      <c r="J234" s="44" t="s">
        <v>72</v>
      </c>
      <c r="K234" s="44">
        <v>2</v>
      </c>
      <c r="L234" s="44" t="s">
        <v>72</v>
      </c>
      <c r="M234" s="44" t="s">
        <v>72</v>
      </c>
      <c r="N234" s="186">
        <v>0</v>
      </c>
    </row>
    <row r="235" spans="1:14" x14ac:dyDescent="0.25">
      <c r="A235" s="44">
        <f>+COUNTIF($B$1:B235,ESTADISTICAS!B$9)</f>
        <v>0</v>
      </c>
      <c r="B235" s="44">
        <v>15</v>
      </c>
      <c r="C235" s="44" t="s">
        <v>302</v>
      </c>
      <c r="D235" s="44">
        <v>15377</v>
      </c>
      <c r="E235" t="s">
        <v>624</v>
      </c>
      <c r="F235" s="44" t="s">
        <v>72</v>
      </c>
      <c r="G235" s="44">
        <v>34</v>
      </c>
      <c r="H235" s="44">
        <v>27</v>
      </c>
      <c r="I235" s="44">
        <v>25</v>
      </c>
      <c r="J235" s="44" t="s">
        <v>72</v>
      </c>
      <c r="K235" s="44">
        <v>1</v>
      </c>
      <c r="L235" s="44" t="s">
        <v>72</v>
      </c>
      <c r="M235" s="44" t="s">
        <v>72</v>
      </c>
      <c r="N235" s="186">
        <v>0</v>
      </c>
    </row>
    <row r="236" spans="1:14" x14ac:dyDescent="0.25">
      <c r="A236" s="44">
        <f>+COUNTIF($B$1:B236,ESTADISTICAS!B$9)</f>
        <v>0</v>
      </c>
      <c r="B236" s="44">
        <v>15</v>
      </c>
      <c r="C236" s="44" t="s">
        <v>302</v>
      </c>
      <c r="D236" s="44">
        <v>15380</v>
      </c>
      <c r="E236" t="s">
        <v>625</v>
      </c>
      <c r="F236" s="44" t="s">
        <v>72</v>
      </c>
      <c r="G236" s="44" t="s">
        <v>72</v>
      </c>
      <c r="H236" s="44" t="s">
        <v>72</v>
      </c>
      <c r="I236" s="44" t="s">
        <v>72</v>
      </c>
      <c r="J236" s="44" t="s">
        <v>72</v>
      </c>
      <c r="K236" s="44">
        <v>2</v>
      </c>
      <c r="L236" s="44" t="s">
        <v>72</v>
      </c>
      <c r="M236" s="44" t="s">
        <v>72</v>
      </c>
      <c r="N236" s="186">
        <v>0</v>
      </c>
    </row>
    <row r="237" spans="1:14" x14ac:dyDescent="0.25">
      <c r="A237" s="44">
        <f>+COUNTIF($B$1:B237,ESTADISTICAS!B$9)</f>
        <v>0</v>
      </c>
      <c r="B237" s="44">
        <v>15</v>
      </c>
      <c r="C237" s="44" t="s">
        <v>302</v>
      </c>
      <c r="D237" s="44">
        <v>15403</v>
      </c>
      <c r="E237" t="s">
        <v>626</v>
      </c>
      <c r="F237" s="44">
        <v>21</v>
      </c>
      <c r="G237" s="44" t="s">
        <v>72</v>
      </c>
      <c r="H237" s="44" t="s">
        <v>72</v>
      </c>
      <c r="I237" s="44" t="s">
        <v>72</v>
      </c>
      <c r="J237" s="44" t="s">
        <v>72</v>
      </c>
      <c r="K237" s="44" t="s">
        <v>72</v>
      </c>
      <c r="L237" s="44" t="s">
        <v>72</v>
      </c>
      <c r="M237" s="44" t="s">
        <v>72</v>
      </c>
      <c r="N237" s="186">
        <v>0</v>
      </c>
    </row>
    <row r="238" spans="1:14" x14ac:dyDescent="0.25">
      <c r="A238" s="44">
        <f>+COUNTIF($B$1:B238,ESTADISTICAS!B$9)</f>
        <v>0</v>
      </c>
      <c r="B238" s="44">
        <v>15</v>
      </c>
      <c r="C238" s="44" t="s">
        <v>302</v>
      </c>
      <c r="D238" s="44">
        <v>15407</v>
      </c>
      <c r="E238" t="s">
        <v>627</v>
      </c>
      <c r="F238" s="44" t="s">
        <v>72</v>
      </c>
      <c r="G238" s="44">
        <v>1</v>
      </c>
      <c r="H238" s="44" t="s">
        <v>72</v>
      </c>
      <c r="I238" s="44" t="s">
        <v>72</v>
      </c>
      <c r="J238" s="44" t="s">
        <v>72</v>
      </c>
      <c r="K238" s="44">
        <v>13</v>
      </c>
      <c r="L238" s="44">
        <v>32</v>
      </c>
      <c r="M238" s="44" t="s">
        <v>72</v>
      </c>
      <c r="N238" s="186">
        <v>0</v>
      </c>
    </row>
    <row r="239" spans="1:14" x14ac:dyDescent="0.25">
      <c r="A239" s="44">
        <f>+COUNTIF($B$1:B239,ESTADISTICAS!B$9)</f>
        <v>0</v>
      </c>
      <c r="B239" s="44">
        <v>15</v>
      </c>
      <c r="C239" s="44" t="s">
        <v>302</v>
      </c>
      <c r="D239" s="44">
        <v>15425</v>
      </c>
      <c r="E239" t="s">
        <v>628</v>
      </c>
      <c r="F239" s="44">
        <v>39</v>
      </c>
      <c r="G239" s="44">
        <v>33</v>
      </c>
      <c r="H239" s="44">
        <v>28</v>
      </c>
      <c r="I239" s="44">
        <v>17</v>
      </c>
      <c r="J239" s="44">
        <v>13</v>
      </c>
      <c r="K239" s="44">
        <v>3</v>
      </c>
      <c r="L239" s="44" t="s">
        <v>72</v>
      </c>
      <c r="M239" s="44" t="s">
        <v>72</v>
      </c>
      <c r="N239" s="186">
        <v>0</v>
      </c>
    </row>
    <row r="240" spans="1:14" x14ac:dyDescent="0.25">
      <c r="A240" s="44">
        <f>+COUNTIF($B$1:B240,ESTADISTICAS!B$9)</f>
        <v>0</v>
      </c>
      <c r="B240" s="44">
        <v>15</v>
      </c>
      <c r="C240" s="44" t="s">
        <v>302</v>
      </c>
      <c r="D240" s="44">
        <v>15442</v>
      </c>
      <c r="E240" t="s">
        <v>629</v>
      </c>
      <c r="F240" s="44" t="s">
        <v>72</v>
      </c>
      <c r="G240" s="44" t="s">
        <v>72</v>
      </c>
      <c r="H240" s="44">
        <v>1</v>
      </c>
      <c r="I240" s="44">
        <v>1</v>
      </c>
      <c r="J240" s="44" t="s">
        <v>72</v>
      </c>
      <c r="K240" s="44" t="s">
        <v>72</v>
      </c>
      <c r="L240" s="44" t="s">
        <v>72</v>
      </c>
      <c r="M240" s="44" t="s">
        <v>72</v>
      </c>
      <c r="N240" s="186">
        <v>0</v>
      </c>
    </row>
    <row r="241" spans="1:14" x14ac:dyDescent="0.25">
      <c r="A241" s="44">
        <f>+COUNTIF($B$1:B241,ESTADISTICAS!B$9)</f>
        <v>0</v>
      </c>
      <c r="B241" s="44">
        <v>15</v>
      </c>
      <c r="C241" s="44" t="s">
        <v>302</v>
      </c>
      <c r="D241" s="44">
        <v>15455</v>
      </c>
      <c r="E241" t="s">
        <v>630</v>
      </c>
      <c r="F241" s="44">
        <v>91</v>
      </c>
      <c r="G241" s="44">
        <v>19</v>
      </c>
      <c r="H241" s="44">
        <v>52</v>
      </c>
      <c r="I241" s="44">
        <v>45</v>
      </c>
      <c r="J241" s="44">
        <v>40</v>
      </c>
      <c r="K241" s="44">
        <v>31</v>
      </c>
      <c r="L241" s="44">
        <v>110</v>
      </c>
      <c r="M241" s="44">
        <v>46</v>
      </c>
      <c r="N241" s="186">
        <v>55</v>
      </c>
    </row>
    <row r="242" spans="1:14" x14ac:dyDescent="0.25">
      <c r="A242" s="44">
        <f>+COUNTIF($B$1:B242,ESTADISTICAS!B$9)</f>
        <v>0</v>
      </c>
      <c r="B242" s="44">
        <v>15</v>
      </c>
      <c r="C242" s="44" t="s">
        <v>302</v>
      </c>
      <c r="D242" s="44">
        <v>15464</v>
      </c>
      <c r="E242" t="s">
        <v>631</v>
      </c>
      <c r="F242" s="44" t="s">
        <v>72</v>
      </c>
      <c r="G242" s="44" t="s">
        <v>72</v>
      </c>
      <c r="H242" s="44">
        <v>1</v>
      </c>
      <c r="I242" s="44" t="s">
        <v>72</v>
      </c>
      <c r="J242" s="44" t="s">
        <v>72</v>
      </c>
      <c r="K242" s="44" t="s">
        <v>72</v>
      </c>
      <c r="L242" s="44" t="s">
        <v>72</v>
      </c>
      <c r="M242" s="44" t="s">
        <v>72</v>
      </c>
      <c r="N242" s="186">
        <v>0</v>
      </c>
    </row>
    <row r="243" spans="1:14" x14ac:dyDescent="0.25">
      <c r="A243" s="44">
        <f>+COUNTIF($B$1:B243,ESTADISTICAS!B$9)</f>
        <v>0</v>
      </c>
      <c r="B243" s="44">
        <v>15</v>
      </c>
      <c r="C243" s="44" t="s">
        <v>302</v>
      </c>
      <c r="D243" s="44">
        <v>15466</v>
      </c>
      <c r="E243" t="s">
        <v>632</v>
      </c>
      <c r="F243" s="44" t="s">
        <v>72</v>
      </c>
      <c r="G243" s="44" t="s">
        <v>72</v>
      </c>
      <c r="H243" s="44" t="s">
        <v>72</v>
      </c>
      <c r="I243" s="44" t="s">
        <v>72</v>
      </c>
      <c r="J243" s="44" t="s">
        <v>72</v>
      </c>
      <c r="K243" s="44">
        <v>2</v>
      </c>
      <c r="L243" s="44" t="s">
        <v>72</v>
      </c>
      <c r="M243" s="44" t="s">
        <v>72</v>
      </c>
      <c r="N243" s="186">
        <v>0</v>
      </c>
    </row>
    <row r="244" spans="1:14" x14ac:dyDescent="0.25">
      <c r="A244" s="44">
        <f>+COUNTIF($B$1:B244,ESTADISTICAS!B$9)</f>
        <v>0</v>
      </c>
      <c r="B244" s="44">
        <v>15</v>
      </c>
      <c r="C244" s="44" t="s">
        <v>302</v>
      </c>
      <c r="D244" s="44">
        <v>15469</v>
      </c>
      <c r="E244" t="s">
        <v>633</v>
      </c>
      <c r="F244" s="44">
        <v>350</v>
      </c>
      <c r="G244" s="44">
        <v>371</v>
      </c>
      <c r="H244" s="44">
        <v>378</v>
      </c>
      <c r="I244" s="44">
        <v>312</v>
      </c>
      <c r="J244" s="44">
        <v>315</v>
      </c>
      <c r="K244" s="44">
        <v>159</v>
      </c>
      <c r="L244" s="44">
        <v>241</v>
      </c>
      <c r="M244" s="44">
        <v>280</v>
      </c>
      <c r="N244" s="186">
        <v>254</v>
      </c>
    </row>
    <row r="245" spans="1:14" x14ac:dyDescent="0.25">
      <c r="A245" s="44">
        <f>+COUNTIF($B$1:B245,ESTADISTICAS!B$9)</f>
        <v>0</v>
      </c>
      <c r="B245" s="44">
        <v>15</v>
      </c>
      <c r="C245" s="44" t="s">
        <v>302</v>
      </c>
      <c r="D245" s="44">
        <v>15476</v>
      </c>
      <c r="E245" t="s">
        <v>634</v>
      </c>
      <c r="F245" s="44" t="s">
        <v>72</v>
      </c>
      <c r="G245" s="44" t="s">
        <v>72</v>
      </c>
      <c r="H245" s="44" t="s">
        <v>72</v>
      </c>
      <c r="I245" s="44" t="s">
        <v>72</v>
      </c>
      <c r="J245" s="44" t="s">
        <v>72</v>
      </c>
      <c r="K245" s="44">
        <v>1</v>
      </c>
      <c r="L245" s="44" t="s">
        <v>72</v>
      </c>
      <c r="M245" s="44" t="s">
        <v>72</v>
      </c>
      <c r="N245" s="186">
        <v>0</v>
      </c>
    </row>
    <row r="246" spans="1:14" x14ac:dyDescent="0.25">
      <c r="A246" s="44">
        <f>+COUNTIF($B$1:B246,ESTADISTICAS!B$9)</f>
        <v>0</v>
      </c>
      <c r="B246" s="44">
        <v>15</v>
      </c>
      <c r="C246" s="44" t="s">
        <v>302</v>
      </c>
      <c r="D246" s="44">
        <v>15480</v>
      </c>
      <c r="E246" t="s">
        <v>635</v>
      </c>
      <c r="F246" s="44">
        <v>46</v>
      </c>
      <c r="G246" s="44">
        <v>29</v>
      </c>
      <c r="H246" s="44">
        <v>72</v>
      </c>
      <c r="I246" s="44">
        <v>54</v>
      </c>
      <c r="J246" s="44">
        <v>27</v>
      </c>
      <c r="K246" s="44">
        <v>2</v>
      </c>
      <c r="L246" s="44">
        <v>1</v>
      </c>
      <c r="M246" s="44" t="s">
        <v>72</v>
      </c>
      <c r="N246" s="186">
        <v>0</v>
      </c>
    </row>
    <row r="247" spans="1:14" x14ac:dyDescent="0.25">
      <c r="A247" s="44">
        <f>+COUNTIF($B$1:B247,ESTADISTICAS!B$9)</f>
        <v>0</v>
      </c>
      <c r="B247" s="44">
        <v>15</v>
      </c>
      <c r="C247" s="44" t="s">
        <v>302</v>
      </c>
      <c r="D247" s="44">
        <v>15491</v>
      </c>
      <c r="E247" t="s">
        <v>636</v>
      </c>
      <c r="F247" s="44">
        <v>231</v>
      </c>
      <c r="G247" s="44">
        <v>249</v>
      </c>
      <c r="H247" s="44">
        <v>226</v>
      </c>
      <c r="I247" s="44">
        <v>83</v>
      </c>
      <c r="J247" s="44">
        <v>29</v>
      </c>
      <c r="K247" s="44">
        <v>43</v>
      </c>
      <c r="L247" s="44" t="s">
        <v>72</v>
      </c>
      <c r="M247" s="44" t="s">
        <v>72</v>
      </c>
      <c r="N247" s="186">
        <v>0</v>
      </c>
    </row>
    <row r="248" spans="1:14" x14ac:dyDescent="0.25">
      <c r="A248" s="44">
        <f>+COUNTIF($B$1:B248,ESTADISTICAS!B$9)</f>
        <v>0</v>
      </c>
      <c r="B248" s="44">
        <v>15</v>
      </c>
      <c r="C248" s="44" t="s">
        <v>302</v>
      </c>
      <c r="D248" s="44">
        <v>15494</v>
      </c>
      <c r="E248" t="s">
        <v>637</v>
      </c>
      <c r="F248" s="44">
        <v>24</v>
      </c>
      <c r="G248" s="44" t="s">
        <v>72</v>
      </c>
      <c r="H248" s="44" t="s">
        <v>72</v>
      </c>
      <c r="I248" s="44" t="s">
        <v>72</v>
      </c>
      <c r="J248" s="44" t="s">
        <v>72</v>
      </c>
      <c r="K248" s="44">
        <v>4</v>
      </c>
      <c r="L248" s="44" t="s">
        <v>72</v>
      </c>
      <c r="M248" s="44" t="s">
        <v>72</v>
      </c>
      <c r="N248" s="186">
        <v>0</v>
      </c>
    </row>
    <row r="249" spans="1:14" x14ac:dyDescent="0.25">
      <c r="A249" s="44">
        <f>+COUNTIF($B$1:B249,ESTADISTICAS!B$9)</f>
        <v>0</v>
      </c>
      <c r="B249" s="44">
        <v>15</v>
      </c>
      <c r="C249" s="44" t="s">
        <v>302</v>
      </c>
      <c r="D249" s="44">
        <v>15507</v>
      </c>
      <c r="E249" t="s">
        <v>638</v>
      </c>
      <c r="F249" s="44">
        <v>81</v>
      </c>
      <c r="G249" s="44">
        <v>73</v>
      </c>
      <c r="H249" s="44">
        <v>49</v>
      </c>
      <c r="I249" s="44">
        <v>42</v>
      </c>
      <c r="J249" s="44">
        <v>19</v>
      </c>
      <c r="K249" s="44">
        <v>2</v>
      </c>
      <c r="L249" s="44" t="s">
        <v>72</v>
      </c>
      <c r="M249" s="44" t="s">
        <v>72</v>
      </c>
      <c r="N249" s="186">
        <v>0</v>
      </c>
    </row>
    <row r="250" spans="1:14" x14ac:dyDescent="0.25">
      <c r="A250" s="44">
        <f>+COUNTIF($B$1:B250,ESTADISTICAS!B$9)</f>
        <v>0</v>
      </c>
      <c r="B250" s="44">
        <v>15</v>
      </c>
      <c r="C250" s="44" t="s">
        <v>302</v>
      </c>
      <c r="D250" s="44">
        <v>15514</v>
      </c>
      <c r="E250" t="s">
        <v>639</v>
      </c>
      <c r="F250" s="44" t="s">
        <v>72</v>
      </c>
      <c r="G250" s="44" t="s">
        <v>72</v>
      </c>
      <c r="H250" s="44" t="s">
        <v>72</v>
      </c>
      <c r="I250" s="44" t="s">
        <v>72</v>
      </c>
      <c r="J250" s="44" t="s">
        <v>72</v>
      </c>
      <c r="K250" s="44" t="s">
        <v>72</v>
      </c>
      <c r="L250" s="44" t="s">
        <v>72</v>
      </c>
      <c r="M250" s="44" t="s">
        <v>72</v>
      </c>
      <c r="N250" s="186">
        <v>0</v>
      </c>
    </row>
    <row r="251" spans="1:14" x14ac:dyDescent="0.25">
      <c r="A251" s="44">
        <f>+COUNTIF($B$1:B251,ESTADISTICAS!B$9)</f>
        <v>0</v>
      </c>
      <c r="B251" s="44">
        <v>15</v>
      </c>
      <c r="C251" s="44" t="s">
        <v>302</v>
      </c>
      <c r="D251" s="44">
        <v>15516</v>
      </c>
      <c r="E251" t="s">
        <v>640</v>
      </c>
      <c r="F251" s="44">
        <v>200</v>
      </c>
      <c r="G251" s="44">
        <v>176</v>
      </c>
      <c r="H251" s="44">
        <v>415</v>
      </c>
      <c r="I251" s="44">
        <v>413</v>
      </c>
      <c r="J251" s="44">
        <v>326</v>
      </c>
      <c r="K251" s="44">
        <v>72</v>
      </c>
      <c r="L251" s="44" t="s">
        <v>72</v>
      </c>
      <c r="M251" s="44" t="s">
        <v>72</v>
      </c>
      <c r="N251" s="186">
        <v>0</v>
      </c>
    </row>
    <row r="252" spans="1:14" x14ac:dyDescent="0.25">
      <c r="A252" s="44">
        <f>+COUNTIF($B$1:B252,ESTADISTICAS!B$9)</f>
        <v>0</v>
      </c>
      <c r="B252" s="44">
        <v>15</v>
      </c>
      <c r="C252" s="44" t="s">
        <v>302</v>
      </c>
      <c r="D252" s="44">
        <v>15518</v>
      </c>
      <c r="E252" t="s">
        <v>641</v>
      </c>
      <c r="F252" s="44" t="s">
        <v>72</v>
      </c>
      <c r="G252" s="44" t="s">
        <v>72</v>
      </c>
      <c r="H252" s="44" t="s">
        <v>72</v>
      </c>
      <c r="I252" s="44" t="s">
        <v>72</v>
      </c>
      <c r="J252" s="44" t="s">
        <v>72</v>
      </c>
      <c r="K252" s="44" t="s">
        <v>72</v>
      </c>
      <c r="L252" s="44" t="s">
        <v>72</v>
      </c>
      <c r="M252" s="44" t="s">
        <v>72</v>
      </c>
      <c r="N252" s="186">
        <v>0</v>
      </c>
    </row>
    <row r="253" spans="1:14" x14ac:dyDescent="0.25">
      <c r="A253" s="44">
        <f>+COUNTIF($B$1:B253,ESTADISTICAS!B$9)</f>
        <v>0</v>
      </c>
      <c r="B253" s="44">
        <v>15</v>
      </c>
      <c r="C253" s="44" t="s">
        <v>302</v>
      </c>
      <c r="D253" s="44">
        <v>15522</v>
      </c>
      <c r="E253" t="s">
        <v>642</v>
      </c>
      <c r="F253" s="44" t="s">
        <v>72</v>
      </c>
      <c r="G253" s="44" t="s">
        <v>72</v>
      </c>
      <c r="H253" s="44" t="s">
        <v>72</v>
      </c>
      <c r="I253" s="44" t="s">
        <v>72</v>
      </c>
      <c r="J253" s="44" t="s">
        <v>72</v>
      </c>
      <c r="K253" s="44" t="s">
        <v>72</v>
      </c>
      <c r="L253" s="44" t="s">
        <v>72</v>
      </c>
      <c r="M253" s="44" t="s">
        <v>72</v>
      </c>
      <c r="N253" s="186">
        <v>0</v>
      </c>
    </row>
    <row r="254" spans="1:14" x14ac:dyDescent="0.25">
      <c r="A254" s="44">
        <f>+COUNTIF($B$1:B254,ESTADISTICAS!B$9)</f>
        <v>0</v>
      </c>
      <c r="B254" s="44">
        <v>15</v>
      </c>
      <c r="C254" s="44" t="s">
        <v>302</v>
      </c>
      <c r="D254" s="44">
        <v>15531</v>
      </c>
      <c r="E254" t="s">
        <v>643</v>
      </c>
      <c r="F254" s="44" t="s">
        <v>72</v>
      </c>
      <c r="G254" s="44">
        <v>34</v>
      </c>
      <c r="H254" s="44">
        <v>34</v>
      </c>
      <c r="I254" s="44">
        <v>24</v>
      </c>
      <c r="J254" s="44" t="s">
        <v>72</v>
      </c>
      <c r="K254" s="44">
        <v>1</v>
      </c>
      <c r="L254" s="44" t="s">
        <v>72</v>
      </c>
      <c r="M254" s="44" t="s">
        <v>72</v>
      </c>
      <c r="N254" s="186">
        <v>0</v>
      </c>
    </row>
    <row r="255" spans="1:14" x14ac:dyDescent="0.25">
      <c r="A255" s="44">
        <f>+COUNTIF($B$1:B255,ESTADISTICAS!B$9)</f>
        <v>0</v>
      </c>
      <c r="B255" s="44">
        <v>15</v>
      </c>
      <c r="C255" s="44" t="s">
        <v>302</v>
      </c>
      <c r="D255" s="44">
        <v>15533</v>
      </c>
      <c r="E255" t="s">
        <v>644</v>
      </c>
      <c r="F255" s="44">
        <v>27</v>
      </c>
      <c r="G255" s="44">
        <v>27</v>
      </c>
      <c r="H255" s="44">
        <v>22</v>
      </c>
      <c r="I255" s="44" t="s">
        <v>72</v>
      </c>
      <c r="J255" s="44" t="s">
        <v>72</v>
      </c>
      <c r="K255" s="44">
        <v>1</v>
      </c>
      <c r="L255" s="44" t="s">
        <v>72</v>
      </c>
      <c r="M255" s="44" t="s">
        <v>72</v>
      </c>
      <c r="N255" s="186">
        <v>0</v>
      </c>
    </row>
    <row r="256" spans="1:14" x14ac:dyDescent="0.25">
      <c r="A256" s="44">
        <f>+COUNTIF($B$1:B256,ESTADISTICAS!B$9)</f>
        <v>0</v>
      </c>
      <c r="B256" s="44">
        <v>15</v>
      </c>
      <c r="C256" s="44" t="s">
        <v>302</v>
      </c>
      <c r="D256" s="44">
        <v>15537</v>
      </c>
      <c r="E256" t="s">
        <v>645</v>
      </c>
      <c r="F256" s="44">
        <v>26</v>
      </c>
      <c r="G256" s="44">
        <v>26</v>
      </c>
      <c r="H256" s="44">
        <v>26</v>
      </c>
      <c r="I256" s="44">
        <v>1</v>
      </c>
      <c r="J256" s="44">
        <v>1</v>
      </c>
      <c r="K256" s="44">
        <v>1</v>
      </c>
      <c r="L256" s="44" t="s">
        <v>72</v>
      </c>
      <c r="M256" s="44" t="s">
        <v>72</v>
      </c>
      <c r="N256" s="186">
        <v>0</v>
      </c>
    </row>
    <row r="257" spans="1:14" x14ac:dyDescent="0.25">
      <c r="A257" s="44">
        <f>+COUNTIF($B$1:B257,ESTADISTICAS!B$9)</f>
        <v>0</v>
      </c>
      <c r="B257" s="44">
        <v>15</v>
      </c>
      <c r="C257" s="44" t="s">
        <v>302</v>
      </c>
      <c r="D257" s="44">
        <v>15542</v>
      </c>
      <c r="E257" t="s">
        <v>646</v>
      </c>
      <c r="F257" s="44">
        <v>2</v>
      </c>
      <c r="G257" s="44">
        <v>3</v>
      </c>
      <c r="H257" s="44">
        <v>2</v>
      </c>
      <c r="I257" s="44">
        <v>2</v>
      </c>
      <c r="J257" s="44">
        <v>1</v>
      </c>
      <c r="K257" s="44">
        <v>1</v>
      </c>
      <c r="L257" s="44" t="s">
        <v>72</v>
      </c>
      <c r="M257" s="44" t="s">
        <v>72</v>
      </c>
      <c r="N257" s="186">
        <v>0</v>
      </c>
    </row>
    <row r="258" spans="1:14" x14ac:dyDescent="0.25">
      <c r="A258" s="44">
        <f>+COUNTIF($B$1:B258,ESTADISTICAS!B$9)</f>
        <v>0</v>
      </c>
      <c r="B258" s="44">
        <v>15</v>
      </c>
      <c r="C258" s="44" t="s">
        <v>302</v>
      </c>
      <c r="D258" s="44">
        <v>15550</v>
      </c>
      <c r="E258" t="s">
        <v>647</v>
      </c>
      <c r="F258" s="44" t="s">
        <v>72</v>
      </c>
      <c r="G258" s="44" t="s">
        <v>72</v>
      </c>
      <c r="H258" s="44">
        <v>1</v>
      </c>
      <c r="I258" s="44" t="s">
        <v>72</v>
      </c>
      <c r="J258" s="44" t="s">
        <v>72</v>
      </c>
      <c r="K258" s="44" t="s">
        <v>72</v>
      </c>
      <c r="L258" s="44" t="s">
        <v>72</v>
      </c>
      <c r="M258" s="44" t="s">
        <v>72</v>
      </c>
      <c r="N258" s="186">
        <v>0</v>
      </c>
    </row>
    <row r="259" spans="1:14" x14ac:dyDescent="0.25">
      <c r="A259" s="44">
        <f>+COUNTIF($B$1:B259,ESTADISTICAS!B$9)</f>
        <v>0</v>
      </c>
      <c r="B259" s="44">
        <v>15</v>
      </c>
      <c r="C259" s="44" t="s">
        <v>302</v>
      </c>
      <c r="D259" s="44">
        <v>15572</v>
      </c>
      <c r="E259" t="s">
        <v>648</v>
      </c>
      <c r="F259" s="44">
        <v>860</v>
      </c>
      <c r="G259" s="44">
        <v>700</v>
      </c>
      <c r="H259" s="44">
        <v>547</v>
      </c>
      <c r="I259" s="44">
        <v>317</v>
      </c>
      <c r="J259" s="44">
        <v>189</v>
      </c>
      <c r="K259" s="44">
        <v>297</v>
      </c>
      <c r="L259" s="44">
        <v>455</v>
      </c>
      <c r="M259" s="44">
        <v>596</v>
      </c>
      <c r="N259" s="186">
        <v>575</v>
      </c>
    </row>
    <row r="260" spans="1:14" x14ac:dyDescent="0.25">
      <c r="A260" s="44">
        <f>+COUNTIF($B$1:B260,ESTADISTICAS!B$9)</f>
        <v>0</v>
      </c>
      <c r="B260" s="44">
        <v>15</v>
      </c>
      <c r="C260" s="44" t="s">
        <v>302</v>
      </c>
      <c r="D260" s="44">
        <v>15580</v>
      </c>
      <c r="E260" t="s">
        <v>649</v>
      </c>
      <c r="F260" s="44" t="s">
        <v>72</v>
      </c>
      <c r="G260" s="44">
        <v>40</v>
      </c>
      <c r="H260" s="44">
        <v>32</v>
      </c>
      <c r="I260" s="44">
        <v>29</v>
      </c>
      <c r="J260" s="44" t="s">
        <v>72</v>
      </c>
      <c r="K260" s="44" t="s">
        <v>72</v>
      </c>
      <c r="L260" s="44">
        <v>1</v>
      </c>
      <c r="M260" s="44">
        <v>1</v>
      </c>
      <c r="N260" s="186">
        <v>0</v>
      </c>
    </row>
    <row r="261" spans="1:14" x14ac:dyDescent="0.25">
      <c r="A261" s="44">
        <f>+COUNTIF($B$1:B261,ESTADISTICAS!B$9)</f>
        <v>0</v>
      </c>
      <c r="B261" s="44">
        <v>15</v>
      </c>
      <c r="C261" s="44" t="s">
        <v>302</v>
      </c>
      <c r="D261" s="44">
        <v>15599</v>
      </c>
      <c r="E261" t="s">
        <v>650</v>
      </c>
      <c r="F261" s="44">
        <v>68</v>
      </c>
      <c r="G261" s="44" t="s">
        <v>72</v>
      </c>
      <c r="H261" s="44">
        <v>33</v>
      </c>
      <c r="I261" s="44">
        <v>33</v>
      </c>
      <c r="J261" s="44">
        <v>29</v>
      </c>
      <c r="K261" s="44" t="s">
        <v>72</v>
      </c>
      <c r="L261" s="44" t="s">
        <v>72</v>
      </c>
      <c r="M261" s="44" t="s">
        <v>72</v>
      </c>
      <c r="N261" s="186">
        <v>0</v>
      </c>
    </row>
    <row r="262" spans="1:14" x14ac:dyDescent="0.25">
      <c r="A262" s="44">
        <f>+COUNTIF($B$1:B262,ESTADISTICAS!B$9)</f>
        <v>0</v>
      </c>
      <c r="B262" s="44">
        <v>15</v>
      </c>
      <c r="C262" s="44" t="s">
        <v>302</v>
      </c>
      <c r="D262" s="44">
        <v>15600</v>
      </c>
      <c r="E262" t="s">
        <v>651</v>
      </c>
      <c r="F262" s="44" t="s">
        <v>72</v>
      </c>
      <c r="G262" s="44" t="s">
        <v>72</v>
      </c>
      <c r="H262" s="44" t="s">
        <v>72</v>
      </c>
      <c r="I262" s="44" t="s">
        <v>72</v>
      </c>
      <c r="J262" s="44" t="s">
        <v>72</v>
      </c>
      <c r="K262" s="44">
        <v>1</v>
      </c>
      <c r="L262" s="44" t="s">
        <v>72</v>
      </c>
      <c r="M262" s="44" t="s">
        <v>72</v>
      </c>
      <c r="N262" s="186">
        <v>0</v>
      </c>
    </row>
    <row r="263" spans="1:14" x14ac:dyDescent="0.25">
      <c r="A263" s="44">
        <f>+COUNTIF($B$1:B263,ESTADISTICAS!B$9)</f>
        <v>0</v>
      </c>
      <c r="B263" s="44">
        <v>15</v>
      </c>
      <c r="C263" s="44" t="s">
        <v>302</v>
      </c>
      <c r="D263" s="44">
        <v>15621</v>
      </c>
      <c r="E263" t="s">
        <v>652</v>
      </c>
      <c r="F263" s="44">
        <v>32</v>
      </c>
      <c r="G263" s="44" t="s">
        <v>72</v>
      </c>
      <c r="H263" s="44">
        <v>66</v>
      </c>
      <c r="I263" s="44">
        <v>63</v>
      </c>
      <c r="J263" s="44">
        <v>44</v>
      </c>
      <c r="K263" s="44" t="s">
        <v>72</v>
      </c>
      <c r="L263" s="44">
        <v>13</v>
      </c>
      <c r="M263" s="44" t="s">
        <v>72</v>
      </c>
      <c r="N263" s="186">
        <v>0</v>
      </c>
    </row>
    <row r="264" spans="1:14" x14ac:dyDescent="0.25">
      <c r="A264" s="44">
        <f>+COUNTIF($B$1:B264,ESTADISTICAS!B$9)</f>
        <v>0</v>
      </c>
      <c r="B264" s="44">
        <v>15</v>
      </c>
      <c r="C264" s="44" t="s">
        <v>302</v>
      </c>
      <c r="D264" s="44">
        <v>15632</v>
      </c>
      <c r="E264" t="s">
        <v>653</v>
      </c>
      <c r="F264" s="44" t="s">
        <v>72</v>
      </c>
      <c r="G264" s="44" t="s">
        <v>72</v>
      </c>
      <c r="H264" s="44" t="s">
        <v>72</v>
      </c>
      <c r="I264" s="44" t="s">
        <v>72</v>
      </c>
      <c r="J264" s="44" t="s">
        <v>72</v>
      </c>
      <c r="K264" s="44">
        <v>2</v>
      </c>
      <c r="L264" s="44" t="s">
        <v>72</v>
      </c>
      <c r="M264" s="44" t="s">
        <v>72</v>
      </c>
      <c r="N264" s="186">
        <v>0</v>
      </c>
    </row>
    <row r="265" spans="1:14" x14ac:dyDescent="0.25">
      <c r="A265" s="44">
        <f>+COUNTIF($B$1:B265,ESTADISTICAS!B$9)</f>
        <v>0</v>
      </c>
      <c r="B265" s="44">
        <v>15</v>
      </c>
      <c r="C265" s="44" t="s">
        <v>302</v>
      </c>
      <c r="D265" s="44">
        <v>15638</v>
      </c>
      <c r="E265" t="s">
        <v>654</v>
      </c>
      <c r="F265" s="44" t="s">
        <v>72</v>
      </c>
      <c r="G265" s="44" t="s">
        <v>72</v>
      </c>
      <c r="H265" s="44" t="s">
        <v>72</v>
      </c>
      <c r="I265" s="44" t="s">
        <v>72</v>
      </c>
      <c r="J265" s="44" t="s">
        <v>72</v>
      </c>
      <c r="K265" s="44">
        <v>3</v>
      </c>
      <c r="L265" s="44" t="s">
        <v>72</v>
      </c>
      <c r="M265" s="44" t="s">
        <v>72</v>
      </c>
      <c r="N265" s="186">
        <v>0</v>
      </c>
    </row>
    <row r="266" spans="1:14" x14ac:dyDescent="0.25">
      <c r="A266" s="44">
        <f>+COUNTIF($B$1:B266,ESTADISTICAS!B$9)</f>
        <v>0</v>
      </c>
      <c r="B266" s="44">
        <v>15</v>
      </c>
      <c r="C266" s="44" t="s">
        <v>302</v>
      </c>
      <c r="D266" s="44">
        <v>15646</v>
      </c>
      <c r="E266" t="s">
        <v>655</v>
      </c>
      <c r="F266" s="44">
        <v>226</v>
      </c>
      <c r="G266" s="44">
        <v>238</v>
      </c>
      <c r="H266" s="44">
        <v>299</v>
      </c>
      <c r="I266" s="44">
        <v>363</v>
      </c>
      <c r="J266" s="44">
        <v>219</v>
      </c>
      <c r="K266" s="44">
        <v>129</v>
      </c>
      <c r="L266" s="44">
        <v>7</v>
      </c>
      <c r="M266" s="44" t="s">
        <v>72</v>
      </c>
      <c r="N266" s="186">
        <v>0</v>
      </c>
    </row>
    <row r="267" spans="1:14" x14ac:dyDescent="0.25">
      <c r="A267" s="44">
        <f>+COUNTIF($B$1:B267,ESTADISTICAS!B$9)</f>
        <v>0</v>
      </c>
      <c r="B267" s="44">
        <v>15</v>
      </c>
      <c r="C267" s="44" t="s">
        <v>302</v>
      </c>
      <c r="D267" s="44">
        <v>15664</v>
      </c>
      <c r="E267" t="s">
        <v>656</v>
      </c>
      <c r="F267" s="44">
        <v>1</v>
      </c>
      <c r="G267" s="44" t="s">
        <v>72</v>
      </c>
      <c r="H267" s="44" t="s">
        <v>72</v>
      </c>
      <c r="I267" s="44" t="s">
        <v>72</v>
      </c>
      <c r="J267" s="44" t="s">
        <v>72</v>
      </c>
      <c r="K267" s="44">
        <v>5</v>
      </c>
      <c r="L267" s="44" t="s">
        <v>72</v>
      </c>
      <c r="M267" s="44" t="s">
        <v>72</v>
      </c>
      <c r="N267" s="186">
        <v>0</v>
      </c>
    </row>
    <row r="268" spans="1:14" x14ac:dyDescent="0.25">
      <c r="A268" s="44">
        <f>+COUNTIF($B$1:B268,ESTADISTICAS!B$9)</f>
        <v>0</v>
      </c>
      <c r="B268" s="44">
        <v>15</v>
      </c>
      <c r="C268" s="44" t="s">
        <v>302</v>
      </c>
      <c r="D268" s="44">
        <v>15667</v>
      </c>
      <c r="E268" t="s">
        <v>657</v>
      </c>
      <c r="F268" s="44" t="s">
        <v>72</v>
      </c>
      <c r="G268" s="44" t="s">
        <v>72</v>
      </c>
      <c r="H268" s="44">
        <v>73</v>
      </c>
      <c r="I268" s="44">
        <v>69</v>
      </c>
      <c r="J268" s="44">
        <v>55</v>
      </c>
      <c r="K268" s="44">
        <v>2</v>
      </c>
      <c r="L268" s="44" t="s">
        <v>72</v>
      </c>
      <c r="M268" s="44" t="s">
        <v>72</v>
      </c>
      <c r="N268" s="186">
        <v>0</v>
      </c>
    </row>
    <row r="269" spans="1:14" x14ac:dyDescent="0.25">
      <c r="A269" s="44">
        <f>+COUNTIF($B$1:B269,ESTADISTICAS!B$9)</f>
        <v>0</v>
      </c>
      <c r="B269" s="44">
        <v>15</v>
      </c>
      <c r="C269" s="44" t="s">
        <v>302</v>
      </c>
      <c r="D269" s="44">
        <v>15673</v>
      </c>
      <c r="E269" t="s">
        <v>658</v>
      </c>
      <c r="F269" s="44" t="s">
        <v>72</v>
      </c>
      <c r="G269" s="44" t="s">
        <v>72</v>
      </c>
      <c r="H269" s="44" t="s">
        <v>72</v>
      </c>
      <c r="I269" s="44" t="s">
        <v>72</v>
      </c>
      <c r="J269" s="44" t="s">
        <v>72</v>
      </c>
      <c r="K269" s="44" t="s">
        <v>72</v>
      </c>
      <c r="L269" s="44">
        <v>1</v>
      </c>
      <c r="M269" s="44" t="s">
        <v>72</v>
      </c>
      <c r="N269" s="186">
        <v>0</v>
      </c>
    </row>
    <row r="270" spans="1:14" x14ac:dyDescent="0.25">
      <c r="A270" s="44">
        <f>+COUNTIF($B$1:B270,ESTADISTICAS!B$9)</f>
        <v>0</v>
      </c>
      <c r="B270" s="44">
        <v>15</v>
      </c>
      <c r="C270" s="44" t="s">
        <v>302</v>
      </c>
      <c r="D270" s="44">
        <v>15676</v>
      </c>
      <c r="E270" t="s">
        <v>659</v>
      </c>
      <c r="F270" s="44" t="s">
        <v>72</v>
      </c>
      <c r="G270" s="44">
        <v>30</v>
      </c>
      <c r="H270" s="44">
        <v>29</v>
      </c>
      <c r="I270" s="44">
        <v>17</v>
      </c>
      <c r="J270" s="44" t="s">
        <v>72</v>
      </c>
      <c r="K270" s="44">
        <v>2</v>
      </c>
      <c r="L270" s="44">
        <v>1</v>
      </c>
      <c r="M270" s="44" t="s">
        <v>72</v>
      </c>
      <c r="N270" s="186">
        <v>0</v>
      </c>
    </row>
    <row r="271" spans="1:14" x14ac:dyDescent="0.25">
      <c r="A271" s="44">
        <f>+COUNTIF($B$1:B271,ESTADISTICAS!B$9)</f>
        <v>0</v>
      </c>
      <c r="B271" s="44">
        <v>15</v>
      </c>
      <c r="C271" s="44" t="s">
        <v>302</v>
      </c>
      <c r="D271" s="44">
        <v>15681</v>
      </c>
      <c r="E271" t="s">
        <v>660</v>
      </c>
      <c r="F271" s="44" t="s">
        <v>72</v>
      </c>
      <c r="G271" s="44" t="s">
        <v>72</v>
      </c>
      <c r="H271" s="44" t="s">
        <v>72</v>
      </c>
      <c r="I271" s="44" t="s">
        <v>72</v>
      </c>
      <c r="J271" s="44" t="s">
        <v>72</v>
      </c>
      <c r="K271" s="44">
        <v>1</v>
      </c>
      <c r="L271" s="44" t="s">
        <v>72</v>
      </c>
      <c r="M271" s="44" t="s">
        <v>72</v>
      </c>
      <c r="N271" s="186">
        <v>0</v>
      </c>
    </row>
    <row r="272" spans="1:14" x14ac:dyDescent="0.25">
      <c r="A272" s="44">
        <f>+COUNTIF($B$1:B272,ESTADISTICAS!B$9)</f>
        <v>0</v>
      </c>
      <c r="B272" s="44">
        <v>15</v>
      </c>
      <c r="C272" s="44" t="s">
        <v>302</v>
      </c>
      <c r="D272" s="44">
        <v>15686</v>
      </c>
      <c r="E272" t="s">
        <v>661</v>
      </c>
      <c r="F272" s="44">
        <v>27</v>
      </c>
      <c r="G272" s="44">
        <v>22</v>
      </c>
      <c r="H272" s="44" t="s">
        <v>72</v>
      </c>
      <c r="I272" s="44" t="s">
        <v>72</v>
      </c>
      <c r="J272" s="44" t="s">
        <v>72</v>
      </c>
      <c r="K272" s="44">
        <v>1</v>
      </c>
      <c r="L272" s="44" t="s">
        <v>72</v>
      </c>
      <c r="M272" s="44" t="s">
        <v>72</v>
      </c>
      <c r="N272" s="186">
        <v>0</v>
      </c>
    </row>
    <row r="273" spans="1:14" x14ac:dyDescent="0.25">
      <c r="A273" s="44">
        <f>+COUNTIF($B$1:B273,ESTADISTICAS!B$9)</f>
        <v>0</v>
      </c>
      <c r="B273" s="44">
        <v>15</v>
      </c>
      <c r="C273" s="44" t="s">
        <v>302</v>
      </c>
      <c r="D273" s="44">
        <v>15690</v>
      </c>
      <c r="E273" t="s">
        <v>662</v>
      </c>
      <c r="F273" s="44">
        <v>1</v>
      </c>
      <c r="G273" s="44" t="s">
        <v>72</v>
      </c>
      <c r="H273" s="44" t="s">
        <v>72</v>
      </c>
      <c r="I273" s="44" t="s">
        <v>72</v>
      </c>
      <c r="J273" s="44" t="s">
        <v>72</v>
      </c>
      <c r="K273" s="44" t="s">
        <v>72</v>
      </c>
      <c r="L273" s="44">
        <v>1</v>
      </c>
      <c r="M273" s="44">
        <v>1</v>
      </c>
      <c r="N273" s="186">
        <v>0</v>
      </c>
    </row>
    <row r="274" spans="1:14" x14ac:dyDescent="0.25">
      <c r="A274" s="44">
        <f>+COUNTIF($B$1:B274,ESTADISTICAS!B$9)</f>
        <v>0</v>
      </c>
      <c r="B274" s="44">
        <v>15</v>
      </c>
      <c r="C274" s="44" t="s">
        <v>302</v>
      </c>
      <c r="D274" s="44">
        <v>15693</v>
      </c>
      <c r="E274" t="s">
        <v>663</v>
      </c>
      <c r="F274" s="44" t="s">
        <v>72</v>
      </c>
      <c r="G274" s="44" t="s">
        <v>72</v>
      </c>
      <c r="H274" s="44">
        <v>59</v>
      </c>
      <c r="I274" s="44">
        <v>389</v>
      </c>
      <c r="J274" s="44">
        <v>836</v>
      </c>
      <c r="K274" s="44">
        <v>2</v>
      </c>
      <c r="L274" s="44">
        <v>196</v>
      </c>
      <c r="M274" s="44">
        <v>297</v>
      </c>
      <c r="N274" s="186">
        <v>802</v>
      </c>
    </row>
    <row r="275" spans="1:14" x14ac:dyDescent="0.25">
      <c r="A275" s="44">
        <f>+COUNTIF($B$1:B275,ESTADISTICAS!B$9)</f>
        <v>0</v>
      </c>
      <c r="B275" s="44">
        <v>15</v>
      </c>
      <c r="C275" s="44" t="s">
        <v>302</v>
      </c>
      <c r="D275" s="44">
        <v>15696</v>
      </c>
      <c r="E275" t="s">
        <v>664</v>
      </c>
      <c r="F275" s="44" t="s">
        <v>72</v>
      </c>
      <c r="G275" s="44" t="s">
        <v>72</v>
      </c>
      <c r="H275" s="44" t="s">
        <v>72</v>
      </c>
      <c r="I275" s="44" t="s">
        <v>72</v>
      </c>
      <c r="J275" s="44" t="s">
        <v>72</v>
      </c>
      <c r="K275" s="44">
        <v>2</v>
      </c>
      <c r="L275" s="44" t="s">
        <v>72</v>
      </c>
      <c r="M275" s="44" t="s">
        <v>72</v>
      </c>
      <c r="N275" s="186">
        <v>0</v>
      </c>
    </row>
    <row r="276" spans="1:14" x14ac:dyDescent="0.25">
      <c r="A276" s="44">
        <f>+COUNTIF($B$1:B276,ESTADISTICAS!B$9)</f>
        <v>0</v>
      </c>
      <c r="B276" s="44">
        <v>15</v>
      </c>
      <c r="C276" s="44" t="s">
        <v>302</v>
      </c>
      <c r="D276" s="44">
        <v>15720</v>
      </c>
      <c r="E276" t="s">
        <v>665</v>
      </c>
      <c r="F276" s="44" t="s">
        <v>72</v>
      </c>
      <c r="G276" s="44" t="s">
        <v>72</v>
      </c>
      <c r="H276" s="44">
        <v>40</v>
      </c>
      <c r="I276" s="44">
        <v>45</v>
      </c>
      <c r="J276" s="44">
        <v>31</v>
      </c>
      <c r="K276" s="44">
        <v>12</v>
      </c>
      <c r="L276" s="44" t="s">
        <v>72</v>
      </c>
      <c r="M276" s="44" t="s">
        <v>72</v>
      </c>
      <c r="N276" s="186">
        <v>0</v>
      </c>
    </row>
    <row r="277" spans="1:14" x14ac:dyDescent="0.25">
      <c r="A277" s="44">
        <f>+COUNTIF($B$1:B277,ESTADISTICAS!B$9)</f>
        <v>0</v>
      </c>
      <c r="B277" s="44">
        <v>15</v>
      </c>
      <c r="C277" s="44" t="s">
        <v>302</v>
      </c>
      <c r="D277" s="44">
        <v>15740</v>
      </c>
      <c r="E277" t="s">
        <v>666</v>
      </c>
      <c r="F277" s="44" t="s">
        <v>72</v>
      </c>
      <c r="G277" s="44" t="s">
        <v>72</v>
      </c>
      <c r="H277" s="44" t="s">
        <v>72</v>
      </c>
      <c r="I277" s="44" t="s">
        <v>72</v>
      </c>
      <c r="J277" s="44" t="s">
        <v>72</v>
      </c>
      <c r="K277" s="44">
        <v>1</v>
      </c>
      <c r="L277" s="44" t="s">
        <v>72</v>
      </c>
      <c r="M277" s="44" t="s">
        <v>72</v>
      </c>
      <c r="N277" s="186">
        <v>0</v>
      </c>
    </row>
    <row r="278" spans="1:14" x14ac:dyDescent="0.25">
      <c r="A278" s="44">
        <f>+COUNTIF($B$1:B278,ESTADISTICAS!B$9)</f>
        <v>0</v>
      </c>
      <c r="B278" s="44">
        <v>15</v>
      </c>
      <c r="C278" s="44" t="s">
        <v>302</v>
      </c>
      <c r="D278" s="44">
        <v>15753</v>
      </c>
      <c r="E278" t="s">
        <v>667</v>
      </c>
      <c r="F278" s="44">
        <v>460</v>
      </c>
      <c r="G278" s="44">
        <v>330</v>
      </c>
      <c r="H278" s="44">
        <v>373</v>
      </c>
      <c r="I278" s="44">
        <v>345</v>
      </c>
      <c r="J278" s="44">
        <v>269</v>
      </c>
      <c r="K278" s="44">
        <v>255</v>
      </c>
      <c r="L278" s="44">
        <v>255</v>
      </c>
      <c r="M278" s="44">
        <v>135</v>
      </c>
      <c r="N278" s="186">
        <v>122</v>
      </c>
    </row>
    <row r="279" spans="1:14" x14ac:dyDescent="0.25">
      <c r="A279" s="44">
        <f>+COUNTIF($B$1:B279,ESTADISTICAS!B$9)</f>
        <v>0</v>
      </c>
      <c r="B279" s="44">
        <v>15</v>
      </c>
      <c r="C279" s="44" t="s">
        <v>302</v>
      </c>
      <c r="D279" s="44">
        <v>15755</v>
      </c>
      <c r="E279" t="s">
        <v>668</v>
      </c>
      <c r="F279" s="44">
        <v>30</v>
      </c>
      <c r="G279" s="44" t="s">
        <v>72</v>
      </c>
      <c r="H279" s="44" t="s">
        <v>72</v>
      </c>
      <c r="I279" s="44" t="s">
        <v>72</v>
      </c>
      <c r="J279" s="44" t="s">
        <v>72</v>
      </c>
      <c r="K279" s="44">
        <v>1</v>
      </c>
      <c r="L279" s="44" t="s">
        <v>72</v>
      </c>
      <c r="M279" s="44" t="s">
        <v>72</v>
      </c>
      <c r="N279" s="186">
        <v>0</v>
      </c>
    </row>
    <row r="280" spans="1:14" x14ac:dyDescent="0.25">
      <c r="A280" s="44">
        <f>+COUNTIF($B$1:B280,ESTADISTICAS!B$9)</f>
        <v>0</v>
      </c>
      <c r="B280" s="44">
        <v>15</v>
      </c>
      <c r="C280" s="44" t="s">
        <v>302</v>
      </c>
      <c r="D280" s="44">
        <v>15757</v>
      </c>
      <c r="E280" t="s">
        <v>669</v>
      </c>
      <c r="F280" s="44">
        <v>150</v>
      </c>
      <c r="G280" s="44">
        <v>168</v>
      </c>
      <c r="H280" s="44">
        <v>194</v>
      </c>
      <c r="I280" s="44">
        <v>199</v>
      </c>
      <c r="J280" s="44">
        <v>147</v>
      </c>
      <c r="K280" s="44">
        <v>128</v>
      </c>
      <c r="L280" s="44">
        <v>112</v>
      </c>
      <c r="M280" s="44">
        <v>121</v>
      </c>
      <c r="N280" s="186">
        <v>90</v>
      </c>
    </row>
    <row r="281" spans="1:14" x14ac:dyDescent="0.25">
      <c r="A281" s="44">
        <f>+COUNTIF($B$1:B281,ESTADISTICAS!B$9)</f>
        <v>0</v>
      </c>
      <c r="B281" s="44">
        <v>15</v>
      </c>
      <c r="C281" s="44" t="s">
        <v>302</v>
      </c>
      <c r="D281" s="44">
        <v>15759</v>
      </c>
      <c r="E281" t="s">
        <v>670</v>
      </c>
      <c r="F281" s="44">
        <v>7979</v>
      </c>
      <c r="G281" s="44">
        <v>8534</v>
      </c>
      <c r="H281" s="44">
        <v>9928</v>
      </c>
      <c r="I281" s="44">
        <v>10614</v>
      </c>
      <c r="J281" s="44">
        <v>11234</v>
      </c>
      <c r="K281" s="44">
        <v>11212</v>
      </c>
      <c r="L281" s="44">
        <v>12742</v>
      </c>
      <c r="M281" s="44">
        <v>12100</v>
      </c>
      <c r="N281" s="186">
        <v>12369</v>
      </c>
    </row>
    <row r="282" spans="1:14" x14ac:dyDescent="0.25">
      <c r="A282" s="44">
        <f>+COUNTIF($B$1:B282,ESTADISTICAS!B$9)</f>
        <v>0</v>
      </c>
      <c r="B282" s="44">
        <v>15</v>
      </c>
      <c r="C282" s="44" t="s">
        <v>302</v>
      </c>
      <c r="D282" s="44">
        <v>15761</v>
      </c>
      <c r="E282" t="s">
        <v>671</v>
      </c>
      <c r="F282" s="44">
        <v>25</v>
      </c>
      <c r="G282" s="44">
        <v>15</v>
      </c>
      <c r="H282" s="44" t="s">
        <v>72</v>
      </c>
      <c r="I282" s="44" t="s">
        <v>72</v>
      </c>
      <c r="J282" s="44" t="s">
        <v>72</v>
      </c>
      <c r="K282" s="44">
        <v>1</v>
      </c>
      <c r="L282" s="44" t="s">
        <v>72</v>
      </c>
      <c r="M282" s="44" t="s">
        <v>72</v>
      </c>
      <c r="N282" s="186">
        <v>0</v>
      </c>
    </row>
    <row r="283" spans="1:14" x14ac:dyDescent="0.25">
      <c r="A283" s="44">
        <f>+COUNTIF($B$1:B283,ESTADISTICAS!B$9)</f>
        <v>0</v>
      </c>
      <c r="B283" s="44">
        <v>15</v>
      </c>
      <c r="C283" s="44" t="s">
        <v>302</v>
      </c>
      <c r="D283" s="44">
        <v>15762</v>
      </c>
      <c r="E283" t="s">
        <v>672</v>
      </c>
      <c r="F283" s="44" t="s">
        <v>72</v>
      </c>
      <c r="G283" s="44" t="s">
        <v>72</v>
      </c>
      <c r="H283" s="44" t="s">
        <v>72</v>
      </c>
      <c r="I283" s="44" t="s">
        <v>72</v>
      </c>
      <c r="J283" s="44" t="s">
        <v>72</v>
      </c>
      <c r="K283" s="44" t="s">
        <v>72</v>
      </c>
      <c r="L283" s="44" t="s">
        <v>72</v>
      </c>
      <c r="M283" s="44" t="s">
        <v>72</v>
      </c>
      <c r="N283" s="186">
        <v>0</v>
      </c>
    </row>
    <row r="284" spans="1:14" x14ac:dyDescent="0.25">
      <c r="A284" s="44">
        <f>+COUNTIF($B$1:B284,ESTADISTICAS!B$9)</f>
        <v>0</v>
      </c>
      <c r="B284" s="44">
        <v>15</v>
      </c>
      <c r="C284" s="44" t="s">
        <v>302</v>
      </c>
      <c r="D284" s="44">
        <v>15763</v>
      </c>
      <c r="E284" t="s">
        <v>673</v>
      </c>
      <c r="F284" s="44">
        <v>1</v>
      </c>
      <c r="G284" s="44">
        <v>29</v>
      </c>
      <c r="H284" s="44" t="s">
        <v>72</v>
      </c>
      <c r="I284" s="44" t="s">
        <v>72</v>
      </c>
      <c r="J284" s="44" t="s">
        <v>72</v>
      </c>
      <c r="K284" s="44" t="s">
        <v>72</v>
      </c>
      <c r="L284" s="44" t="s">
        <v>72</v>
      </c>
      <c r="M284" s="44" t="s">
        <v>72</v>
      </c>
      <c r="N284" s="186">
        <v>0</v>
      </c>
    </row>
    <row r="285" spans="1:14" x14ac:dyDescent="0.25">
      <c r="A285" s="44">
        <f>+COUNTIF($B$1:B285,ESTADISTICAS!B$9)</f>
        <v>0</v>
      </c>
      <c r="B285" s="44">
        <v>15</v>
      </c>
      <c r="C285" s="44" t="s">
        <v>302</v>
      </c>
      <c r="D285" s="44">
        <v>15764</v>
      </c>
      <c r="E285" t="s">
        <v>674</v>
      </c>
      <c r="F285" s="44" t="s">
        <v>72</v>
      </c>
      <c r="G285" s="44">
        <v>46</v>
      </c>
      <c r="H285" s="44">
        <v>44</v>
      </c>
      <c r="I285" s="44">
        <v>30</v>
      </c>
      <c r="J285" s="44" t="s">
        <v>72</v>
      </c>
      <c r="K285" s="44">
        <v>1</v>
      </c>
      <c r="L285" s="44" t="s">
        <v>72</v>
      </c>
      <c r="M285" s="44" t="s">
        <v>72</v>
      </c>
      <c r="N285" s="186">
        <v>0</v>
      </c>
    </row>
    <row r="286" spans="1:14" x14ac:dyDescent="0.25">
      <c r="A286" s="44">
        <f>+COUNTIF($B$1:B286,ESTADISTICAS!B$9)</f>
        <v>0</v>
      </c>
      <c r="B286" s="44">
        <v>15</v>
      </c>
      <c r="C286" s="44" t="s">
        <v>302</v>
      </c>
      <c r="D286" s="44">
        <v>15774</v>
      </c>
      <c r="E286" t="s">
        <v>675</v>
      </c>
      <c r="F286" s="44" t="s">
        <v>72</v>
      </c>
      <c r="G286" s="44" t="s">
        <v>72</v>
      </c>
      <c r="H286" s="44">
        <v>14</v>
      </c>
      <c r="I286" s="44">
        <v>17</v>
      </c>
      <c r="J286" s="44">
        <v>12</v>
      </c>
      <c r="K286" s="44">
        <v>13</v>
      </c>
      <c r="L286" s="44" t="s">
        <v>72</v>
      </c>
      <c r="M286" s="44" t="s">
        <v>72</v>
      </c>
      <c r="N286" s="186">
        <v>0</v>
      </c>
    </row>
    <row r="287" spans="1:14" x14ac:dyDescent="0.25">
      <c r="A287" s="44">
        <f>+COUNTIF($B$1:B287,ESTADISTICAS!B$9)</f>
        <v>0</v>
      </c>
      <c r="B287" s="44">
        <v>15</v>
      </c>
      <c r="C287" s="44" t="s">
        <v>302</v>
      </c>
      <c r="D287" s="44">
        <v>15776</v>
      </c>
      <c r="E287" t="s">
        <v>676</v>
      </c>
      <c r="F287" s="44" t="s">
        <v>72</v>
      </c>
      <c r="G287" s="44" t="s">
        <v>72</v>
      </c>
      <c r="H287" s="44">
        <v>29</v>
      </c>
      <c r="I287" s="44">
        <v>29</v>
      </c>
      <c r="J287" s="44">
        <v>13</v>
      </c>
      <c r="K287" s="44" t="s">
        <v>72</v>
      </c>
      <c r="L287" s="44" t="s">
        <v>72</v>
      </c>
      <c r="M287" s="44" t="s">
        <v>72</v>
      </c>
      <c r="N287" s="186">
        <v>0</v>
      </c>
    </row>
    <row r="288" spans="1:14" x14ac:dyDescent="0.25">
      <c r="A288" s="44">
        <f>+COUNTIF($B$1:B288,ESTADISTICAS!B$9)</f>
        <v>0</v>
      </c>
      <c r="B288" s="44">
        <v>15</v>
      </c>
      <c r="C288" s="44" t="s">
        <v>302</v>
      </c>
      <c r="D288" s="44">
        <v>15778</v>
      </c>
      <c r="E288" t="s">
        <v>677</v>
      </c>
      <c r="F288" s="44">
        <v>179</v>
      </c>
      <c r="G288" s="44">
        <v>63</v>
      </c>
      <c r="H288" s="44">
        <v>105</v>
      </c>
      <c r="I288" s="44">
        <v>74</v>
      </c>
      <c r="J288" s="44">
        <v>135</v>
      </c>
      <c r="K288" s="44">
        <v>85</v>
      </c>
      <c r="L288" s="44">
        <v>57</v>
      </c>
      <c r="M288" s="44">
        <v>38</v>
      </c>
      <c r="N288" s="186">
        <v>7</v>
      </c>
    </row>
    <row r="289" spans="1:14" x14ac:dyDescent="0.25">
      <c r="A289" s="44">
        <f>+COUNTIF($B$1:B289,ESTADISTICAS!B$9)</f>
        <v>0</v>
      </c>
      <c r="B289" s="44">
        <v>15</v>
      </c>
      <c r="C289" s="44" t="s">
        <v>302</v>
      </c>
      <c r="D289" s="44">
        <v>15790</v>
      </c>
      <c r="E289" t="s">
        <v>678</v>
      </c>
      <c r="F289" s="44" t="s">
        <v>72</v>
      </c>
      <c r="G289" s="44" t="s">
        <v>72</v>
      </c>
      <c r="H289" s="44" t="s">
        <v>72</v>
      </c>
      <c r="I289" s="44" t="s">
        <v>72</v>
      </c>
      <c r="J289" s="44" t="s">
        <v>72</v>
      </c>
      <c r="K289" s="44">
        <v>2</v>
      </c>
      <c r="L289" s="44" t="s">
        <v>72</v>
      </c>
      <c r="M289" s="44" t="s">
        <v>72</v>
      </c>
      <c r="N289" s="186">
        <v>0</v>
      </c>
    </row>
    <row r="290" spans="1:14" x14ac:dyDescent="0.25">
      <c r="A290" s="44">
        <f>+COUNTIF($B$1:B290,ESTADISTICAS!B$9)</f>
        <v>0</v>
      </c>
      <c r="B290" s="44">
        <v>15</v>
      </c>
      <c r="C290" s="44" t="s">
        <v>302</v>
      </c>
      <c r="D290" s="44">
        <v>15798</v>
      </c>
      <c r="E290" t="s">
        <v>679</v>
      </c>
      <c r="F290" s="44">
        <v>34</v>
      </c>
      <c r="G290" s="44">
        <v>100</v>
      </c>
      <c r="H290" s="44">
        <v>93</v>
      </c>
      <c r="I290" s="44">
        <v>68</v>
      </c>
      <c r="J290" s="44" t="s">
        <v>72</v>
      </c>
      <c r="K290" s="44">
        <v>31</v>
      </c>
      <c r="L290" s="44">
        <v>18</v>
      </c>
      <c r="M290" s="44">
        <v>13</v>
      </c>
      <c r="N290" s="186">
        <v>4</v>
      </c>
    </row>
    <row r="291" spans="1:14" x14ac:dyDescent="0.25">
      <c r="A291" s="44">
        <f>+COUNTIF($B$1:B291,ESTADISTICAS!B$9)</f>
        <v>0</v>
      </c>
      <c r="B291" s="44">
        <v>15</v>
      </c>
      <c r="C291" s="44" t="s">
        <v>302</v>
      </c>
      <c r="D291" s="44">
        <v>15806</v>
      </c>
      <c r="E291" t="s">
        <v>680</v>
      </c>
      <c r="F291" s="44" t="s">
        <v>72</v>
      </c>
      <c r="G291" s="44" t="s">
        <v>72</v>
      </c>
      <c r="H291" s="44">
        <v>1</v>
      </c>
      <c r="I291" s="44" t="s">
        <v>72</v>
      </c>
      <c r="J291" s="44" t="s">
        <v>72</v>
      </c>
      <c r="K291" s="44">
        <v>5</v>
      </c>
      <c r="L291" s="44" t="s">
        <v>72</v>
      </c>
      <c r="M291" s="44" t="s">
        <v>72</v>
      </c>
      <c r="N291" s="186">
        <v>0</v>
      </c>
    </row>
    <row r="292" spans="1:14" x14ac:dyDescent="0.25">
      <c r="A292" s="44">
        <f>+COUNTIF($B$1:B292,ESTADISTICAS!B$9)</f>
        <v>0</v>
      </c>
      <c r="B292" s="44">
        <v>15</v>
      </c>
      <c r="C292" s="44" t="s">
        <v>302</v>
      </c>
      <c r="D292" s="44">
        <v>15808</v>
      </c>
      <c r="E292" t="s">
        <v>681</v>
      </c>
      <c r="F292" s="44" t="s">
        <v>72</v>
      </c>
      <c r="G292" s="44" t="s">
        <v>72</v>
      </c>
      <c r="H292" s="44" t="s">
        <v>72</v>
      </c>
      <c r="I292" s="44" t="s">
        <v>72</v>
      </c>
      <c r="J292" s="44" t="s">
        <v>72</v>
      </c>
      <c r="K292" s="44">
        <v>1</v>
      </c>
      <c r="L292" s="44">
        <v>1</v>
      </c>
      <c r="M292" s="44" t="s">
        <v>72</v>
      </c>
      <c r="N292" s="186">
        <v>0</v>
      </c>
    </row>
    <row r="293" spans="1:14" x14ac:dyDescent="0.25">
      <c r="A293" s="44">
        <f>+COUNTIF($B$1:B293,ESTADISTICAS!B$9)</f>
        <v>0</v>
      </c>
      <c r="B293" s="44">
        <v>15</v>
      </c>
      <c r="C293" s="44" t="s">
        <v>302</v>
      </c>
      <c r="D293" s="44">
        <v>15810</v>
      </c>
      <c r="E293" t="s">
        <v>682</v>
      </c>
      <c r="F293" s="44">
        <v>38</v>
      </c>
      <c r="G293" s="44" t="s">
        <v>72</v>
      </c>
      <c r="H293" s="44" t="s">
        <v>72</v>
      </c>
      <c r="I293" s="44" t="s">
        <v>72</v>
      </c>
      <c r="J293" s="44" t="s">
        <v>72</v>
      </c>
      <c r="K293" s="44">
        <v>2</v>
      </c>
      <c r="L293" s="44" t="s">
        <v>72</v>
      </c>
      <c r="M293" s="44" t="s">
        <v>72</v>
      </c>
      <c r="N293" s="186">
        <v>0</v>
      </c>
    </row>
    <row r="294" spans="1:14" x14ac:dyDescent="0.25">
      <c r="A294" s="44">
        <f>+COUNTIF($B$1:B294,ESTADISTICAS!B$9)</f>
        <v>0</v>
      </c>
      <c r="B294" s="44">
        <v>15</v>
      </c>
      <c r="C294" s="44" t="s">
        <v>302</v>
      </c>
      <c r="D294" s="44">
        <v>15814</v>
      </c>
      <c r="E294" t="s">
        <v>683</v>
      </c>
      <c r="F294" s="44">
        <v>31</v>
      </c>
      <c r="G294" s="44" t="s">
        <v>72</v>
      </c>
      <c r="H294" s="44" t="s">
        <v>72</v>
      </c>
      <c r="I294" s="44" t="s">
        <v>72</v>
      </c>
      <c r="J294" s="44" t="s">
        <v>72</v>
      </c>
      <c r="K294" s="44">
        <v>5</v>
      </c>
      <c r="L294" s="44" t="s">
        <v>72</v>
      </c>
      <c r="M294" s="44" t="s">
        <v>72</v>
      </c>
      <c r="N294" s="186">
        <v>0</v>
      </c>
    </row>
    <row r="295" spans="1:14" x14ac:dyDescent="0.25">
      <c r="A295" s="44">
        <f>+COUNTIF($B$1:B295,ESTADISTICAS!B$9)</f>
        <v>0</v>
      </c>
      <c r="B295" s="44">
        <v>15</v>
      </c>
      <c r="C295" s="44" t="s">
        <v>302</v>
      </c>
      <c r="D295" s="44">
        <v>15816</v>
      </c>
      <c r="E295" t="s">
        <v>684</v>
      </c>
      <c r="F295" s="44">
        <v>26</v>
      </c>
      <c r="G295" s="44" t="s">
        <v>72</v>
      </c>
      <c r="H295" s="44" t="s">
        <v>72</v>
      </c>
      <c r="I295" s="44" t="s">
        <v>72</v>
      </c>
      <c r="J295" s="44" t="s">
        <v>72</v>
      </c>
      <c r="K295" s="44">
        <v>4</v>
      </c>
      <c r="L295" s="44" t="s">
        <v>72</v>
      </c>
      <c r="M295" s="44">
        <v>1</v>
      </c>
      <c r="N295" s="186">
        <v>0</v>
      </c>
    </row>
    <row r="296" spans="1:14" x14ac:dyDescent="0.25">
      <c r="A296" s="44">
        <f>+COUNTIF($B$1:B296,ESTADISTICAS!B$9)</f>
        <v>0</v>
      </c>
      <c r="B296" s="44">
        <v>15</v>
      </c>
      <c r="C296" s="44" t="s">
        <v>302</v>
      </c>
      <c r="D296" s="44">
        <v>15820</v>
      </c>
      <c r="E296" t="s">
        <v>685</v>
      </c>
      <c r="F296" s="44" t="s">
        <v>72</v>
      </c>
      <c r="G296" s="44" t="s">
        <v>72</v>
      </c>
      <c r="H296" s="44">
        <v>1</v>
      </c>
      <c r="I296" s="44">
        <v>1</v>
      </c>
      <c r="J296" s="44" t="s">
        <v>72</v>
      </c>
      <c r="K296" s="44">
        <v>3</v>
      </c>
      <c r="L296" s="44">
        <v>1</v>
      </c>
      <c r="M296" s="44" t="s">
        <v>72</v>
      </c>
      <c r="N296" s="186">
        <v>0</v>
      </c>
    </row>
    <row r="297" spans="1:14" x14ac:dyDescent="0.25">
      <c r="A297" s="44">
        <f>+COUNTIF($B$1:B297,ESTADISTICAS!B$9)</f>
        <v>0</v>
      </c>
      <c r="B297" s="44">
        <v>15</v>
      </c>
      <c r="C297" s="44" t="s">
        <v>302</v>
      </c>
      <c r="D297" s="44">
        <v>15822</v>
      </c>
      <c r="E297" t="s">
        <v>686</v>
      </c>
      <c r="F297" s="44" t="s">
        <v>72</v>
      </c>
      <c r="G297" s="44" t="s">
        <v>72</v>
      </c>
      <c r="H297" s="44" t="s">
        <v>72</v>
      </c>
      <c r="I297" s="44" t="s">
        <v>72</v>
      </c>
      <c r="J297" s="44" t="s">
        <v>72</v>
      </c>
      <c r="K297" s="44" t="s">
        <v>72</v>
      </c>
      <c r="L297" s="44">
        <v>1</v>
      </c>
      <c r="M297" s="44" t="s">
        <v>72</v>
      </c>
      <c r="N297" s="186">
        <v>0</v>
      </c>
    </row>
    <row r="298" spans="1:14" x14ac:dyDescent="0.25">
      <c r="A298" s="44">
        <f>+COUNTIF($B$1:B298,ESTADISTICAS!B$9)</f>
        <v>0</v>
      </c>
      <c r="B298" s="44">
        <v>15</v>
      </c>
      <c r="C298" s="44" t="s">
        <v>302</v>
      </c>
      <c r="D298" s="44">
        <v>15832</v>
      </c>
      <c r="E298" t="s">
        <v>687</v>
      </c>
      <c r="F298" s="44" t="s">
        <v>72</v>
      </c>
      <c r="G298" s="44">
        <v>27</v>
      </c>
      <c r="H298" s="44">
        <v>25</v>
      </c>
      <c r="I298" s="44">
        <v>15</v>
      </c>
      <c r="J298" s="44" t="s">
        <v>72</v>
      </c>
      <c r="K298" s="44" t="s">
        <v>72</v>
      </c>
      <c r="L298" s="44" t="s">
        <v>72</v>
      </c>
      <c r="M298" s="44" t="s">
        <v>72</v>
      </c>
      <c r="N298" s="186">
        <v>0</v>
      </c>
    </row>
    <row r="299" spans="1:14" x14ac:dyDescent="0.25">
      <c r="A299" s="44">
        <f>+COUNTIF($B$1:B299,ESTADISTICAS!B$9)</f>
        <v>0</v>
      </c>
      <c r="B299" s="44">
        <v>15</v>
      </c>
      <c r="C299" s="44" t="s">
        <v>302</v>
      </c>
      <c r="D299" s="44">
        <v>15835</v>
      </c>
      <c r="E299" t="s">
        <v>688</v>
      </c>
      <c r="F299" s="44">
        <v>32</v>
      </c>
      <c r="G299" s="44" t="s">
        <v>72</v>
      </c>
      <c r="H299" s="44" t="s">
        <v>72</v>
      </c>
      <c r="I299" s="44" t="s">
        <v>72</v>
      </c>
      <c r="J299" s="44" t="s">
        <v>72</v>
      </c>
      <c r="K299" s="44" t="s">
        <v>72</v>
      </c>
      <c r="L299" s="44" t="s">
        <v>72</v>
      </c>
      <c r="M299" s="44" t="s">
        <v>72</v>
      </c>
      <c r="N299" s="186">
        <v>0</v>
      </c>
    </row>
    <row r="300" spans="1:14" x14ac:dyDescent="0.25">
      <c r="A300" s="44">
        <f>+COUNTIF($B$1:B300,ESTADISTICAS!B$9)</f>
        <v>0</v>
      </c>
      <c r="B300" s="44">
        <v>15</v>
      </c>
      <c r="C300" s="44" t="s">
        <v>302</v>
      </c>
      <c r="D300" s="44">
        <v>15837</v>
      </c>
      <c r="E300" t="s">
        <v>689</v>
      </c>
      <c r="F300" s="44">
        <v>60</v>
      </c>
      <c r="G300" s="44">
        <v>24</v>
      </c>
      <c r="H300" s="44">
        <v>33</v>
      </c>
      <c r="I300" s="44">
        <v>30</v>
      </c>
      <c r="J300" s="44">
        <v>22</v>
      </c>
      <c r="K300" s="44">
        <v>4</v>
      </c>
      <c r="L300" s="44">
        <v>1</v>
      </c>
      <c r="M300" s="44" t="s">
        <v>72</v>
      </c>
      <c r="N300" s="186">
        <v>0</v>
      </c>
    </row>
    <row r="301" spans="1:14" x14ac:dyDescent="0.25">
      <c r="A301" s="44">
        <f>+COUNTIF($B$1:B301,ESTADISTICAS!B$9)</f>
        <v>0</v>
      </c>
      <c r="B301" s="44">
        <v>15</v>
      </c>
      <c r="C301" s="44" t="s">
        <v>302</v>
      </c>
      <c r="D301" s="44">
        <v>15839</v>
      </c>
      <c r="E301" t="s">
        <v>690</v>
      </c>
      <c r="F301" s="44" t="s">
        <v>72</v>
      </c>
      <c r="G301" s="44" t="s">
        <v>72</v>
      </c>
      <c r="H301" s="44" t="s">
        <v>72</v>
      </c>
      <c r="I301" s="44" t="s">
        <v>72</v>
      </c>
      <c r="J301" s="44" t="s">
        <v>72</v>
      </c>
      <c r="K301" s="44" t="s">
        <v>72</v>
      </c>
      <c r="L301" s="44" t="s">
        <v>72</v>
      </c>
      <c r="M301" s="44" t="s">
        <v>72</v>
      </c>
      <c r="N301" s="186">
        <v>0</v>
      </c>
    </row>
    <row r="302" spans="1:14" x14ac:dyDescent="0.25">
      <c r="A302" s="44">
        <f>+COUNTIF($B$1:B302,ESTADISTICAS!B$9)</f>
        <v>0</v>
      </c>
      <c r="B302" s="44">
        <v>15</v>
      </c>
      <c r="C302" s="44" t="s">
        <v>302</v>
      </c>
      <c r="D302" s="44">
        <v>15842</v>
      </c>
      <c r="E302" t="s">
        <v>691</v>
      </c>
      <c r="F302" s="44" t="s">
        <v>72</v>
      </c>
      <c r="G302" s="44" t="s">
        <v>72</v>
      </c>
      <c r="H302" s="44" t="s">
        <v>72</v>
      </c>
      <c r="I302" s="44">
        <v>41</v>
      </c>
      <c r="J302" s="44">
        <v>25</v>
      </c>
      <c r="K302" s="44">
        <v>23</v>
      </c>
      <c r="L302" s="44" t="s">
        <v>72</v>
      </c>
      <c r="M302" s="44" t="s">
        <v>72</v>
      </c>
      <c r="N302" s="186">
        <v>0</v>
      </c>
    </row>
    <row r="303" spans="1:14" x14ac:dyDescent="0.25">
      <c r="A303" s="44">
        <f>+COUNTIF($B$1:B303,ESTADISTICAS!B$9)</f>
        <v>0</v>
      </c>
      <c r="B303" s="44">
        <v>15</v>
      </c>
      <c r="C303" s="44" t="s">
        <v>302</v>
      </c>
      <c r="D303" s="44">
        <v>15861</v>
      </c>
      <c r="E303" t="s">
        <v>692</v>
      </c>
      <c r="F303" s="44">
        <v>25</v>
      </c>
      <c r="G303" s="44">
        <v>21</v>
      </c>
      <c r="H303" s="44">
        <v>16</v>
      </c>
      <c r="I303" s="44" t="s">
        <v>72</v>
      </c>
      <c r="J303" s="44" t="s">
        <v>72</v>
      </c>
      <c r="K303" s="44">
        <v>2</v>
      </c>
      <c r="L303" s="44" t="s">
        <v>72</v>
      </c>
      <c r="M303" s="44" t="s">
        <v>72</v>
      </c>
      <c r="N303" s="186">
        <v>0</v>
      </c>
    </row>
    <row r="304" spans="1:14" x14ac:dyDescent="0.25">
      <c r="A304" s="44">
        <f>+COUNTIF($B$1:B304,ESTADISTICAS!B$9)</f>
        <v>0</v>
      </c>
      <c r="B304" s="44">
        <v>15</v>
      </c>
      <c r="C304" s="44" t="s">
        <v>302</v>
      </c>
      <c r="D304" s="44">
        <v>15897</v>
      </c>
      <c r="E304" t="s">
        <v>693</v>
      </c>
      <c r="F304" s="44" t="s">
        <v>72</v>
      </c>
      <c r="G304" s="44">
        <v>26</v>
      </c>
      <c r="H304" s="44">
        <v>26</v>
      </c>
      <c r="I304" s="44">
        <v>26</v>
      </c>
      <c r="J304" s="44" t="s">
        <v>72</v>
      </c>
      <c r="K304" s="44" t="s">
        <v>72</v>
      </c>
      <c r="L304" s="44" t="s">
        <v>72</v>
      </c>
      <c r="M304" s="44" t="s">
        <v>72</v>
      </c>
      <c r="N304" s="186">
        <v>0</v>
      </c>
    </row>
    <row r="305" spans="1:14" x14ac:dyDescent="0.25">
      <c r="A305" s="44">
        <f>+COUNTIF($B$1:B305,ESTADISTICAS!B$9)</f>
        <v>0</v>
      </c>
      <c r="B305" s="44">
        <v>17</v>
      </c>
      <c r="C305" s="44" t="s">
        <v>123</v>
      </c>
      <c r="D305" s="44">
        <v>17001</v>
      </c>
      <c r="E305" t="s">
        <v>694</v>
      </c>
      <c r="F305" s="44">
        <v>30698</v>
      </c>
      <c r="G305" s="44">
        <v>32784</v>
      </c>
      <c r="H305" s="44">
        <v>33958</v>
      </c>
      <c r="I305" s="44">
        <v>38307</v>
      </c>
      <c r="J305" s="44">
        <v>41094</v>
      </c>
      <c r="K305" s="44">
        <v>43976</v>
      </c>
      <c r="L305" s="44">
        <v>46937</v>
      </c>
      <c r="M305" s="44">
        <v>46792</v>
      </c>
      <c r="N305" s="186">
        <v>47510</v>
      </c>
    </row>
    <row r="306" spans="1:14" x14ac:dyDescent="0.25">
      <c r="A306" s="44">
        <f>+COUNTIF($B$1:B306,ESTADISTICAS!B$9)</f>
        <v>0</v>
      </c>
      <c r="B306" s="44">
        <v>17</v>
      </c>
      <c r="C306" s="44" t="s">
        <v>123</v>
      </c>
      <c r="D306" s="44">
        <v>17013</v>
      </c>
      <c r="E306" t="s">
        <v>695</v>
      </c>
      <c r="F306" s="44">
        <v>92</v>
      </c>
      <c r="G306" s="44">
        <v>152</v>
      </c>
      <c r="H306" s="44">
        <v>150</v>
      </c>
      <c r="I306" s="44">
        <v>73</v>
      </c>
      <c r="J306" s="44">
        <v>35</v>
      </c>
      <c r="K306" s="44">
        <v>2</v>
      </c>
      <c r="L306" s="44">
        <v>25</v>
      </c>
      <c r="M306" s="44">
        <v>112</v>
      </c>
      <c r="N306" s="186">
        <v>54</v>
      </c>
    </row>
    <row r="307" spans="1:14" x14ac:dyDescent="0.25">
      <c r="A307" s="44">
        <f>+COUNTIF($B$1:B307,ESTADISTICAS!B$9)</f>
        <v>0</v>
      </c>
      <c r="B307" s="44">
        <v>17</v>
      </c>
      <c r="C307" s="44" t="s">
        <v>123</v>
      </c>
      <c r="D307" s="44">
        <v>17042</v>
      </c>
      <c r="E307" t="s">
        <v>696</v>
      </c>
      <c r="F307" s="44">
        <v>114</v>
      </c>
      <c r="G307" s="44">
        <v>145</v>
      </c>
      <c r="H307" s="44">
        <v>202</v>
      </c>
      <c r="I307" s="44">
        <v>119</v>
      </c>
      <c r="J307" s="44">
        <v>55</v>
      </c>
      <c r="K307" s="44">
        <v>22</v>
      </c>
      <c r="L307" s="44">
        <v>19</v>
      </c>
      <c r="M307" s="44">
        <v>307</v>
      </c>
      <c r="N307" s="186">
        <v>331</v>
      </c>
    </row>
    <row r="308" spans="1:14" x14ac:dyDescent="0.25">
      <c r="A308" s="44">
        <f>+COUNTIF($B$1:B308,ESTADISTICAS!B$9)</f>
        <v>0</v>
      </c>
      <c r="B308" s="44">
        <v>17</v>
      </c>
      <c r="C308" s="44" t="s">
        <v>123</v>
      </c>
      <c r="D308" s="44">
        <v>17050</v>
      </c>
      <c r="E308" t="s">
        <v>697</v>
      </c>
      <c r="F308" s="44">
        <v>3</v>
      </c>
      <c r="G308" s="44">
        <v>1</v>
      </c>
      <c r="H308" s="44">
        <v>1</v>
      </c>
      <c r="I308" s="44">
        <v>1</v>
      </c>
      <c r="J308" s="44" t="s">
        <v>72</v>
      </c>
      <c r="K308" s="44" t="s">
        <v>72</v>
      </c>
      <c r="L308" s="44" t="s">
        <v>72</v>
      </c>
      <c r="M308" s="44" t="s">
        <v>72</v>
      </c>
      <c r="N308" s="186">
        <v>25</v>
      </c>
    </row>
    <row r="309" spans="1:14" x14ac:dyDescent="0.25">
      <c r="A309" s="44">
        <f>+COUNTIF($B$1:B309,ESTADISTICAS!B$9)</f>
        <v>0</v>
      </c>
      <c r="B309" s="44">
        <v>17</v>
      </c>
      <c r="C309" s="44" t="s">
        <v>123</v>
      </c>
      <c r="D309" s="44">
        <v>17088</v>
      </c>
      <c r="E309" t="s">
        <v>698</v>
      </c>
      <c r="F309" s="44">
        <v>35</v>
      </c>
      <c r="G309" s="44">
        <v>31</v>
      </c>
      <c r="H309" s="44">
        <v>39</v>
      </c>
      <c r="I309" s="44">
        <v>30</v>
      </c>
      <c r="J309" s="44">
        <v>27</v>
      </c>
      <c r="K309" s="44">
        <v>2</v>
      </c>
      <c r="L309" s="44" t="s">
        <v>72</v>
      </c>
      <c r="M309" s="44">
        <v>28</v>
      </c>
      <c r="N309" s="186">
        <v>71</v>
      </c>
    </row>
    <row r="310" spans="1:14" x14ac:dyDescent="0.25">
      <c r="A310" s="44">
        <f>+COUNTIF($B$1:B310,ESTADISTICAS!B$9)</f>
        <v>0</v>
      </c>
      <c r="B310" s="44">
        <v>17</v>
      </c>
      <c r="C310" s="44" t="s">
        <v>123</v>
      </c>
      <c r="D310" s="44">
        <v>17174</v>
      </c>
      <c r="E310" t="s">
        <v>699</v>
      </c>
      <c r="F310" s="44">
        <v>493</v>
      </c>
      <c r="G310" s="44">
        <v>512</v>
      </c>
      <c r="H310" s="44">
        <v>662</v>
      </c>
      <c r="I310" s="44">
        <v>274</v>
      </c>
      <c r="J310" s="44">
        <v>103</v>
      </c>
      <c r="K310" s="44">
        <v>5</v>
      </c>
      <c r="L310" s="44">
        <v>18</v>
      </c>
      <c r="M310" s="44">
        <v>18</v>
      </c>
      <c r="N310" s="186">
        <v>63</v>
      </c>
    </row>
    <row r="311" spans="1:14" x14ac:dyDescent="0.25">
      <c r="A311" s="44">
        <f>+COUNTIF($B$1:B311,ESTADISTICAS!B$9)</f>
        <v>0</v>
      </c>
      <c r="B311" s="44">
        <v>17</v>
      </c>
      <c r="C311" s="44" t="s">
        <v>123</v>
      </c>
      <c r="D311" s="44">
        <v>17272</v>
      </c>
      <c r="E311" t="s">
        <v>700</v>
      </c>
      <c r="F311" s="44">
        <v>66</v>
      </c>
      <c r="G311" s="44">
        <v>50</v>
      </c>
      <c r="H311" s="44">
        <v>41</v>
      </c>
      <c r="I311" s="44">
        <v>20</v>
      </c>
      <c r="J311" s="44">
        <v>19</v>
      </c>
      <c r="K311" s="44">
        <v>23</v>
      </c>
      <c r="L311" s="44">
        <v>18</v>
      </c>
      <c r="M311" s="44">
        <v>25</v>
      </c>
      <c r="N311" s="186">
        <v>46</v>
      </c>
    </row>
    <row r="312" spans="1:14" x14ac:dyDescent="0.25">
      <c r="A312" s="44">
        <f>+COUNTIF($B$1:B312,ESTADISTICAS!B$9)</f>
        <v>0</v>
      </c>
      <c r="B312" s="44">
        <v>17</v>
      </c>
      <c r="C312" s="44" t="s">
        <v>123</v>
      </c>
      <c r="D312" s="44">
        <v>17380</v>
      </c>
      <c r="E312" t="s">
        <v>701</v>
      </c>
      <c r="F312" s="44">
        <v>2243</v>
      </c>
      <c r="G312" s="44">
        <v>1798</v>
      </c>
      <c r="H312" s="44">
        <v>2094</v>
      </c>
      <c r="I312" s="44">
        <v>2362</v>
      </c>
      <c r="J312" s="44">
        <v>2403</v>
      </c>
      <c r="K312" s="44">
        <v>2323</v>
      </c>
      <c r="L312" s="44">
        <v>2058</v>
      </c>
      <c r="M312" s="44">
        <v>2108</v>
      </c>
      <c r="N312" s="186">
        <v>2246</v>
      </c>
    </row>
    <row r="313" spans="1:14" x14ac:dyDescent="0.25">
      <c r="A313" s="44">
        <f>+COUNTIF($B$1:B313,ESTADISTICAS!B$9)</f>
        <v>0</v>
      </c>
      <c r="B313" s="44">
        <v>17</v>
      </c>
      <c r="C313" s="44" t="s">
        <v>123</v>
      </c>
      <c r="D313" s="44">
        <v>17388</v>
      </c>
      <c r="E313" t="s">
        <v>702</v>
      </c>
      <c r="F313" s="44">
        <v>37</v>
      </c>
      <c r="G313" s="44">
        <v>71</v>
      </c>
      <c r="H313" s="44">
        <v>64</v>
      </c>
      <c r="I313" s="44" t="s">
        <v>72</v>
      </c>
      <c r="J313" s="44">
        <v>26</v>
      </c>
      <c r="K313" s="44">
        <v>1</v>
      </c>
      <c r="L313" s="44" t="s">
        <v>72</v>
      </c>
      <c r="M313" s="44" t="s">
        <v>72</v>
      </c>
      <c r="N313" s="186">
        <v>0</v>
      </c>
    </row>
    <row r="314" spans="1:14" x14ac:dyDescent="0.25">
      <c r="A314" s="44">
        <f>+COUNTIF($B$1:B314,ESTADISTICAS!B$9)</f>
        <v>0</v>
      </c>
      <c r="B314" s="44">
        <v>17</v>
      </c>
      <c r="C314" s="44" t="s">
        <v>123</v>
      </c>
      <c r="D314" s="44">
        <v>17433</v>
      </c>
      <c r="E314" t="s">
        <v>703</v>
      </c>
      <c r="F314" s="44">
        <v>166</v>
      </c>
      <c r="G314" s="44">
        <v>94</v>
      </c>
      <c r="H314" s="44">
        <v>115</v>
      </c>
      <c r="I314" s="44">
        <v>40</v>
      </c>
      <c r="J314" s="44">
        <v>15</v>
      </c>
      <c r="K314" s="44">
        <v>5</v>
      </c>
      <c r="L314" s="44">
        <v>27</v>
      </c>
      <c r="M314" s="44">
        <v>41</v>
      </c>
      <c r="N314" s="186">
        <v>19</v>
      </c>
    </row>
    <row r="315" spans="1:14" x14ac:dyDescent="0.25">
      <c r="A315" s="44">
        <f>+COUNTIF($B$1:B315,ESTADISTICAS!B$9)</f>
        <v>0</v>
      </c>
      <c r="B315" s="44">
        <v>17</v>
      </c>
      <c r="C315" s="44" t="s">
        <v>123</v>
      </c>
      <c r="D315" s="44">
        <v>17442</v>
      </c>
      <c r="E315" t="s">
        <v>704</v>
      </c>
      <c r="F315" s="44">
        <v>72</v>
      </c>
      <c r="G315" s="44">
        <v>39</v>
      </c>
      <c r="H315" s="44">
        <v>111</v>
      </c>
      <c r="I315" s="44">
        <v>63</v>
      </c>
      <c r="J315" s="44">
        <v>50</v>
      </c>
      <c r="K315" s="44" t="s">
        <v>72</v>
      </c>
      <c r="L315" s="44" t="s">
        <v>72</v>
      </c>
      <c r="M315" s="44" t="s">
        <v>72</v>
      </c>
      <c r="N315" s="186">
        <v>0</v>
      </c>
    </row>
    <row r="316" spans="1:14" x14ac:dyDescent="0.25">
      <c r="A316" s="44">
        <f>+COUNTIF($B$1:B316,ESTADISTICAS!B$9)</f>
        <v>0</v>
      </c>
      <c r="B316" s="44">
        <v>17</v>
      </c>
      <c r="C316" s="44" t="s">
        <v>123</v>
      </c>
      <c r="D316" s="44">
        <v>17444</v>
      </c>
      <c r="E316" t="s">
        <v>705</v>
      </c>
      <c r="F316" s="44">
        <v>209</v>
      </c>
      <c r="G316" s="44">
        <v>171</v>
      </c>
      <c r="H316" s="44">
        <v>60</v>
      </c>
      <c r="I316" s="44">
        <v>63</v>
      </c>
      <c r="J316" s="44">
        <v>6</v>
      </c>
      <c r="K316" s="44" t="s">
        <v>72</v>
      </c>
      <c r="L316" s="44">
        <v>30</v>
      </c>
      <c r="M316" s="44">
        <v>20</v>
      </c>
      <c r="N316" s="186">
        <v>8</v>
      </c>
    </row>
    <row r="317" spans="1:14" x14ac:dyDescent="0.25">
      <c r="A317" s="44">
        <f>+COUNTIF($B$1:B317,ESTADISTICAS!B$9)</f>
        <v>0</v>
      </c>
      <c r="B317" s="44">
        <v>17</v>
      </c>
      <c r="C317" s="44" t="s">
        <v>123</v>
      </c>
      <c r="D317" s="44">
        <v>17446</v>
      </c>
      <c r="E317" t="s">
        <v>706</v>
      </c>
      <c r="F317" s="44" t="s">
        <v>72</v>
      </c>
      <c r="G317" s="44" t="s">
        <v>72</v>
      </c>
      <c r="H317" s="44">
        <v>28</v>
      </c>
      <c r="I317" s="44">
        <v>28</v>
      </c>
      <c r="J317" s="44">
        <v>28</v>
      </c>
      <c r="K317" s="44" t="s">
        <v>72</v>
      </c>
      <c r="L317" s="44" t="s">
        <v>72</v>
      </c>
      <c r="M317" s="44" t="s">
        <v>72</v>
      </c>
      <c r="N317" s="186">
        <v>0</v>
      </c>
    </row>
    <row r="318" spans="1:14" x14ac:dyDescent="0.25">
      <c r="A318" s="44">
        <f>+COUNTIF($B$1:B318,ESTADISTICAS!B$9)</f>
        <v>0</v>
      </c>
      <c r="B318" s="44">
        <v>17</v>
      </c>
      <c r="C318" s="44" t="s">
        <v>123</v>
      </c>
      <c r="D318" s="44">
        <v>17486</v>
      </c>
      <c r="E318" t="s">
        <v>707</v>
      </c>
      <c r="F318" s="44">
        <v>116</v>
      </c>
      <c r="G318" s="44">
        <v>216</v>
      </c>
      <c r="H318" s="44">
        <v>174</v>
      </c>
      <c r="I318" s="44">
        <v>101</v>
      </c>
      <c r="J318" s="44">
        <v>52</v>
      </c>
      <c r="K318" s="44">
        <v>4</v>
      </c>
      <c r="L318" s="44" t="s">
        <v>72</v>
      </c>
      <c r="M318" s="44" t="s">
        <v>72</v>
      </c>
      <c r="N318" s="186">
        <v>79</v>
      </c>
    </row>
    <row r="319" spans="1:14" x14ac:dyDescent="0.25">
      <c r="A319" s="44">
        <f>+COUNTIF($B$1:B319,ESTADISTICAS!B$9)</f>
        <v>0</v>
      </c>
      <c r="B319" s="44">
        <v>17</v>
      </c>
      <c r="C319" s="44" t="s">
        <v>123</v>
      </c>
      <c r="D319" s="44">
        <v>17495</v>
      </c>
      <c r="E319" t="s">
        <v>708</v>
      </c>
      <c r="F319" s="44">
        <v>97</v>
      </c>
      <c r="G319" s="44">
        <v>129</v>
      </c>
      <c r="H319" s="44">
        <v>104</v>
      </c>
      <c r="I319" s="44">
        <v>31</v>
      </c>
      <c r="J319" s="44" t="s">
        <v>72</v>
      </c>
      <c r="K319" s="44" t="s">
        <v>72</v>
      </c>
      <c r="L319" s="44" t="s">
        <v>72</v>
      </c>
      <c r="M319" s="44" t="s">
        <v>72</v>
      </c>
      <c r="N319" s="186">
        <v>0</v>
      </c>
    </row>
    <row r="320" spans="1:14" x14ac:dyDescent="0.25">
      <c r="A320" s="44">
        <f>+COUNTIF($B$1:B320,ESTADISTICAS!B$9)</f>
        <v>0</v>
      </c>
      <c r="B320" s="44">
        <v>17</v>
      </c>
      <c r="C320" s="44" t="s">
        <v>123</v>
      </c>
      <c r="D320" s="44">
        <v>17513</v>
      </c>
      <c r="E320" t="s">
        <v>709</v>
      </c>
      <c r="F320" s="44">
        <v>44</v>
      </c>
      <c r="G320" s="44">
        <v>37</v>
      </c>
      <c r="H320" s="44">
        <v>74</v>
      </c>
      <c r="I320" s="44">
        <v>49</v>
      </c>
      <c r="J320" s="44">
        <v>77</v>
      </c>
      <c r="K320" s="44">
        <v>22</v>
      </c>
      <c r="L320" s="44">
        <v>52</v>
      </c>
      <c r="M320" s="44">
        <v>35</v>
      </c>
      <c r="N320" s="186">
        <v>25</v>
      </c>
    </row>
    <row r="321" spans="1:14" x14ac:dyDescent="0.25">
      <c r="A321" s="44">
        <f>+COUNTIF($B$1:B321,ESTADISTICAS!B$9)</f>
        <v>0</v>
      </c>
      <c r="B321" s="44">
        <v>17</v>
      </c>
      <c r="C321" s="44" t="s">
        <v>123</v>
      </c>
      <c r="D321" s="44">
        <v>17524</v>
      </c>
      <c r="E321" t="s">
        <v>710</v>
      </c>
      <c r="F321" s="44" t="s">
        <v>72</v>
      </c>
      <c r="G321" s="44">
        <v>43</v>
      </c>
      <c r="H321" s="44">
        <v>75</v>
      </c>
      <c r="I321" s="44">
        <v>46</v>
      </c>
      <c r="J321" s="44">
        <v>18</v>
      </c>
      <c r="K321" s="44" t="s">
        <v>72</v>
      </c>
      <c r="L321" s="44" t="s">
        <v>72</v>
      </c>
      <c r="M321" s="44" t="s">
        <v>72</v>
      </c>
      <c r="N321" s="186">
        <v>27</v>
      </c>
    </row>
    <row r="322" spans="1:14" x14ac:dyDescent="0.25">
      <c r="A322" s="44">
        <f>+COUNTIF($B$1:B322,ESTADISTICAS!B$9)</f>
        <v>0</v>
      </c>
      <c r="B322" s="44">
        <v>17</v>
      </c>
      <c r="C322" s="44" t="s">
        <v>123</v>
      </c>
      <c r="D322" s="44">
        <v>17541</v>
      </c>
      <c r="E322" t="s">
        <v>711</v>
      </c>
      <c r="F322" s="44">
        <v>180</v>
      </c>
      <c r="G322" s="44">
        <v>217</v>
      </c>
      <c r="H322" s="44">
        <v>211</v>
      </c>
      <c r="I322" s="44">
        <v>175</v>
      </c>
      <c r="J322" s="44">
        <v>159</v>
      </c>
      <c r="K322" s="44">
        <v>158</v>
      </c>
      <c r="L322" s="44">
        <v>230</v>
      </c>
      <c r="M322" s="44">
        <v>312</v>
      </c>
      <c r="N322" s="186">
        <v>237</v>
      </c>
    </row>
    <row r="323" spans="1:14" x14ac:dyDescent="0.25">
      <c r="A323" s="44">
        <f>+COUNTIF($B$1:B323,ESTADISTICAS!B$9)</f>
        <v>0</v>
      </c>
      <c r="B323" s="44">
        <v>17</v>
      </c>
      <c r="C323" s="44" t="s">
        <v>123</v>
      </c>
      <c r="D323" s="44">
        <v>17614</v>
      </c>
      <c r="E323" t="s">
        <v>712</v>
      </c>
      <c r="F323" s="44">
        <v>257</v>
      </c>
      <c r="G323" s="44">
        <v>334</v>
      </c>
      <c r="H323" s="44">
        <v>450</v>
      </c>
      <c r="I323" s="44">
        <v>278</v>
      </c>
      <c r="J323" s="44">
        <v>155</v>
      </c>
      <c r="K323" s="44">
        <v>32</v>
      </c>
      <c r="L323" s="44">
        <v>27</v>
      </c>
      <c r="M323" s="44">
        <v>291</v>
      </c>
      <c r="N323" s="186">
        <v>344</v>
      </c>
    </row>
    <row r="324" spans="1:14" x14ac:dyDescent="0.25">
      <c r="A324" s="44">
        <f>+COUNTIF($B$1:B324,ESTADISTICAS!B$9)</f>
        <v>0</v>
      </c>
      <c r="B324" s="44">
        <v>17</v>
      </c>
      <c r="C324" s="44" t="s">
        <v>123</v>
      </c>
      <c r="D324" s="44">
        <v>17616</v>
      </c>
      <c r="E324" t="s">
        <v>103</v>
      </c>
      <c r="F324" s="44">
        <v>48</v>
      </c>
      <c r="G324" s="44">
        <v>32</v>
      </c>
      <c r="H324" s="44">
        <v>88</v>
      </c>
      <c r="I324" s="44">
        <v>27</v>
      </c>
      <c r="J324" s="44">
        <v>21</v>
      </c>
      <c r="K324" s="44" t="s">
        <v>72</v>
      </c>
      <c r="L324" s="44">
        <v>1</v>
      </c>
      <c r="M324" s="44">
        <v>4</v>
      </c>
      <c r="N324" s="186">
        <v>26</v>
      </c>
    </row>
    <row r="325" spans="1:14" x14ac:dyDescent="0.25">
      <c r="A325" s="44">
        <f>+COUNTIF($B$1:B325,ESTADISTICAS!B$9)</f>
        <v>0</v>
      </c>
      <c r="B325" s="44">
        <v>17</v>
      </c>
      <c r="C325" s="44" t="s">
        <v>123</v>
      </c>
      <c r="D325" s="44">
        <v>17653</v>
      </c>
      <c r="E325" t="s">
        <v>713</v>
      </c>
      <c r="F325" s="44">
        <v>53</v>
      </c>
      <c r="G325" s="44">
        <v>43</v>
      </c>
      <c r="H325" s="44">
        <v>88</v>
      </c>
      <c r="I325" s="44">
        <v>23</v>
      </c>
      <c r="J325" s="44">
        <v>15</v>
      </c>
      <c r="K325" s="44">
        <v>2</v>
      </c>
      <c r="L325" s="44" t="s">
        <v>72</v>
      </c>
      <c r="M325" s="44" t="s">
        <v>72</v>
      </c>
      <c r="N325" s="186">
        <v>25</v>
      </c>
    </row>
    <row r="326" spans="1:14" x14ac:dyDescent="0.25">
      <c r="A326" s="44">
        <f>+COUNTIF($B$1:B326,ESTADISTICAS!B$9)</f>
        <v>0</v>
      </c>
      <c r="B326" s="44">
        <v>17</v>
      </c>
      <c r="C326" s="44" t="s">
        <v>123</v>
      </c>
      <c r="D326" s="44">
        <v>17662</v>
      </c>
      <c r="E326" t="s">
        <v>714</v>
      </c>
      <c r="F326" s="44">
        <v>185</v>
      </c>
      <c r="G326" s="44">
        <v>174</v>
      </c>
      <c r="H326" s="44">
        <v>109</v>
      </c>
      <c r="I326" s="44">
        <v>82</v>
      </c>
      <c r="J326" s="44">
        <v>73</v>
      </c>
      <c r="K326" s="44">
        <v>1</v>
      </c>
      <c r="L326" s="44">
        <v>41</v>
      </c>
      <c r="M326" s="44">
        <v>64</v>
      </c>
      <c r="N326" s="186">
        <v>68</v>
      </c>
    </row>
    <row r="327" spans="1:14" x14ac:dyDescent="0.25">
      <c r="A327" s="44">
        <f>+COUNTIF($B$1:B327,ESTADISTICAS!B$9)</f>
        <v>0</v>
      </c>
      <c r="B327" s="44">
        <v>17</v>
      </c>
      <c r="C327" s="44" t="s">
        <v>123</v>
      </c>
      <c r="D327" s="44">
        <v>17665</v>
      </c>
      <c r="E327" t="s">
        <v>715</v>
      </c>
      <c r="F327" s="44">
        <v>24</v>
      </c>
      <c r="G327" s="44">
        <v>46</v>
      </c>
      <c r="H327" s="44">
        <v>25</v>
      </c>
      <c r="I327" s="44">
        <v>21</v>
      </c>
      <c r="J327" s="44" t="s">
        <v>72</v>
      </c>
      <c r="K327" s="44">
        <v>12</v>
      </c>
      <c r="L327" s="44" t="s">
        <v>72</v>
      </c>
      <c r="M327" s="44" t="s">
        <v>72</v>
      </c>
      <c r="N327" s="186">
        <v>14</v>
      </c>
    </row>
    <row r="328" spans="1:14" x14ac:dyDescent="0.25">
      <c r="A328" s="44">
        <f>+COUNTIF($B$1:B328,ESTADISTICAS!B$9)</f>
        <v>0</v>
      </c>
      <c r="B328" s="44">
        <v>17</v>
      </c>
      <c r="C328" s="44" t="s">
        <v>123</v>
      </c>
      <c r="D328" s="44">
        <v>17777</v>
      </c>
      <c r="E328" t="s">
        <v>716</v>
      </c>
      <c r="F328" s="44">
        <v>35</v>
      </c>
      <c r="G328" s="44">
        <v>34</v>
      </c>
      <c r="H328" s="44">
        <v>45</v>
      </c>
      <c r="I328" s="44">
        <v>44</v>
      </c>
      <c r="J328" s="44">
        <v>13</v>
      </c>
      <c r="K328" s="44" t="s">
        <v>72</v>
      </c>
      <c r="L328" s="44" t="s">
        <v>72</v>
      </c>
      <c r="M328" s="44" t="s">
        <v>72</v>
      </c>
      <c r="N328" s="186">
        <v>20</v>
      </c>
    </row>
    <row r="329" spans="1:14" x14ac:dyDescent="0.25">
      <c r="A329" s="44">
        <f>+COUNTIF($B$1:B329,ESTADISTICAS!B$9)</f>
        <v>0</v>
      </c>
      <c r="B329" s="44">
        <v>17</v>
      </c>
      <c r="C329" s="44" t="s">
        <v>123</v>
      </c>
      <c r="D329" s="44">
        <v>17867</v>
      </c>
      <c r="E329" t="s">
        <v>717</v>
      </c>
      <c r="F329" s="44">
        <v>257</v>
      </c>
      <c r="G329" s="44">
        <v>176</v>
      </c>
      <c r="H329" s="44">
        <v>109</v>
      </c>
      <c r="I329" s="44">
        <v>70</v>
      </c>
      <c r="J329" s="44">
        <v>27</v>
      </c>
      <c r="K329" s="44" t="s">
        <v>72</v>
      </c>
      <c r="L329" s="44">
        <v>1</v>
      </c>
      <c r="M329" s="44" t="s">
        <v>72</v>
      </c>
      <c r="N329" s="186">
        <v>0</v>
      </c>
    </row>
    <row r="330" spans="1:14" x14ac:dyDescent="0.25">
      <c r="A330" s="44">
        <f>+COUNTIF($B$1:B330,ESTADISTICAS!B$9)</f>
        <v>0</v>
      </c>
      <c r="B330" s="44">
        <v>17</v>
      </c>
      <c r="C330" s="44" t="s">
        <v>123</v>
      </c>
      <c r="D330" s="44">
        <v>17873</v>
      </c>
      <c r="E330" t="s">
        <v>718</v>
      </c>
      <c r="F330" s="44">
        <v>130</v>
      </c>
      <c r="G330" s="44">
        <v>113</v>
      </c>
      <c r="H330" s="44">
        <v>37</v>
      </c>
      <c r="I330" s="44" t="s">
        <v>72</v>
      </c>
      <c r="J330" s="44">
        <v>533</v>
      </c>
      <c r="K330" s="44" t="s">
        <v>72</v>
      </c>
      <c r="L330" s="44">
        <v>1</v>
      </c>
      <c r="M330" s="44" t="s">
        <v>72</v>
      </c>
      <c r="N330" s="186">
        <v>7</v>
      </c>
    </row>
    <row r="331" spans="1:14" x14ac:dyDescent="0.25">
      <c r="A331" s="44">
        <f>+COUNTIF($B$1:B331,ESTADISTICAS!B$9)</f>
        <v>0</v>
      </c>
      <c r="B331" s="44">
        <v>17</v>
      </c>
      <c r="C331" s="44" t="s">
        <v>123</v>
      </c>
      <c r="D331" s="44">
        <v>17877</v>
      </c>
      <c r="E331" t="s">
        <v>719</v>
      </c>
      <c r="F331" s="44">
        <v>35</v>
      </c>
      <c r="G331" s="44">
        <v>84</v>
      </c>
      <c r="H331" s="44">
        <v>109</v>
      </c>
      <c r="I331" s="44">
        <v>61</v>
      </c>
      <c r="J331" s="44">
        <v>38</v>
      </c>
      <c r="K331" s="44">
        <v>1</v>
      </c>
      <c r="L331" s="44" t="s">
        <v>72</v>
      </c>
      <c r="M331" s="44" t="s">
        <v>72</v>
      </c>
      <c r="N331" s="186">
        <v>25</v>
      </c>
    </row>
    <row r="332" spans="1:14" x14ac:dyDescent="0.25">
      <c r="A332" s="44">
        <f>+COUNTIF($B$1:B332,ESTADISTICAS!B$9)</f>
        <v>0</v>
      </c>
      <c r="B332" s="44">
        <v>18</v>
      </c>
      <c r="C332" s="44" t="s">
        <v>312</v>
      </c>
      <c r="D332" s="44">
        <v>18001</v>
      </c>
      <c r="E332" t="s">
        <v>720</v>
      </c>
      <c r="F332" s="44">
        <v>7895</v>
      </c>
      <c r="G332" s="44">
        <v>8850</v>
      </c>
      <c r="H332" s="44">
        <v>8970</v>
      </c>
      <c r="I332" s="44">
        <v>9542</v>
      </c>
      <c r="J332" s="44">
        <v>10378</v>
      </c>
      <c r="K332" s="44">
        <v>11210</v>
      </c>
      <c r="L332" s="44">
        <v>11601</v>
      </c>
      <c r="M332" s="44">
        <v>11919</v>
      </c>
      <c r="N332" s="186">
        <v>11535</v>
      </c>
    </row>
    <row r="333" spans="1:14" x14ac:dyDescent="0.25">
      <c r="A333" s="44">
        <f>+COUNTIF($B$1:B333,ESTADISTICAS!B$9)</f>
        <v>0</v>
      </c>
      <c r="B333" s="44">
        <v>18</v>
      </c>
      <c r="C333" s="44" t="s">
        <v>312</v>
      </c>
      <c r="D333" s="44">
        <v>18029</v>
      </c>
      <c r="E333" t="s">
        <v>721</v>
      </c>
      <c r="F333" s="44">
        <v>40</v>
      </c>
      <c r="G333" s="44">
        <v>80</v>
      </c>
      <c r="H333" s="44">
        <v>43</v>
      </c>
      <c r="I333" s="44">
        <v>39</v>
      </c>
      <c r="J333" s="44">
        <v>50</v>
      </c>
      <c r="K333" s="44">
        <v>44</v>
      </c>
      <c r="L333" s="44">
        <v>34</v>
      </c>
      <c r="M333" s="44" t="s">
        <v>72</v>
      </c>
      <c r="N333" s="186">
        <v>0</v>
      </c>
    </row>
    <row r="334" spans="1:14" x14ac:dyDescent="0.25">
      <c r="A334" s="44">
        <f>+COUNTIF($B$1:B334,ESTADISTICAS!B$9)</f>
        <v>0</v>
      </c>
      <c r="B334" s="44">
        <v>18</v>
      </c>
      <c r="C334" s="44" t="s">
        <v>312</v>
      </c>
      <c r="D334" s="44">
        <v>18094</v>
      </c>
      <c r="E334" t="s">
        <v>722</v>
      </c>
      <c r="F334" s="44">
        <v>94</v>
      </c>
      <c r="G334" s="44">
        <v>63</v>
      </c>
      <c r="H334" s="44">
        <v>56</v>
      </c>
      <c r="I334" s="44">
        <v>19</v>
      </c>
      <c r="J334" s="44">
        <v>19</v>
      </c>
      <c r="K334" s="44">
        <v>1</v>
      </c>
      <c r="L334" s="44" t="s">
        <v>72</v>
      </c>
      <c r="M334" s="44">
        <v>1</v>
      </c>
      <c r="N334" s="186">
        <v>1</v>
      </c>
    </row>
    <row r="335" spans="1:14" x14ac:dyDescent="0.25">
      <c r="A335" s="44">
        <f>+COUNTIF($B$1:B335,ESTADISTICAS!B$9)</f>
        <v>0</v>
      </c>
      <c r="B335" s="44">
        <v>18</v>
      </c>
      <c r="C335" s="44" t="s">
        <v>312</v>
      </c>
      <c r="D335" s="44">
        <v>18150</v>
      </c>
      <c r="E335" t="s">
        <v>723</v>
      </c>
      <c r="F335" s="44">
        <v>11</v>
      </c>
      <c r="G335" s="44">
        <v>53</v>
      </c>
      <c r="H335" s="44">
        <v>22</v>
      </c>
      <c r="I335" s="44">
        <v>24</v>
      </c>
      <c r="J335" s="44">
        <v>35</v>
      </c>
      <c r="K335" s="44">
        <v>23</v>
      </c>
      <c r="L335" s="44">
        <v>16</v>
      </c>
      <c r="M335" s="44">
        <v>18</v>
      </c>
      <c r="N335" s="186">
        <v>0</v>
      </c>
    </row>
    <row r="336" spans="1:14" x14ac:dyDescent="0.25">
      <c r="A336" s="44">
        <f>+COUNTIF($B$1:B336,ESTADISTICAS!B$9)</f>
        <v>0</v>
      </c>
      <c r="B336" s="44">
        <v>18</v>
      </c>
      <c r="C336" s="44" t="s">
        <v>312</v>
      </c>
      <c r="D336" s="44">
        <v>18205</v>
      </c>
      <c r="E336" t="s">
        <v>724</v>
      </c>
      <c r="F336" s="44">
        <v>161</v>
      </c>
      <c r="G336" s="44">
        <v>28</v>
      </c>
      <c r="H336" s="44" t="s">
        <v>72</v>
      </c>
      <c r="I336" s="44" t="s">
        <v>72</v>
      </c>
      <c r="J336" s="44" t="s">
        <v>72</v>
      </c>
      <c r="K336" s="44" t="s">
        <v>72</v>
      </c>
      <c r="L336" s="44" t="s">
        <v>72</v>
      </c>
      <c r="M336" s="44" t="s">
        <v>72</v>
      </c>
      <c r="N336" s="186">
        <v>0</v>
      </c>
    </row>
    <row r="337" spans="1:14" x14ac:dyDescent="0.25">
      <c r="A337" s="44">
        <f>+COUNTIF($B$1:B337,ESTADISTICAS!B$9)</f>
        <v>0</v>
      </c>
      <c r="B337" s="44">
        <v>18</v>
      </c>
      <c r="C337" s="44" t="s">
        <v>312</v>
      </c>
      <c r="D337" s="44">
        <v>18247</v>
      </c>
      <c r="E337" t="s">
        <v>725</v>
      </c>
      <c r="F337" s="44">
        <v>193</v>
      </c>
      <c r="G337" s="44">
        <v>168</v>
      </c>
      <c r="H337" s="44">
        <v>136</v>
      </c>
      <c r="I337" s="44">
        <v>109</v>
      </c>
      <c r="J337" s="44">
        <v>89</v>
      </c>
      <c r="K337" s="44">
        <v>44</v>
      </c>
      <c r="L337" s="44">
        <v>84</v>
      </c>
      <c r="M337" s="44">
        <v>56</v>
      </c>
      <c r="N337" s="186">
        <v>35</v>
      </c>
    </row>
    <row r="338" spans="1:14" x14ac:dyDescent="0.25">
      <c r="A338" s="44">
        <f>+COUNTIF($B$1:B338,ESTADISTICAS!B$9)</f>
        <v>0</v>
      </c>
      <c r="B338" s="44">
        <v>18</v>
      </c>
      <c r="C338" s="44" t="s">
        <v>312</v>
      </c>
      <c r="D338" s="44">
        <v>18256</v>
      </c>
      <c r="E338" t="s">
        <v>726</v>
      </c>
      <c r="F338" s="44">
        <v>33</v>
      </c>
      <c r="G338" s="44" t="s">
        <v>72</v>
      </c>
      <c r="H338" s="44">
        <v>23</v>
      </c>
      <c r="I338" s="44">
        <v>17</v>
      </c>
      <c r="J338" s="44">
        <v>19</v>
      </c>
      <c r="K338" s="44">
        <v>21</v>
      </c>
      <c r="L338" s="44">
        <v>40</v>
      </c>
      <c r="M338" s="44">
        <v>15</v>
      </c>
      <c r="N338" s="186">
        <v>41</v>
      </c>
    </row>
    <row r="339" spans="1:14" x14ac:dyDescent="0.25">
      <c r="A339" s="44">
        <f>+COUNTIF($B$1:B339,ESTADISTICAS!B$9)</f>
        <v>0</v>
      </c>
      <c r="B339" s="44">
        <v>18</v>
      </c>
      <c r="C339" s="44" t="s">
        <v>312</v>
      </c>
      <c r="D339" s="44">
        <v>18410</v>
      </c>
      <c r="E339" t="s">
        <v>727</v>
      </c>
      <c r="F339" s="44">
        <v>2</v>
      </c>
      <c r="G339" s="44" t="s">
        <v>72</v>
      </c>
      <c r="H339" s="44">
        <v>1</v>
      </c>
      <c r="I339" s="44" t="s">
        <v>72</v>
      </c>
      <c r="J339" s="44" t="s">
        <v>72</v>
      </c>
      <c r="K339" s="44" t="s">
        <v>72</v>
      </c>
      <c r="L339" s="44" t="s">
        <v>72</v>
      </c>
      <c r="M339" s="44" t="s">
        <v>72</v>
      </c>
      <c r="N339" s="186">
        <v>0</v>
      </c>
    </row>
    <row r="340" spans="1:14" x14ac:dyDescent="0.25">
      <c r="A340" s="44">
        <f>+COUNTIF($B$1:B340,ESTADISTICAS!B$9)</f>
        <v>0</v>
      </c>
      <c r="B340" s="44">
        <v>18</v>
      </c>
      <c r="C340" s="44" t="s">
        <v>312</v>
      </c>
      <c r="D340" s="44">
        <v>18592</v>
      </c>
      <c r="E340" t="s">
        <v>728</v>
      </c>
      <c r="F340" s="44" t="s">
        <v>72</v>
      </c>
      <c r="G340" s="44">
        <v>29</v>
      </c>
      <c r="H340" s="44">
        <v>38</v>
      </c>
      <c r="I340" s="44">
        <v>25</v>
      </c>
      <c r="J340" s="44">
        <v>23</v>
      </c>
      <c r="K340" s="44" t="s">
        <v>72</v>
      </c>
      <c r="L340" s="44" t="s">
        <v>72</v>
      </c>
      <c r="M340" s="44">
        <v>1</v>
      </c>
      <c r="N340" s="186">
        <v>1</v>
      </c>
    </row>
    <row r="341" spans="1:14" x14ac:dyDescent="0.25">
      <c r="A341" s="44">
        <f>+COUNTIF($B$1:B341,ESTADISTICAS!B$9)</f>
        <v>0</v>
      </c>
      <c r="B341" s="44">
        <v>18</v>
      </c>
      <c r="C341" s="44" t="s">
        <v>312</v>
      </c>
      <c r="D341" s="44">
        <v>18610</v>
      </c>
      <c r="E341" t="s">
        <v>729</v>
      </c>
      <c r="F341" s="44" t="s">
        <v>72</v>
      </c>
      <c r="G341" s="44" t="s">
        <v>72</v>
      </c>
      <c r="H341" s="44" t="s">
        <v>72</v>
      </c>
      <c r="I341" s="44" t="s">
        <v>72</v>
      </c>
      <c r="J341" s="44" t="s">
        <v>72</v>
      </c>
      <c r="K341" s="44" t="s">
        <v>72</v>
      </c>
      <c r="L341" s="44">
        <v>1</v>
      </c>
      <c r="M341" s="44">
        <v>1</v>
      </c>
      <c r="N341" s="186">
        <v>0</v>
      </c>
    </row>
    <row r="342" spans="1:14" x14ac:dyDescent="0.25">
      <c r="A342" s="44">
        <f>+COUNTIF($B$1:B342,ESTADISTICAS!B$9)</f>
        <v>0</v>
      </c>
      <c r="B342" s="44">
        <v>18</v>
      </c>
      <c r="C342" s="44" t="s">
        <v>312</v>
      </c>
      <c r="D342" s="44">
        <v>18753</v>
      </c>
      <c r="E342" t="s">
        <v>730</v>
      </c>
      <c r="F342" s="44">
        <v>384</v>
      </c>
      <c r="G342" s="44">
        <v>441</v>
      </c>
      <c r="H342" s="44">
        <v>371</v>
      </c>
      <c r="I342" s="44">
        <v>378</v>
      </c>
      <c r="J342" s="44">
        <v>296</v>
      </c>
      <c r="K342" s="44">
        <v>204</v>
      </c>
      <c r="L342" s="44">
        <v>216</v>
      </c>
      <c r="M342" s="44">
        <v>234</v>
      </c>
      <c r="N342" s="186">
        <v>178</v>
      </c>
    </row>
    <row r="343" spans="1:14" x14ac:dyDescent="0.25">
      <c r="A343" s="44">
        <f>+COUNTIF($B$1:B343,ESTADISTICAS!B$9)</f>
        <v>0</v>
      </c>
      <c r="B343" s="44">
        <v>18</v>
      </c>
      <c r="C343" s="44" t="s">
        <v>312</v>
      </c>
      <c r="D343" s="44">
        <v>18756</v>
      </c>
      <c r="E343" t="s">
        <v>731</v>
      </c>
      <c r="F343" s="44" t="s">
        <v>72</v>
      </c>
      <c r="G343" s="44">
        <v>42</v>
      </c>
      <c r="H343" s="44">
        <v>19</v>
      </c>
      <c r="I343" s="44">
        <v>19</v>
      </c>
      <c r="J343" s="44" t="s">
        <v>72</v>
      </c>
      <c r="K343" s="44" t="s">
        <v>72</v>
      </c>
      <c r="L343" s="44" t="s">
        <v>72</v>
      </c>
      <c r="M343" s="44" t="s">
        <v>72</v>
      </c>
      <c r="N343" s="186">
        <v>0</v>
      </c>
    </row>
    <row r="344" spans="1:14" x14ac:dyDescent="0.25">
      <c r="A344" s="44">
        <f>+COUNTIF($B$1:B344,ESTADISTICAS!B$9)</f>
        <v>0</v>
      </c>
      <c r="B344" s="44">
        <v>18</v>
      </c>
      <c r="C344" s="44" t="s">
        <v>312</v>
      </c>
      <c r="D344" s="44">
        <v>18785</v>
      </c>
      <c r="E344" t="s">
        <v>732</v>
      </c>
      <c r="F344" s="44" t="s">
        <v>72</v>
      </c>
      <c r="G344" s="44" t="s">
        <v>72</v>
      </c>
      <c r="H344" s="44" t="s">
        <v>72</v>
      </c>
      <c r="I344" s="44" t="s">
        <v>72</v>
      </c>
      <c r="J344" s="44" t="s">
        <v>72</v>
      </c>
      <c r="K344" s="44" t="s">
        <v>72</v>
      </c>
      <c r="L344" s="44" t="s">
        <v>72</v>
      </c>
      <c r="M344" s="44" t="s">
        <v>72</v>
      </c>
      <c r="N344" s="186">
        <v>0</v>
      </c>
    </row>
    <row r="345" spans="1:14" x14ac:dyDescent="0.25">
      <c r="A345" s="44">
        <f>+COUNTIF($B$1:B345,ESTADISTICAS!B$9)</f>
        <v>0</v>
      </c>
      <c r="B345" s="44">
        <v>18</v>
      </c>
      <c r="C345" s="44" t="s">
        <v>312</v>
      </c>
      <c r="D345" s="44">
        <v>18860</v>
      </c>
      <c r="E345" t="s">
        <v>512</v>
      </c>
      <c r="F345" s="44">
        <v>1</v>
      </c>
      <c r="G345" s="44" t="s">
        <v>72</v>
      </c>
      <c r="H345" s="44" t="s">
        <v>72</v>
      </c>
      <c r="I345" s="44" t="s">
        <v>72</v>
      </c>
      <c r="J345" s="44" t="s">
        <v>72</v>
      </c>
      <c r="K345" s="44" t="s">
        <v>72</v>
      </c>
      <c r="L345" s="44" t="s">
        <v>72</v>
      </c>
      <c r="M345" s="44" t="s">
        <v>72</v>
      </c>
      <c r="N345" s="186">
        <v>0</v>
      </c>
    </row>
    <row r="346" spans="1:14" x14ac:dyDescent="0.25">
      <c r="A346" s="44">
        <f>+COUNTIF($B$1:B346,ESTADISTICAS!B$9)</f>
        <v>0</v>
      </c>
      <c r="B346" s="44">
        <v>19</v>
      </c>
      <c r="C346" s="44" t="s">
        <v>289</v>
      </c>
      <c r="D346" s="44">
        <v>19001</v>
      </c>
      <c r="E346" t="s">
        <v>733</v>
      </c>
      <c r="F346" s="44">
        <v>26031</v>
      </c>
      <c r="G346" s="44">
        <v>27884</v>
      </c>
      <c r="H346" s="44">
        <v>25432</v>
      </c>
      <c r="I346" s="44">
        <v>31319</v>
      </c>
      <c r="J346" s="44">
        <v>35378</v>
      </c>
      <c r="K346" s="44">
        <v>38990</v>
      </c>
      <c r="L346" s="44">
        <v>41647</v>
      </c>
      <c r="M346" s="44">
        <v>44916</v>
      </c>
      <c r="N346" s="186">
        <v>42222</v>
      </c>
    </row>
    <row r="347" spans="1:14" x14ac:dyDescent="0.25">
      <c r="A347" s="44">
        <f>+COUNTIF($B$1:B347,ESTADISTICAS!B$9)</f>
        <v>0</v>
      </c>
      <c r="B347" s="44">
        <v>19</v>
      </c>
      <c r="C347" s="44" t="s">
        <v>289</v>
      </c>
      <c r="D347" s="44">
        <v>19022</v>
      </c>
      <c r="E347" t="s">
        <v>734</v>
      </c>
      <c r="F347" s="44" t="s">
        <v>72</v>
      </c>
      <c r="G347" s="44" t="s">
        <v>72</v>
      </c>
      <c r="H347" s="44" t="s">
        <v>72</v>
      </c>
      <c r="I347" s="44" t="s">
        <v>72</v>
      </c>
      <c r="J347" s="44" t="s">
        <v>72</v>
      </c>
      <c r="K347" s="44" t="s">
        <v>72</v>
      </c>
      <c r="L347" s="44" t="s">
        <v>72</v>
      </c>
      <c r="M347" s="44" t="s">
        <v>72</v>
      </c>
      <c r="N347" s="186">
        <v>0</v>
      </c>
    </row>
    <row r="348" spans="1:14" x14ac:dyDescent="0.25">
      <c r="A348" s="44">
        <f>+COUNTIF($B$1:B348,ESTADISTICAS!B$9)</f>
        <v>0</v>
      </c>
      <c r="B348" s="44">
        <v>19</v>
      </c>
      <c r="C348" s="44" t="s">
        <v>289</v>
      </c>
      <c r="D348" s="44">
        <v>19050</v>
      </c>
      <c r="E348" t="s">
        <v>412</v>
      </c>
      <c r="F348" s="44">
        <v>1</v>
      </c>
      <c r="G348" s="44">
        <v>30</v>
      </c>
      <c r="H348" s="44">
        <v>22</v>
      </c>
      <c r="I348" s="44">
        <v>17</v>
      </c>
      <c r="J348" s="44" t="s">
        <v>72</v>
      </c>
      <c r="K348" s="44" t="s">
        <v>72</v>
      </c>
      <c r="L348" s="44" t="s">
        <v>72</v>
      </c>
      <c r="M348" s="44" t="s">
        <v>72</v>
      </c>
      <c r="N348" s="186">
        <v>0</v>
      </c>
    </row>
    <row r="349" spans="1:14" x14ac:dyDescent="0.25">
      <c r="A349" s="44">
        <f>+COUNTIF($B$1:B349,ESTADISTICAS!B$9)</f>
        <v>0</v>
      </c>
      <c r="B349" s="44">
        <v>19</v>
      </c>
      <c r="C349" s="44" t="s">
        <v>289</v>
      </c>
      <c r="D349" s="44">
        <v>19075</v>
      </c>
      <c r="E349" t="s">
        <v>735</v>
      </c>
      <c r="F349" s="44">
        <v>72</v>
      </c>
      <c r="G349" s="44">
        <v>20</v>
      </c>
      <c r="H349" s="44">
        <v>40</v>
      </c>
      <c r="I349" s="44">
        <v>40</v>
      </c>
      <c r="J349" s="44">
        <v>27</v>
      </c>
      <c r="K349" s="44" t="s">
        <v>72</v>
      </c>
      <c r="L349" s="44" t="s">
        <v>72</v>
      </c>
      <c r="M349" s="44" t="s">
        <v>72</v>
      </c>
      <c r="N349" s="186">
        <v>0</v>
      </c>
    </row>
    <row r="350" spans="1:14" x14ac:dyDescent="0.25">
      <c r="A350" s="44">
        <f>+COUNTIF($B$1:B350,ESTADISTICAS!B$9)</f>
        <v>0</v>
      </c>
      <c r="B350" s="44">
        <v>19</v>
      </c>
      <c r="C350" s="44" t="s">
        <v>289</v>
      </c>
      <c r="D350" s="44">
        <v>19100</v>
      </c>
      <c r="E350" t="s">
        <v>121</v>
      </c>
      <c r="F350" s="44">
        <v>151</v>
      </c>
      <c r="G350" s="44">
        <v>117</v>
      </c>
      <c r="H350" s="44">
        <v>94</v>
      </c>
      <c r="I350" s="44">
        <v>82</v>
      </c>
      <c r="J350" s="44">
        <v>58</v>
      </c>
      <c r="K350" s="44" t="s">
        <v>72</v>
      </c>
      <c r="L350" s="44" t="s">
        <v>72</v>
      </c>
      <c r="M350" s="44" t="s">
        <v>72</v>
      </c>
      <c r="N350" s="186">
        <v>0</v>
      </c>
    </row>
    <row r="351" spans="1:14" x14ac:dyDescent="0.25">
      <c r="A351" s="44">
        <f>+COUNTIF($B$1:B351,ESTADISTICAS!B$9)</f>
        <v>0</v>
      </c>
      <c r="B351" s="44">
        <v>19</v>
      </c>
      <c r="C351" s="44" t="s">
        <v>289</v>
      </c>
      <c r="D351" s="44">
        <v>19110</v>
      </c>
      <c r="E351" t="s">
        <v>736</v>
      </c>
      <c r="F351" s="44">
        <v>55</v>
      </c>
      <c r="G351" s="44">
        <v>23</v>
      </c>
      <c r="H351" s="44">
        <v>4</v>
      </c>
      <c r="I351" s="44">
        <v>3</v>
      </c>
      <c r="J351" s="44" t="s">
        <v>72</v>
      </c>
      <c r="K351" s="44" t="s">
        <v>72</v>
      </c>
      <c r="L351" s="44" t="s">
        <v>72</v>
      </c>
      <c r="M351" s="44" t="s">
        <v>72</v>
      </c>
      <c r="N351" s="186">
        <v>0</v>
      </c>
    </row>
    <row r="352" spans="1:14" x14ac:dyDescent="0.25">
      <c r="A352" s="44">
        <f>+COUNTIF($B$1:B352,ESTADISTICAS!B$9)</f>
        <v>0</v>
      </c>
      <c r="B352" s="44">
        <v>19</v>
      </c>
      <c r="C352" s="44" t="s">
        <v>289</v>
      </c>
      <c r="D352" s="44">
        <v>19130</v>
      </c>
      <c r="E352" t="s">
        <v>737</v>
      </c>
      <c r="F352" s="44">
        <v>72</v>
      </c>
      <c r="G352" s="44">
        <v>66</v>
      </c>
      <c r="H352" s="44">
        <v>95</v>
      </c>
      <c r="I352" s="44">
        <v>52</v>
      </c>
      <c r="J352" s="44">
        <v>40</v>
      </c>
      <c r="K352" s="44" t="s">
        <v>72</v>
      </c>
      <c r="L352" s="44" t="s">
        <v>72</v>
      </c>
      <c r="M352" s="44" t="s">
        <v>72</v>
      </c>
      <c r="N352" s="186">
        <v>0</v>
      </c>
    </row>
    <row r="353" spans="1:14" x14ac:dyDescent="0.25">
      <c r="A353" s="44">
        <f>+COUNTIF($B$1:B353,ESTADISTICAS!B$9)</f>
        <v>0</v>
      </c>
      <c r="B353" s="44">
        <v>19</v>
      </c>
      <c r="C353" s="44" t="s">
        <v>289</v>
      </c>
      <c r="D353" s="44">
        <v>19137</v>
      </c>
      <c r="E353" t="s">
        <v>738</v>
      </c>
      <c r="F353" s="44">
        <v>154</v>
      </c>
      <c r="G353" s="44">
        <v>22</v>
      </c>
      <c r="H353" s="44">
        <v>91</v>
      </c>
      <c r="I353" s="44">
        <v>78</v>
      </c>
      <c r="J353" s="44">
        <v>59</v>
      </c>
      <c r="K353" s="44" t="s">
        <v>72</v>
      </c>
      <c r="L353" s="44" t="s">
        <v>72</v>
      </c>
      <c r="M353" s="44" t="s">
        <v>72</v>
      </c>
      <c r="N353" s="186">
        <v>30</v>
      </c>
    </row>
    <row r="354" spans="1:14" x14ac:dyDescent="0.25">
      <c r="A354" s="44">
        <f>+COUNTIF($B$1:B354,ESTADISTICAS!B$9)</f>
        <v>0</v>
      </c>
      <c r="B354" s="44">
        <v>19</v>
      </c>
      <c r="C354" s="44" t="s">
        <v>289</v>
      </c>
      <c r="D354" s="44">
        <v>19142</v>
      </c>
      <c r="E354" t="s">
        <v>739</v>
      </c>
      <c r="F354" s="44">
        <v>217</v>
      </c>
      <c r="G354" s="44">
        <v>190</v>
      </c>
      <c r="H354" s="44">
        <v>162</v>
      </c>
      <c r="I354" s="44">
        <v>96</v>
      </c>
      <c r="J354" s="44">
        <v>22</v>
      </c>
      <c r="K354" s="44" t="s">
        <v>72</v>
      </c>
      <c r="L354" s="44" t="s">
        <v>72</v>
      </c>
      <c r="M354" s="44" t="s">
        <v>72</v>
      </c>
      <c r="N354" s="186">
        <v>0</v>
      </c>
    </row>
    <row r="355" spans="1:14" x14ac:dyDescent="0.25">
      <c r="A355" s="44">
        <f>+COUNTIF($B$1:B355,ESTADISTICAS!B$9)</f>
        <v>0</v>
      </c>
      <c r="B355" s="44">
        <v>19</v>
      </c>
      <c r="C355" s="44" t="s">
        <v>289</v>
      </c>
      <c r="D355" s="44">
        <v>19212</v>
      </c>
      <c r="E355" t="s">
        <v>740</v>
      </c>
      <c r="F355" s="44">
        <v>172</v>
      </c>
      <c r="G355" s="44">
        <v>104</v>
      </c>
      <c r="H355" s="44">
        <v>61</v>
      </c>
      <c r="I355" s="44">
        <v>64</v>
      </c>
      <c r="J355" s="44">
        <v>20</v>
      </c>
      <c r="K355" s="44" t="s">
        <v>72</v>
      </c>
      <c r="L355" s="44" t="s">
        <v>72</v>
      </c>
      <c r="M355" s="44" t="s">
        <v>72</v>
      </c>
      <c r="N355" s="186">
        <v>0</v>
      </c>
    </row>
    <row r="356" spans="1:14" x14ac:dyDescent="0.25">
      <c r="A356" s="44">
        <f>+COUNTIF($B$1:B356,ESTADISTICAS!B$9)</f>
        <v>0</v>
      </c>
      <c r="B356" s="44">
        <v>19</v>
      </c>
      <c r="C356" s="44" t="s">
        <v>289</v>
      </c>
      <c r="D356" s="44">
        <v>19256</v>
      </c>
      <c r="E356" t="s">
        <v>741</v>
      </c>
      <c r="F356" s="44">
        <v>167</v>
      </c>
      <c r="G356" s="44">
        <v>86</v>
      </c>
      <c r="H356" s="44">
        <v>51</v>
      </c>
      <c r="I356" s="44">
        <v>48</v>
      </c>
      <c r="J356" s="44">
        <v>17</v>
      </c>
      <c r="K356" s="44" t="s">
        <v>72</v>
      </c>
      <c r="L356" s="44" t="s">
        <v>72</v>
      </c>
      <c r="M356" s="44" t="s">
        <v>72</v>
      </c>
      <c r="N356" s="186">
        <v>0</v>
      </c>
    </row>
    <row r="357" spans="1:14" x14ac:dyDescent="0.25">
      <c r="A357" s="44">
        <f>+COUNTIF($B$1:B357,ESTADISTICAS!B$9)</f>
        <v>0</v>
      </c>
      <c r="B357" s="44">
        <v>19</v>
      </c>
      <c r="C357" s="44" t="s">
        <v>289</v>
      </c>
      <c r="D357" s="44">
        <v>19290</v>
      </c>
      <c r="E357" t="s">
        <v>720</v>
      </c>
      <c r="F357" s="44">
        <v>75</v>
      </c>
      <c r="G357" s="44">
        <v>13</v>
      </c>
      <c r="H357" s="44" t="s">
        <v>72</v>
      </c>
      <c r="I357" s="44" t="s">
        <v>72</v>
      </c>
      <c r="J357" s="44" t="s">
        <v>72</v>
      </c>
      <c r="K357" s="44" t="s">
        <v>72</v>
      </c>
      <c r="L357" s="44">
        <v>13</v>
      </c>
      <c r="M357" s="44">
        <v>184</v>
      </c>
      <c r="N357" s="186">
        <v>20</v>
      </c>
    </row>
    <row r="358" spans="1:14" x14ac:dyDescent="0.25">
      <c r="A358" s="44">
        <f>+COUNTIF($B$1:B358,ESTADISTICAS!B$9)</f>
        <v>0</v>
      </c>
      <c r="B358" s="44">
        <v>19</v>
      </c>
      <c r="C358" s="44" t="s">
        <v>289</v>
      </c>
      <c r="D358" s="44">
        <v>19300</v>
      </c>
      <c r="E358" t="s">
        <v>742</v>
      </c>
      <c r="F358" s="44" t="s">
        <v>72</v>
      </c>
      <c r="G358" s="44">
        <v>78</v>
      </c>
      <c r="H358" s="44">
        <v>112</v>
      </c>
      <c r="I358" s="44">
        <v>108</v>
      </c>
      <c r="J358" s="44">
        <v>33</v>
      </c>
      <c r="K358" s="44" t="s">
        <v>72</v>
      </c>
      <c r="L358" s="44">
        <v>111</v>
      </c>
      <c r="M358" s="44">
        <v>33</v>
      </c>
      <c r="N358" s="186">
        <v>2</v>
      </c>
    </row>
    <row r="359" spans="1:14" x14ac:dyDescent="0.25">
      <c r="A359" s="44">
        <f>+COUNTIF($B$1:B359,ESTADISTICAS!B$9)</f>
        <v>0</v>
      </c>
      <c r="B359" s="44">
        <v>19</v>
      </c>
      <c r="C359" s="44" t="s">
        <v>289</v>
      </c>
      <c r="D359" s="44">
        <v>19318</v>
      </c>
      <c r="E359" t="s">
        <v>743</v>
      </c>
      <c r="F359" s="44">
        <v>68</v>
      </c>
      <c r="G359" s="44">
        <v>171</v>
      </c>
      <c r="H359" s="44">
        <v>74</v>
      </c>
      <c r="I359" s="44">
        <v>83</v>
      </c>
      <c r="J359" s="44">
        <v>32</v>
      </c>
      <c r="K359" s="44" t="s">
        <v>72</v>
      </c>
      <c r="L359" s="44">
        <v>54</v>
      </c>
      <c r="M359" s="44">
        <v>42</v>
      </c>
      <c r="N359" s="186">
        <v>1</v>
      </c>
    </row>
    <row r="360" spans="1:14" x14ac:dyDescent="0.25">
      <c r="A360" s="44">
        <f>+COUNTIF($B$1:B360,ESTADISTICAS!B$9)</f>
        <v>0</v>
      </c>
      <c r="B360" s="44">
        <v>19</v>
      </c>
      <c r="C360" s="44" t="s">
        <v>289</v>
      </c>
      <c r="D360" s="44">
        <v>19355</v>
      </c>
      <c r="E360" t="s">
        <v>744</v>
      </c>
      <c r="F360" s="44">
        <v>95</v>
      </c>
      <c r="G360" s="44">
        <v>92</v>
      </c>
      <c r="H360" s="44">
        <v>88</v>
      </c>
      <c r="I360" s="44">
        <v>74</v>
      </c>
      <c r="J360" s="44">
        <v>16</v>
      </c>
      <c r="K360" s="44">
        <v>1</v>
      </c>
      <c r="L360" s="44" t="s">
        <v>72</v>
      </c>
      <c r="M360" s="44" t="s">
        <v>72</v>
      </c>
      <c r="N360" s="186">
        <v>0</v>
      </c>
    </row>
    <row r="361" spans="1:14" x14ac:dyDescent="0.25">
      <c r="A361" s="44">
        <f>+COUNTIF($B$1:B361,ESTADISTICAS!B$9)</f>
        <v>0</v>
      </c>
      <c r="B361" s="44">
        <v>19</v>
      </c>
      <c r="C361" s="44" t="s">
        <v>289</v>
      </c>
      <c r="D361" s="44">
        <v>19364</v>
      </c>
      <c r="E361" t="s">
        <v>745</v>
      </c>
      <c r="F361" s="44">
        <v>1</v>
      </c>
      <c r="G361" s="44" t="s">
        <v>72</v>
      </c>
      <c r="H361" s="44" t="s">
        <v>72</v>
      </c>
      <c r="I361" s="44" t="s">
        <v>72</v>
      </c>
      <c r="J361" s="44" t="s">
        <v>72</v>
      </c>
      <c r="K361" s="44" t="s">
        <v>72</v>
      </c>
      <c r="L361" s="44" t="s">
        <v>72</v>
      </c>
      <c r="M361" s="44" t="s">
        <v>72</v>
      </c>
      <c r="N361" s="186">
        <v>0</v>
      </c>
    </row>
    <row r="362" spans="1:14" x14ac:dyDescent="0.25">
      <c r="A362" s="44">
        <f>+COUNTIF($B$1:B362,ESTADISTICAS!B$9)</f>
        <v>0</v>
      </c>
      <c r="B362" s="44">
        <v>19</v>
      </c>
      <c r="C362" s="44" t="s">
        <v>289</v>
      </c>
      <c r="D362" s="44">
        <v>19392</v>
      </c>
      <c r="E362" t="s">
        <v>746</v>
      </c>
      <c r="F362" s="44">
        <v>100</v>
      </c>
      <c r="G362" s="44">
        <v>78</v>
      </c>
      <c r="H362" s="44">
        <v>44</v>
      </c>
      <c r="I362" s="44">
        <v>42</v>
      </c>
      <c r="J362" s="44" t="s">
        <v>72</v>
      </c>
      <c r="K362" s="44" t="s">
        <v>72</v>
      </c>
      <c r="L362" s="44" t="s">
        <v>72</v>
      </c>
      <c r="M362" s="44" t="s">
        <v>72</v>
      </c>
      <c r="N362" s="186">
        <v>0</v>
      </c>
    </row>
    <row r="363" spans="1:14" x14ac:dyDescent="0.25">
      <c r="A363" s="44">
        <f>+COUNTIF($B$1:B363,ESTADISTICAS!B$9)</f>
        <v>0</v>
      </c>
      <c r="B363" s="44">
        <v>19</v>
      </c>
      <c r="C363" s="44" t="s">
        <v>289</v>
      </c>
      <c r="D363" s="44">
        <v>19397</v>
      </c>
      <c r="E363" t="s">
        <v>747</v>
      </c>
      <c r="F363" s="44">
        <v>95</v>
      </c>
      <c r="G363" s="44">
        <v>88</v>
      </c>
      <c r="H363" s="44">
        <v>40</v>
      </c>
      <c r="I363" s="44" t="s">
        <v>72</v>
      </c>
      <c r="J363" s="44" t="s">
        <v>72</v>
      </c>
      <c r="K363" s="44" t="s">
        <v>72</v>
      </c>
      <c r="L363" s="44" t="s">
        <v>72</v>
      </c>
      <c r="M363" s="44" t="s">
        <v>72</v>
      </c>
      <c r="N363" s="186">
        <v>0</v>
      </c>
    </row>
    <row r="364" spans="1:14" x14ac:dyDescent="0.25">
      <c r="A364" s="44">
        <f>+COUNTIF($B$1:B364,ESTADISTICAS!B$9)</f>
        <v>0</v>
      </c>
      <c r="B364" s="44">
        <v>19</v>
      </c>
      <c r="C364" s="44" t="s">
        <v>289</v>
      </c>
      <c r="D364" s="44">
        <v>19418</v>
      </c>
      <c r="E364" t="s">
        <v>748</v>
      </c>
      <c r="F364" s="44">
        <v>78</v>
      </c>
      <c r="G364" s="44">
        <v>78</v>
      </c>
      <c r="H364" s="44">
        <v>45</v>
      </c>
      <c r="I364" s="44" t="s">
        <v>72</v>
      </c>
      <c r="J364" s="44" t="s">
        <v>72</v>
      </c>
      <c r="K364" s="44" t="s">
        <v>72</v>
      </c>
      <c r="L364" s="44" t="s">
        <v>72</v>
      </c>
      <c r="M364" s="44" t="s">
        <v>72</v>
      </c>
      <c r="N364" s="186">
        <v>0</v>
      </c>
    </row>
    <row r="365" spans="1:14" x14ac:dyDescent="0.25">
      <c r="A365" s="44">
        <f>+COUNTIF($B$1:B365,ESTADISTICAS!B$9)</f>
        <v>0</v>
      </c>
      <c r="B365" s="44">
        <v>19</v>
      </c>
      <c r="C365" s="44" t="s">
        <v>289</v>
      </c>
      <c r="D365" s="44">
        <v>19450</v>
      </c>
      <c r="E365" t="s">
        <v>749</v>
      </c>
      <c r="F365" s="44">
        <v>99</v>
      </c>
      <c r="G365" s="44">
        <v>132</v>
      </c>
      <c r="H365" s="44">
        <v>100</v>
      </c>
      <c r="I365" s="44">
        <v>59</v>
      </c>
      <c r="J365" s="44">
        <v>10</v>
      </c>
      <c r="K365" s="44">
        <v>7</v>
      </c>
      <c r="L365" s="44">
        <v>7</v>
      </c>
      <c r="M365" s="44">
        <v>6</v>
      </c>
      <c r="N365" s="186">
        <v>6</v>
      </c>
    </row>
    <row r="366" spans="1:14" x14ac:dyDescent="0.25">
      <c r="A366" s="44">
        <f>+COUNTIF($B$1:B366,ESTADISTICAS!B$9)</f>
        <v>0</v>
      </c>
      <c r="B366" s="44">
        <v>19</v>
      </c>
      <c r="C366" s="44" t="s">
        <v>289</v>
      </c>
      <c r="D366" s="44">
        <v>19455</v>
      </c>
      <c r="E366" t="s">
        <v>750</v>
      </c>
      <c r="F366" s="44">
        <v>606</v>
      </c>
      <c r="G366" s="44">
        <v>753</v>
      </c>
      <c r="H366" s="44">
        <v>487</v>
      </c>
      <c r="I366" s="44">
        <v>524</v>
      </c>
      <c r="J366" s="44">
        <v>520</v>
      </c>
      <c r="K366" s="44">
        <v>466</v>
      </c>
      <c r="L366" s="44">
        <v>436</v>
      </c>
      <c r="M366" s="44">
        <v>294</v>
      </c>
      <c r="N366" s="186">
        <v>236</v>
      </c>
    </row>
    <row r="367" spans="1:14" x14ac:dyDescent="0.25">
      <c r="A367" s="44">
        <f>+COUNTIF($B$1:B367,ESTADISTICAS!B$9)</f>
        <v>0</v>
      </c>
      <c r="B367" s="44">
        <v>19</v>
      </c>
      <c r="C367" s="44" t="s">
        <v>289</v>
      </c>
      <c r="D367" s="44">
        <v>19473</v>
      </c>
      <c r="E367" t="s">
        <v>563</v>
      </c>
      <c r="F367" s="44">
        <v>85</v>
      </c>
      <c r="G367" s="44">
        <v>80</v>
      </c>
      <c r="H367" s="44">
        <v>82</v>
      </c>
      <c r="I367" s="44">
        <v>78</v>
      </c>
      <c r="J367" s="44">
        <v>58</v>
      </c>
      <c r="K367" s="44" t="s">
        <v>72</v>
      </c>
      <c r="L367" s="44" t="s">
        <v>72</v>
      </c>
      <c r="M367" s="44" t="s">
        <v>72</v>
      </c>
      <c r="N367" s="186">
        <v>0</v>
      </c>
    </row>
    <row r="368" spans="1:14" x14ac:dyDescent="0.25">
      <c r="A368" s="44">
        <f>+COUNTIF($B$1:B368,ESTADISTICAS!B$9)</f>
        <v>0</v>
      </c>
      <c r="B368" s="44">
        <v>19</v>
      </c>
      <c r="C368" s="44" t="s">
        <v>289</v>
      </c>
      <c r="D368" s="44">
        <v>19513</v>
      </c>
      <c r="E368" t="s">
        <v>751</v>
      </c>
      <c r="F368" s="44">
        <v>74</v>
      </c>
      <c r="G368" s="44">
        <v>58</v>
      </c>
      <c r="H368" s="44">
        <v>33</v>
      </c>
      <c r="I368" s="44">
        <v>22</v>
      </c>
      <c r="J368" s="44" t="s">
        <v>72</v>
      </c>
      <c r="K368" s="44">
        <v>1</v>
      </c>
      <c r="L368" s="44">
        <v>1</v>
      </c>
      <c r="M368" s="44" t="s">
        <v>72</v>
      </c>
      <c r="N368" s="186">
        <v>0</v>
      </c>
    </row>
    <row r="369" spans="1:14" x14ac:dyDescent="0.25">
      <c r="A369" s="44">
        <f>+COUNTIF($B$1:B369,ESTADISTICAS!B$9)</f>
        <v>0</v>
      </c>
      <c r="B369" s="44">
        <v>19</v>
      </c>
      <c r="C369" s="44" t="s">
        <v>289</v>
      </c>
      <c r="D369" s="44">
        <v>19517</v>
      </c>
      <c r="E369" t="s">
        <v>639</v>
      </c>
      <c r="F369" s="44">
        <v>89</v>
      </c>
      <c r="G369" s="44">
        <v>38</v>
      </c>
      <c r="H369" s="44">
        <v>33</v>
      </c>
      <c r="I369" s="44">
        <v>33</v>
      </c>
      <c r="J369" s="44">
        <v>29</v>
      </c>
      <c r="K369" s="44" t="s">
        <v>72</v>
      </c>
      <c r="L369" s="44" t="s">
        <v>72</v>
      </c>
      <c r="M369" s="44" t="s">
        <v>72</v>
      </c>
      <c r="N369" s="186">
        <v>0</v>
      </c>
    </row>
    <row r="370" spans="1:14" x14ac:dyDescent="0.25">
      <c r="A370" s="44">
        <f>+COUNTIF($B$1:B370,ESTADISTICAS!B$9)</f>
        <v>0</v>
      </c>
      <c r="B370" s="44">
        <v>19</v>
      </c>
      <c r="C370" s="44" t="s">
        <v>289</v>
      </c>
      <c r="D370" s="44">
        <v>19532</v>
      </c>
      <c r="E370" t="s">
        <v>752</v>
      </c>
      <c r="F370" s="44">
        <v>187</v>
      </c>
      <c r="G370" s="44">
        <v>195</v>
      </c>
      <c r="H370" s="44">
        <v>284</v>
      </c>
      <c r="I370" s="44">
        <v>309</v>
      </c>
      <c r="J370" s="44">
        <v>370</v>
      </c>
      <c r="K370" s="44">
        <v>271</v>
      </c>
      <c r="L370" s="44">
        <v>264</v>
      </c>
      <c r="M370" s="44">
        <v>313</v>
      </c>
      <c r="N370" s="186">
        <v>329</v>
      </c>
    </row>
    <row r="371" spans="1:14" x14ac:dyDescent="0.25">
      <c r="A371" s="44">
        <f>+COUNTIF($B$1:B371,ESTADISTICAS!B$9)</f>
        <v>0</v>
      </c>
      <c r="B371" s="44">
        <v>19</v>
      </c>
      <c r="C371" s="44" t="s">
        <v>289</v>
      </c>
      <c r="D371" s="44">
        <v>19533</v>
      </c>
      <c r="E371" t="s">
        <v>753</v>
      </c>
      <c r="F371" s="44">
        <v>2</v>
      </c>
      <c r="G371" s="44">
        <v>36</v>
      </c>
      <c r="H371" s="44">
        <v>58</v>
      </c>
      <c r="I371" s="44">
        <v>46</v>
      </c>
      <c r="J371" s="44">
        <v>18</v>
      </c>
      <c r="K371" s="44" t="s">
        <v>72</v>
      </c>
      <c r="L371" s="44">
        <v>24</v>
      </c>
      <c r="M371" s="44">
        <v>31</v>
      </c>
      <c r="N371" s="186">
        <v>0</v>
      </c>
    </row>
    <row r="372" spans="1:14" x14ac:dyDescent="0.25">
      <c r="A372" s="44">
        <f>+COUNTIF($B$1:B372,ESTADISTICAS!B$9)</f>
        <v>0</v>
      </c>
      <c r="B372" s="44">
        <v>19</v>
      </c>
      <c r="C372" s="44" t="s">
        <v>289</v>
      </c>
      <c r="D372" s="44">
        <v>19548</v>
      </c>
      <c r="E372" t="s">
        <v>754</v>
      </c>
      <c r="F372" s="44">
        <v>361</v>
      </c>
      <c r="G372" s="44">
        <v>169</v>
      </c>
      <c r="H372" s="44">
        <v>211</v>
      </c>
      <c r="I372" s="44">
        <v>214</v>
      </c>
      <c r="J372" s="44">
        <v>129</v>
      </c>
      <c r="K372" s="44" t="s">
        <v>72</v>
      </c>
      <c r="L372" s="44" t="s">
        <v>72</v>
      </c>
      <c r="M372" s="44" t="s">
        <v>72</v>
      </c>
      <c r="N372" s="186">
        <v>0</v>
      </c>
    </row>
    <row r="373" spans="1:14" x14ac:dyDescent="0.25">
      <c r="A373" s="44">
        <f>+COUNTIF($B$1:B373,ESTADISTICAS!B$9)</f>
        <v>0</v>
      </c>
      <c r="B373" s="44">
        <v>19</v>
      </c>
      <c r="C373" s="44" t="s">
        <v>289</v>
      </c>
      <c r="D373" s="44">
        <v>19573</v>
      </c>
      <c r="E373" t="s">
        <v>755</v>
      </c>
      <c r="F373" s="44">
        <v>1496</v>
      </c>
      <c r="G373" s="44">
        <v>1001</v>
      </c>
      <c r="H373" s="44">
        <v>703</v>
      </c>
      <c r="I373" s="44">
        <v>543</v>
      </c>
      <c r="J373" s="44">
        <v>374</v>
      </c>
      <c r="K373" s="44">
        <v>272</v>
      </c>
      <c r="L373" s="44">
        <v>212</v>
      </c>
      <c r="M373" s="44">
        <v>49</v>
      </c>
      <c r="N373" s="186">
        <v>28</v>
      </c>
    </row>
    <row r="374" spans="1:14" x14ac:dyDescent="0.25">
      <c r="A374" s="44">
        <f>+COUNTIF($B$1:B374,ESTADISTICAS!B$9)</f>
        <v>0</v>
      </c>
      <c r="B374" s="44">
        <v>19</v>
      </c>
      <c r="C374" s="44" t="s">
        <v>289</v>
      </c>
      <c r="D374" s="44">
        <v>19585</v>
      </c>
      <c r="E374" t="s">
        <v>756</v>
      </c>
      <c r="F374" s="44">
        <v>112</v>
      </c>
      <c r="G374" s="44">
        <v>102</v>
      </c>
      <c r="H374" s="44" t="s">
        <v>72</v>
      </c>
      <c r="I374" s="44" t="s">
        <v>72</v>
      </c>
      <c r="J374" s="44" t="s">
        <v>72</v>
      </c>
      <c r="K374" s="44" t="s">
        <v>72</v>
      </c>
      <c r="L374" s="44" t="s">
        <v>72</v>
      </c>
      <c r="M374" s="44" t="s">
        <v>72</v>
      </c>
      <c r="N374" s="186">
        <v>0</v>
      </c>
    </row>
    <row r="375" spans="1:14" x14ac:dyDescent="0.25">
      <c r="A375" s="44">
        <f>+COUNTIF($B$1:B375,ESTADISTICAS!B$9)</f>
        <v>0</v>
      </c>
      <c r="B375" s="44">
        <v>19</v>
      </c>
      <c r="C375" s="44" t="s">
        <v>289</v>
      </c>
      <c r="D375" s="44">
        <v>19622</v>
      </c>
      <c r="E375" t="s">
        <v>757</v>
      </c>
      <c r="F375" s="44">
        <v>43</v>
      </c>
      <c r="G375" s="44">
        <v>47</v>
      </c>
      <c r="H375" s="44" t="s">
        <v>72</v>
      </c>
      <c r="I375" s="44" t="s">
        <v>72</v>
      </c>
      <c r="J375" s="44" t="s">
        <v>72</v>
      </c>
      <c r="K375" s="44" t="s">
        <v>72</v>
      </c>
      <c r="L375" s="44" t="s">
        <v>72</v>
      </c>
      <c r="M375" s="44" t="s">
        <v>72</v>
      </c>
      <c r="N375" s="186">
        <v>31</v>
      </c>
    </row>
    <row r="376" spans="1:14" x14ac:dyDescent="0.25">
      <c r="A376" s="44">
        <f>+COUNTIF($B$1:B376,ESTADISTICAS!B$9)</f>
        <v>0</v>
      </c>
      <c r="B376" s="44">
        <v>19</v>
      </c>
      <c r="C376" s="44" t="s">
        <v>289</v>
      </c>
      <c r="D376" s="44">
        <v>19693</v>
      </c>
      <c r="E376" t="s">
        <v>758</v>
      </c>
      <c r="F376" s="44">
        <v>166</v>
      </c>
      <c r="G376" s="44">
        <v>90</v>
      </c>
      <c r="H376" s="44" t="s">
        <v>72</v>
      </c>
      <c r="I376" s="44" t="s">
        <v>72</v>
      </c>
      <c r="J376" s="44" t="s">
        <v>72</v>
      </c>
      <c r="K376" s="44" t="s">
        <v>72</v>
      </c>
      <c r="L376" s="44" t="s">
        <v>72</v>
      </c>
      <c r="M376" s="44" t="s">
        <v>72</v>
      </c>
      <c r="N376" s="186">
        <v>0</v>
      </c>
    </row>
    <row r="377" spans="1:14" x14ac:dyDescent="0.25">
      <c r="A377" s="44">
        <f>+COUNTIF($B$1:B377,ESTADISTICAS!B$9)</f>
        <v>0</v>
      </c>
      <c r="B377" s="44">
        <v>19</v>
      </c>
      <c r="C377" s="44" t="s">
        <v>289</v>
      </c>
      <c r="D377" s="44">
        <v>19698</v>
      </c>
      <c r="E377" t="s">
        <v>759</v>
      </c>
      <c r="F377" s="44">
        <v>2938</v>
      </c>
      <c r="G377" s="44">
        <v>2893</v>
      </c>
      <c r="H377" s="44">
        <v>2918</v>
      </c>
      <c r="I377" s="44">
        <v>2918</v>
      </c>
      <c r="J377" s="44">
        <v>2650</v>
      </c>
      <c r="K377" s="44">
        <v>3375</v>
      </c>
      <c r="L377" s="44">
        <v>4545</v>
      </c>
      <c r="M377" s="44">
        <v>5252</v>
      </c>
      <c r="N377" s="186">
        <v>5682</v>
      </c>
    </row>
    <row r="378" spans="1:14" x14ac:dyDescent="0.25">
      <c r="A378" s="44">
        <f>+COUNTIF($B$1:B378,ESTADISTICAS!B$9)</f>
        <v>0</v>
      </c>
      <c r="B378" s="44">
        <v>19</v>
      </c>
      <c r="C378" s="44" t="s">
        <v>289</v>
      </c>
      <c r="D378" s="44">
        <v>19701</v>
      </c>
      <c r="E378" t="s">
        <v>576</v>
      </c>
      <c r="F378" s="44">
        <v>98</v>
      </c>
      <c r="G378" s="44">
        <v>64</v>
      </c>
      <c r="H378" s="44" t="s">
        <v>72</v>
      </c>
      <c r="I378" s="44" t="s">
        <v>72</v>
      </c>
      <c r="J378" s="44" t="s">
        <v>72</v>
      </c>
      <c r="K378" s="44" t="s">
        <v>72</v>
      </c>
      <c r="L378" s="44" t="s">
        <v>72</v>
      </c>
      <c r="M378" s="44" t="s">
        <v>72</v>
      </c>
      <c r="N378" s="186">
        <v>0</v>
      </c>
    </row>
    <row r="379" spans="1:14" x14ac:dyDescent="0.25">
      <c r="A379" s="44">
        <f>+COUNTIF($B$1:B379,ESTADISTICAS!B$9)</f>
        <v>0</v>
      </c>
      <c r="B379" s="44">
        <v>19</v>
      </c>
      <c r="C379" s="44" t="s">
        <v>289</v>
      </c>
      <c r="D379" s="44">
        <v>19743</v>
      </c>
      <c r="E379" t="s">
        <v>760</v>
      </c>
      <c r="F379" s="44">
        <v>96</v>
      </c>
      <c r="G379" s="44">
        <v>120</v>
      </c>
      <c r="H379" s="44">
        <v>75</v>
      </c>
      <c r="I379" s="44">
        <v>67</v>
      </c>
      <c r="J379" s="44">
        <v>40</v>
      </c>
      <c r="K379" s="44" t="s">
        <v>72</v>
      </c>
      <c r="L379" s="44" t="s">
        <v>72</v>
      </c>
      <c r="M379" s="44" t="s">
        <v>72</v>
      </c>
      <c r="N379" s="186">
        <v>32</v>
      </c>
    </row>
    <row r="380" spans="1:14" x14ac:dyDescent="0.25">
      <c r="A380" s="44">
        <f>+COUNTIF($B$1:B380,ESTADISTICAS!B$9)</f>
        <v>0</v>
      </c>
      <c r="B380" s="44">
        <v>19</v>
      </c>
      <c r="C380" s="44" t="s">
        <v>289</v>
      </c>
      <c r="D380" s="44">
        <v>19760</v>
      </c>
      <c r="E380" t="s">
        <v>761</v>
      </c>
      <c r="F380" s="44">
        <v>83</v>
      </c>
      <c r="G380" s="44">
        <v>76</v>
      </c>
      <c r="H380" s="44">
        <v>35</v>
      </c>
      <c r="I380" s="44">
        <v>27</v>
      </c>
      <c r="J380" s="44">
        <v>27</v>
      </c>
      <c r="K380" s="44" t="s">
        <v>72</v>
      </c>
      <c r="L380" s="44" t="s">
        <v>72</v>
      </c>
      <c r="M380" s="44" t="s">
        <v>72</v>
      </c>
      <c r="N380" s="186">
        <v>0</v>
      </c>
    </row>
    <row r="381" spans="1:14" x14ac:dyDescent="0.25">
      <c r="A381" s="44">
        <f>+COUNTIF($B$1:B381,ESTADISTICAS!B$9)</f>
        <v>0</v>
      </c>
      <c r="B381" s="44">
        <v>19</v>
      </c>
      <c r="C381" s="44" t="s">
        <v>289</v>
      </c>
      <c r="D381" s="44">
        <v>19780</v>
      </c>
      <c r="E381" t="s">
        <v>762</v>
      </c>
      <c r="F381" s="44">
        <v>2</v>
      </c>
      <c r="G381" s="44">
        <v>47</v>
      </c>
      <c r="H381" s="44">
        <v>49</v>
      </c>
      <c r="I381" s="44">
        <v>48</v>
      </c>
      <c r="J381" s="44" t="s">
        <v>72</v>
      </c>
      <c r="K381" s="44" t="s">
        <v>72</v>
      </c>
      <c r="L381" s="44" t="s">
        <v>72</v>
      </c>
      <c r="M381" s="44" t="s">
        <v>72</v>
      </c>
      <c r="N381" s="186">
        <v>0</v>
      </c>
    </row>
    <row r="382" spans="1:14" x14ac:dyDescent="0.25">
      <c r="A382" s="44">
        <f>+COUNTIF($B$1:B382,ESTADISTICAS!B$9)</f>
        <v>0</v>
      </c>
      <c r="B382" s="44">
        <v>19</v>
      </c>
      <c r="C382" s="44" t="s">
        <v>289</v>
      </c>
      <c r="D382" s="44">
        <v>19785</v>
      </c>
      <c r="E382" t="s">
        <v>197</v>
      </c>
      <c r="F382" s="44">
        <v>68</v>
      </c>
      <c r="G382" s="44">
        <v>67</v>
      </c>
      <c r="H382" s="44" t="s">
        <v>72</v>
      </c>
      <c r="I382" s="44" t="s">
        <v>72</v>
      </c>
      <c r="J382" s="44" t="s">
        <v>72</v>
      </c>
      <c r="K382" s="44">
        <v>1</v>
      </c>
      <c r="L382" s="44" t="s">
        <v>72</v>
      </c>
      <c r="M382" s="44" t="s">
        <v>72</v>
      </c>
      <c r="N382" s="186">
        <v>0</v>
      </c>
    </row>
    <row r="383" spans="1:14" x14ac:dyDescent="0.25">
      <c r="A383" s="44">
        <f>+COUNTIF($B$1:B383,ESTADISTICAS!B$9)</f>
        <v>0</v>
      </c>
      <c r="B383" s="44">
        <v>19</v>
      </c>
      <c r="C383" s="44" t="s">
        <v>289</v>
      </c>
      <c r="D383" s="44">
        <v>19807</v>
      </c>
      <c r="E383" t="s">
        <v>763</v>
      </c>
      <c r="F383" s="44">
        <v>297</v>
      </c>
      <c r="G383" s="44">
        <v>209</v>
      </c>
      <c r="H383" s="44">
        <v>146</v>
      </c>
      <c r="I383" s="44">
        <v>136</v>
      </c>
      <c r="J383" s="44">
        <v>75</v>
      </c>
      <c r="K383" s="44" t="s">
        <v>72</v>
      </c>
      <c r="L383" s="44" t="s">
        <v>72</v>
      </c>
      <c r="M383" s="44" t="s">
        <v>72</v>
      </c>
      <c r="N383" s="186">
        <v>0</v>
      </c>
    </row>
    <row r="384" spans="1:14" x14ac:dyDescent="0.25">
      <c r="A384" s="44">
        <f>+COUNTIF($B$1:B384,ESTADISTICAS!B$9)</f>
        <v>0</v>
      </c>
      <c r="B384" s="44">
        <v>19</v>
      </c>
      <c r="C384" s="44" t="s">
        <v>289</v>
      </c>
      <c r="D384" s="44">
        <v>19809</v>
      </c>
      <c r="E384" t="s">
        <v>764</v>
      </c>
      <c r="F384" s="44">
        <v>140</v>
      </c>
      <c r="G384" s="44">
        <v>77</v>
      </c>
      <c r="H384" s="44" t="s">
        <v>72</v>
      </c>
      <c r="I384" s="44" t="s">
        <v>72</v>
      </c>
      <c r="J384" s="44" t="s">
        <v>72</v>
      </c>
      <c r="K384" s="44" t="s">
        <v>72</v>
      </c>
      <c r="L384" s="44" t="s">
        <v>72</v>
      </c>
      <c r="M384" s="44" t="s">
        <v>72</v>
      </c>
      <c r="N384" s="186">
        <v>0</v>
      </c>
    </row>
    <row r="385" spans="1:14" x14ac:dyDescent="0.25">
      <c r="A385" s="44">
        <f>+COUNTIF($B$1:B385,ESTADISTICAS!B$9)</f>
        <v>0</v>
      </c>
      <c r="B385" s="44">
        <v>19</v>
      </c>
      <c r="C385" s="44" t="s">
        <v>289</v>
      </c>
      <c r="D385" s="44">
        <v>19821</v>
      </c>
      <c r="E385" t="s">
        <v>765</v>
      </c>
      <c r="F385" s="44" t="s">
        <v>72</v>
      </c>
      <c r="G385" s="44">
        <v>281</v>
      </c>
      <c r="H385" s="44">
        <v>323</v>
      </c>
      <c r="I385" s="44">
        <v>294</v>
      </c>
      <c r="J385" s="44">
        <v>207</v>
      </c>
      <c r="K385" s="44">
        <v>86</v>
      </c>
      <c r="L385" s="44">
        <v>76</v>
      </c>
      <c r="M385" s="44">
        <v>5</v>
      </c>
      <c r="N385" s="186">
        <v>73</v>
      </c>
    </row>
    <row r="386" spans="1:14" x14ac:dyDescent="0.25">
      <c r="A386" s="44">
        <f>+COUNTIF($B$1:B386,ESTADISTICAS!B$9)</f>
        <v>0</v>
      </c>
      <c r="B386" s="44">
        <v>19</v>
      </c>
      <c r="C386" s="44" t="s">
        <v>289</v>
      </c>
      <c r="D386" s="44">
        <v>19824</v>
      </c>
      <c r="E386" t="s">
        <v>766</v>
      </c>
      <c r="F386" s="44">
        <v>41</v>
      </c>
      <c r="G386" s="44">
        <v>61</v>
      </c>
      <c r="H386" s="44">
        <v>20</v>
      </c>
      <c r="I386" s="44">
        <v>16</v>
      </c>
      <c r="J386" s="44" t="s">
        <v>72</v>
      </c>
      <c r="K386" s="44" t="s">
        <v>72</v>
      </c>
      <c r="L386" s="44" t="s">
        <v>72</v>
      </c>
      <c r="M386" s="44" t="s">
        <v>72</v>
      </c>
      <c r="N386" s="186">
        <v>0</v>
      </c>
    </row>
    <row r="387" spans="1:14" x14ac:dyDescent="0.25">
      <c r="A387" s="44">
        <f>+COUNTIF($B$1:B387,ESTADISTICAS!B$9)</f>
        <v>0</v>
      </c>
      <c r="B387" s="44">
        <v>19</v>
      </c>
      <c r="C387" s="44" t="s">
        <v>289</v>
      </c>
      <c r="D387" s="44">
        <v>19845</v>
      </c>
      <c r="E387" t="s">
        <v>767</v>
      </c>
      <c r="F387" s="44">
        <v>144</v>
      </c>
      <c r="G387" s="44">
        <v>95</v>
      </c>
      <c r="H387" s="44">
        <v>130</v>
      </c>
      <c r="I387" s="44">
        <v>162</v>
      </c>
      <c r="J387" s="44">
        <v>120</v>
      </c>
      <c r="K387" s="44" t="s">
        <v>72</v>
      </c>
      <c r="L387" s="44" t="s">
        <v>72</v>
      </c>
      <c r="M387" s="44" t="s">
        <v>72</v>
      </c>
      <c r="N387" s="186">
        <v>0</v>
      </c>
    </row>
    <row r="388" spans="1:14" x14ac:dyDescent="0.25">
      <c r="A388" s="44">
        <f>+COUNTIF($B$1:B388,ESTADISTICAS!B$9)</f>
        <v>0</v>
      </c>
      <c r="B388" s="44">
        <v>20</v>
      </c>
      <c r="C388" s="44" t="s">
        <v>320</v>
      </c>
      <c r="D388" s="44">
        <v>20001</v>
      </c>
      <c r="E388" t="s">
        <v>768</v>
      </c>
      <c r="F388" s="44">
        <v>17669</v>
      </c>
      <c r="G388" s="44">
        <v>21991</v>
      </c>
      <c r="H388" s="44">
        <v>23663</v>
      </c>
      <c r="I388" s="44">
        <v>26426</v>
      </c>
      <c r="J388" s="44">
        <v>28369</v>
      </c>
      <c r="K388" s="44">
        <v>29474</v>
      </c>
      <c r="L388" s="44">
        <v>30424</v>
      </c>
      <c r="M388" s="44">
        <v>33658</v>
      </c>
      <c r="N388" s="186">
        <v>35070</v>
      </c>
    </row>
    <row r="389" spans="1:14" x14ac:dyDescent="0.25">
      <c r="A389" s="44">
        <f>+COUNTIF($B$1:B389,ESTADISTICAS!B$9)</f>
        <v>0</v>
      </c>
      <c r="B389" s="44">
        <v>20</v>
      </c>
      <c r="C389" s="44" t="s">
        <v>320</v>
      </c>
      <c r="D389" s="44">
        <v>20011</v>
      </c>
      <c r="E389" t="s">
        <v>769</v>
      </c>
      <c r="F389" s="44">
        <v>2136</v>
      </c>
      <c r="G389" s="44">
        <v>1965</v>
      </c>
      <c r="H389" s="44">
        <v>1786</v>
      </c>
      <c r="I389" s="44">
        <v>1702</v>
      </c>
      <c r="J389" s="44">
        <v>1583</v>
      </c>
      <c r="K389" s="44">
        <v>2027</v>
      </c>
      <c r="L389" s="44">
        <v>2367</v>
      </c>
      <c r="M389" s="44">
        <v>3141</v>
      </c>
      <c r="N389" s="186">
        <v>3756</v>
      </c>
    </row>
    <row r="390" spans="1:14" x14ac:dyDescent="0.25">
      <c r="A390" s="44">
        <f>+COUNTIF($B$1:B390,ESTADISTICAS!B$9)</f>
        <v>0</v>
      </c>
      <c r="B390" s="44">
        <v>20</v>
      </c>
      <c r="C390" s="44" t="s">
        <v>320</v>
      </c>
      <c r="D390" s="44">
        <v>20013</v>
      </c>
      <c r="E390" t="s">
        <v>770</v>
      </c>
      <c r="F390" s="44">
        <v>243</v>
      </c>
      <c r="G390" s="44">
        <v>260</v>
      </c>
      <c r="H390" s="44">
        <v>264</v>
      </c>
      <c r="I390" s="44">
        <v>274</v>
      </c>
      <c r="J390" s="44">
        <v>272</v>
      </c>
      <c r="K390" s="44">
        <v>74</v>
      </c>
      <c r="L390" s="44">
        <v>10</v>
      </c>
      <c r="M390" s="44" t="s">
        <v>72</v>
      </c>
      <c r="N390" s="186">
        <v>0</v>
      </c>
    </row>
    <row r="391" spans="1:14" x14ac:dyDescent="0.25">
      <c r="A391" s="44">
        <f>+COUNTIF($B$1:B391,ESTADISTICAS!B$9)</f>
        <v>0</v>
      </c>
      <c r="B391" s="44">
        <v>20</v>
      </c>
      <c r="C391" s="44" t="s">
        <v>320</v>
      </c>
      <c r="D391" s="44">
        <v>20032</v>
      </c>
      <c r="E391" t="s">
        <v>771</v>
      </c>
      <c r="F391" s="44">
        <v>46</v>
      </c>
      <c r="G391" s="44" t="s">
        <v>72</v>
      </c>
      <c r="H391" s="44" t="s">
        <v>72</v>
      </c>
      <c r="I391" s="44" t="s">
        <v>72</v>
      </c>
      <c r="J391" s="44" t="s">
        <v>72</v>
      </c>
      <c r="K391" s="44">
        <v>1</v>
      </c>
      <c r="L391" s="44" t="s">
        <v>72</v>
      </c>
      <c r="M391" s="44" t="s">
        <v>72</v>
      </c>
      <c r="N391" s="186">
        <v>0</v>
      </c>
    </row>
    <row r="392" spans="1:14" x14ac:dyDescent="0.25">
      <c r="A392" s="44">
        <f>+COUNTIF($B$1:B392,ESTADISTICAS!B$9)</f>
        <v>0</v>
      </c>
      <c r="B392" s="44">
        <v>20</v>
      </c>
      <c r="C392" s="44" t="s">
        <v>320</v>
      </c>
      <c r="D392" s="44">
        <v>20045</v>
      </c>
      <c r="E392" t="s">
        <v>772</v>
      </c>
      <c r="F392" s="44" t="s">
        <v>72</v>
      </c>
      <c r="G392" s="44">
        <v>33</v>
      </c>
      <c r="H392" s="44">
        <v>33</v>
      </c>
      <c r="I392" s="44">
        <v>31</v>
      </c>
      <c r="J392" s="44" t="s">
        <v>72</v>
      </c>
      <c r="K392" s="44" t="s">
        <v>72</v>
      </c>
      <c r="L392" s="44" t="s">
        <v>72</v>
      </c>
      <c r="M392" s="44" t="s">
        <v>72</v>
      </c>
      <c r="N392" s="186">
        <v>0</v>
      </c>
    </row>
    <row r="393" spans="1:14" x14ac:dyDescent="0.25">
      <c r="A393" s="44">
        <f>+COUNTIF($B$1:B393,ESTADISTICAS!B$9)</f>
        <v>0</v>
      </c>
      <c r="B393" s="44">
        <v>20</v>
      </c>
      <c r="C393" s="44" t="s">
        <v>320</v>
      </c>
      <c r="D393" s="44">
        <v>20060</v>
      </c>
      <c r="E393" t="s">
        <v>773</v>
      </c>
      <c r="F393" s="44" t="s">
        <v>72</v>
      </c>
      <c r="G393" s="44">
        <v>46</v>
      </c>
      <c r="H393" s="44">
        <v>23</v>
      </c>
      <c r="I393" s="44">
        <v>66</v>
      </c>
      <c r="J393" s="44">
        <v>93</v>
      </c>
      <c r="K393" s="44">
        <v>18</v>
      </c>
      <c r="L393" s="44">
        <v>51</v>
      </c>
      <c r="M393" s="44">
        <v>41</v>
      </c>
      <c r="N393" s="186">
        <v>27</v>
      </c>
    </row>
    <row r="394" spans="1:14" x14ac:dyDescent="0.25">
      <c r="A394" s="44">
        <f>+COUNTIF($B$1:B394,ESTADISTICAS!B$9)</f>
        <v>0</v>
      </c>
      <c r="B394" s="44">
        <v>20</v>
      </c>
      <c r="C394" s="44" t="s">
        <v>320</v>
      </c>
      <c r="D394" s="44">
        <v>20175</v>
      </c>
      <c r="E394" t="s">
        <v>774</v>
      </c>
      <c r="F394" s="44">
        <v>100</v>
      </c>
      <c r="G394" s="44">
        <v>14</v>
      </c>
      <c r="H394" s="44">
        <v>94</v>
      </c>
      <c r="I394" s="44">
        <v>94</v>
      </c>
      <c r="J394" s="44">
        <v>75</v>
      </c>
      <c r="K394" s="44" t="s">
        <v>72</v>
      </c>
      <c r="L394" s="44">
        <v>1</v>
      </c>
      <c r="M394" s="44" t="s">
        <v>72</v>
      </c>
      <c r="N394" s="186">
        <v>0</v>
      </c>
    </row>
    <row r="395" spans="1:14" x14ac:dyDescent="0.25">
      <c r="A395" s="44">
        <f>+COUNTIF($B$1:B395,ESTADISTICAS!B$9)</f>
        <v>0</v>
      </c>
      <c r="B395" s="44">
        <v>20</v>
      </c>
      <c r="C395" s="44" t="s">
        <v>320</v>
      </c>
      <c r="D395" s="44">
        <v>20178</v>
      </c>
      <c r="E395" t="s">
        <v>775</v>
      </c>
      <c r="F395" s="44">
        <v>78</v>
      </c>
      <c r="G395" s="44">
        <v>35</v>
      </c>
      <c r="H395" s="44">
        <v>35</v>
      </c>
      <c r="I395" s="44">
        <v>1</v>
      </c>
      <c r="J395" s="44" t="s">
        <v>72</v>
      </c>
      <c r="K395" s="44" t="s">
        <v>72</v>
      </c>
      <c r="L395" s="44" t="s">
        <v>72</v>
      </c>
      <c r="M395" s="44" t="s">
        <v>72</v>
      </c>
      <c r="N395" s="186">
        <v>0</v>
      </c>
    </row>
    <row r="396" spans="1:14" x14ac:dyDescent="0.25">
      <c r="A396" s="44">
        <f>+COUNTIF($B$1:B396,ESTADISTICAS!B$9)</f>
        <v>0</v>
      </c>
      <c r="B396" s="44">
        <v>20</v>
      </c>
      <c r="C396" s="44" t="s">
        <v>320</v>
      </c>
      <c r="D396" s="44">
        <v>20228</v>
      </c>
      <c r="E396" t="s">
        <v>776</v>
      </c>
      <c r="F396" s="44">
        <v>455</v>
      </c>
      <c r="G396" s="44">
        <v>407</v>
      </c>
      <c r="H396" s="44">
        <v>431</v>
      </c>
      <c r="I396" s="44">
        <v>401</v>
      </c>
      <c r="J396" s="44">
        <v>393</v>
      </c>
      <c r="K396" s="44">
        <v>442</v>
      </c>
      <c r="L396" s="44">
        <v>381</v>
      </c>
      <c r="M396" s="44">
        <v>451</v>
      </c>
      <c r="N396" s="186">
        <v>433</v>
      </c>
    </row>
    <row r="397" spans="1:14" x14ac:dyDescent="0.25">
      <c r="A397" s="44">
        <f>+COUNTIF($B$1:B397,ESTADISTICAS!B$9)</f>
        <v>0</v>
      </c>
      <c r="B397" s="44">
        <v>20</v>
      </c>
      <c r="C397" s="44" t="s">
        <v>320</v>
      </c>
      <c r="D397" s="44">
        <v>20238</v>
      </c>
      <c r="E397" t="s">
        <v>777</v>
      </c>
      <c r="F397" s="44">
        <v>136</v>
      </c>
      <c r="G397" s="44">
        <v>83</v>
      </c>
      <c r="H397" s="44">
        <v>98</v>
      </c>
      <c r="I397" s="44">
        <v>97</v>
      </c>
      <c r="J397" s="44">
        <v>37</v>
      </c>
      <c r="K397" s="44">
        <v>33</v>
      </c>
      <c r="L397" s="44" t="s">
        <v>72</v>
      </c>
      <c r="M397" s="44">
        <v>1</v>
      </c>
      <c r="N397" s="186">
        <v>0</v>
      </c>
    </row>
    <row r="398" spans="1:14" x14ac:dyDescent="0.25">
      <c r="A398" s="44">
        <f>+COUNTIF($B$1:B398,ESTADISTICAS!B$9)</f>
        <v>0</v>
      </c>
      <c r="B398" s="44">
        <v>20</v>
      </c>
      <c r="C398" s="44" t="s">
        <v>320</v>
      </c>
      <c r="D398" s="44">
        <v>20250</v>
      </c>
      <c r="E398" t="s">
        <v>778</v>
      </c>
      <c r="F398" s="44">
        <v>56</v>
      </c>
      <c r="G398" s="44">
        <v>32</v>
      </c>
      <c r="H398" s="44">
        <v>96</v>
      </c>
      <c r="I398" s="44">
        <v>64</v>
      </c>
      <c r="J398" s="44">
        <v>40</v>
      </c>
      <c r="K398" s="44" t="s">
        <v>72</v>
      </c>
      <c r="L398" s="44" t="s">
        <v>72</v>
      </c>
      <c r="M398" s="44" t="s">
        <v>72</v>
      </c>
      <c r="N398" s="186">
        <v>0</v>
      </c>
    </row>
    <row r="399" spans="1:14" x14ac:dyDescent="0.25">
      <c r="A399" s="44">
        <f>+COUNTIF($B$1:B399,ESTADISTICAS!B$9)</f>
        <v>0</v>
      </c>
      <c r="B399" s="44">
        <v>20</v>
      </c>
      <c r="C399" s="44" t="s">
        <v>320</v>
      </c>
      <c r="D399" s="44">
        <v>20295</v>
      </c>
      <c r="E399" t="s">
        <v>779</v>
      </c>
      <c r="F399" s="44" t="s">
        <v>72</v>
      </c>
      <c r="G399" s="44">
        <v>32</v>
      </c>
      <c r="H399" s="44" t="s">
        <v>72</v>
      </c>
      <c r="I399" s="44" t="s">
        <v>72</v>
      </c>
      <c r="J399" s="44" t="s">
        <v>72</v>
      </c>
      <c r="K399" s="44" t="s">
        <v>72</v>
      </c>
      <c r="L399" s="44" t="s">
        <v>72</v>
      </c>
      <c r="M399" s="44" t="s">
        <v>72</v>
      </c>
      <c r="N399" s="186">
        <v>0</v>
      </c>
    </row>
    <row r="400" spans="1:14" x14ac:dyDescent="0.25">
      <c r="A400" s="44">
        <f>+COUNTIF($B$1:B400,ESTADISTICAS!B$9)</f>
        <v>0</v>
      </c>
      <c r="B400" s="44">
        <v>20</v>
      </c>
      <c r="C400" s="44" t="s">
        <v>320</v>
      </c>
      <c r="D400" s="44">
        <v>20310</v>
      </c>
      <c r="E400" t="s">
        <v>780</v>
      </c>
      <c r="F400" s="44">
        <v>18</v>
      </c>
      <c r="G400" s="44" t="s">
        <v>72</v>
      </c>
      <c r="H400" s="44">
        <v>2</v>
      </c>
      <c r="I400" s="44" t="s">
        <v>72</v>
      </c>
      <c r="J400" s="44" t="s">
        <v>72</v>
      </c>
      <c r="K400" s="44" t="s">
        <v>72</v>
      </c>
      <c r="L400" s="44" t="s">
        <v>72</v>
      </c>
      <c r="M400" s="44" t="s">
        <v>72</v>
      </c>
      <c r="N400" s="186">
        <v>0</v>
      </c>
    </row>
    <row r="401" spans="1:14" x14ac:dyDescent="0.25">
      <c r="A401" s="44">
        <f>+COUNTIF($B$1:B401,ESTADISTICAS!B$9)</f>
        <v>0</v>
      </c>
      <c r="B401" s="44">
        <v>20</v>
      </c>
      <c r="C401" s="44" t="s">
        <v>320</v>
      </c>
      <c r="D401" s="44">
        <v>20383</v>
      </c>
      <c r="E401" t="s">
        <v>781</v>
      </c>
      <c r="F401" s="44">
        <v>1</v>
      </c>
      <c r="G401" s="44" t="s">
        <v>72</v>
      </c>
      <c r="H401" s="44">
        <v>42</v>
      </c>
      <c r="I401" s="44">
        <v>45</v>
      </c>
      <c r="J401" s="44">
        <v>45</v>
      </c>
      <c r="K401" s="44" t="s">
        <v>72</v>
      </c>
      <c r="L401" s="44" t="s">
        <v>72</v>
      </c>
      <c r="M401" s="44" t="s">
        <v>72</v>
      </c>
      <c r="N401" s="186">
        <v>0</v>
      </c>
    </row>
    <row r="402" spans="1:14" x14ac:dyDescent="0.25">
      <c r="A402" s="44">
        <f>+COUNTIF($B$1:B402,ESTADISTICAS!B$9)</f>
        <v>0</v>
      </c>
      <c r="B402" s="44">
        <v>20</v>
      </c>
      <c r="C402" s="44" t="s">
        <v>320</v>
      </c>
      <c r="D402" s="44">
        <v>20400</v>
      </c>
      <c r="E402" t="s">
        <v>782</v>
      </c>
      <c r="F402" s="44">
        <v>309</v>
      </c>
      <c r="G402" s="44">
        <v>292</v>
      </c>
      <c r="H402" s="44">
        <v>303</v>
      </c>
      <c r="I402" s="44">
        <v>262</v>
      </c>
      <c r="J402" s="44">
        <v>129</v>
      </c>
      <c r="K402" s="44" t="s">
        <v>72</v>
      </c>
      <c r="L402" s="44" t="s">
        <v>72</v>
      </c>
      <c r="M402" s="44" t="s">
        <v>72</v>
      </c>
      <c r="N402" s="186">
        <v>0</v>
      </c>
    </row>
    <row r="403" spans="1:14" x14ac:dyDescent="0.25">
      <c r="A403" s="44">
        <f>+COUNTIF($B$1:B403,ESTADISTICAS!B$9)</f>
        <v>0</v>
      </c>
      <c r="B403" s="44">
        <v>20</v>
      </c>
      <c r="C403" s="44" t="s">
        <v>320</v>
      </c>
      <c r="D403" s="44">
        <v>20443</v>
      </c>
      <c r="E403" t="s">
        <v>783</v>
      </c>
      <c r="F403" s="44">
        <v>1</v>
      </c>
      <c r="G403" s="44">
        <v>25</v>
      </c>
      <c r="H403" s="44">
        <v>25</v>
      </c>
      <c r="I403" s="44">
        <v>25</v>
      </c>
      <c r="J403" s="44" t="s">
        <v>72</v>
      </c>
      <c r="K403" s="44" t="s">
        <v>72</v>
      </c>
      <c r="L403" s="44" t="s">
        <v>72</v>
      </c>
      <c r="M403" s="44" t="s">
        <v>72</v>
      </c>
      <c r="N403" s="186">
        <v>0</v>
      </c>
    </row>
    <row r="404" spans="1:14" x14ac:dyDescent="0.25">
      <c r="A404" s="44">
        <f>+COUNTIF($B$1:B404,ESTADISTICAS!B$9)</f>
        <v>0</v>
      </c>
      <c r="B404" s="44">
        <v>20</v>
      </c>
      <c r="C404" s="44" t="s">
        <v>320</v>
      </c>
      <c r="D404" s="44">
        <v>20517</v>
      </c>
      <c r="E404" t="s">
        <v>784</v>
      </c>
      <c r="F404" s="44">
        <v>35</v>
      </c>
      <c r="G404" s="44">
        <v>35</v>
      </c>
      <c r="H404" s="44">
        <v>34</v>
      </c>
      <c r="I404" s="44">
        <v>23</v>
      </c>
      <c r="J404" s="44">
        <v>21</v>
      </c>
      <c r="K404" s="44">
        <v>10</v>
      </c>
      <c r="L404" s="44">
        <v>9</v>
      </c>
      <c r="M404" s="44">
        <v>13</v>
      </c>
      <c r="N404" s="186">
        <v>0</v>
      </c>
    </row>
    <row r="405" spans="1:14" x14ac:dyDescent="0.25">
      <c r="A405" s="44">
        <f>+COUNTIF($B$1:B405,ESTADISTICAS!B$9)</f>
        <v>0</v>
      </c>
      <c r="B405" s="44">
        <v>20</v>
      </c>
      <c r="C405" s="44" t="s">
        <v>320</v>
      </c>
      <c r="D405" s="44">
        <v>20550</v>
      </c>
      <c r="E405" t="s">
        <v>785</v>
      </c>
      <c r="F405" s="44">
        <v>1</v>
      </c>
      <c r="G405" s="44" t="s">
        <v>72</v>
      </c>
      <c r="H405" s="44" t="s">
        <v>72</v>
      </c>
      <c r="I405" s="44" t="s">
        <v>72</v>
      </c>
      <c r="J405" s="44" t="s">
        <v>72</v>
      </c>
      <c r="K405" s="44">
        <v>2</v>
      </c>
      <c r="L405" s="44">
        <v>3</v>
      </c>
      <c r="M405" s="44" t="s">
        <v>72</v>
      </c>
      <c r="N405" s="186">
        <v>0</v>
      </c>
    </row>
    <row r="406" spans="1:14" x14ac:dyDescent="0.25">
      <c r="A406" s="44">
        <f>+COUNTIF($B$1:B406,ESTADISTICAS!B$9)</f>
        <v>0</v>
      </c>
      <c r="B406" s="44">
        <v>20</v>
      </c>
      <c r="C406" s="44" t="s">
        <v>320</v>
      </c>
      <c r="D406" s="44">
        <v>20570</v>
      </c>
      <c r="E406" t="s">
        <v>786</v>
      </c>
      <c r="F406" s="44">
        <v>2</v>
      </c>
      <c r="G406" s="44" t="s">
        <v>72</v>
      </c>
      <c r="H406" s="44" t="s">
        <v>72</v>
      </c>
      <c r="I406" s="44" t="s">
        <v>72</v>
      </c>
      <c r="J406" s="44" t="s">
        <v>72</v>
      </c>
      <c r="K406" s="44" t="s">
        <v>72</v>
      </c>
      <c r="L406" s="44" t="s">
        <v>72</v>
      </c>
      <c r="M406" s="44" t="s">
        <v>72</v>
      </c>
      <c r="N406" s="186">
        <v>0</v>
      </c>
    </row>
    <row r="407" spans="1:14" x14ac:dyDescent="0.25">
      <c r="A407" s="44">
        <f>+COUNTIF($B$1:B407,ESTADISTICAS!B$9)</f>
        <v>0</v>
      </c>
      <c r="B407" s="44">
        <v>20</v>
      </c>
      <c r="C407" s="44" t="s">
        <v>320</v>
      </c>
      <c r="D407" s="44">
        <v>20614</v>
      </c>
      <c r="E407" t="s">
        <v>787</v>
      </c>
      <c r="F407" s="44" t="s">
        <v>72</v>
      </c>
      <c r="G407" s="44" t="s">
        <v>72</v>
      </c>
      <c r="H407" s="44" t="s">
        <v>72</v>
      </c>
      <c r="I407" s="44">
        <v>1</v>
      </c>
      <c r="J407" s="44" t="s">
        <v>72</v>
      </c>
      <c r="K407" s="44" t="s">
        <v>72</v>
      </c>
      <c r="L407" s="44" t="s">
        <v>72</v>
      </c>
      <c r="M407" s="44" t="s">
        <v>72</v>
      </c>
      <c r="N407" s="186">
        <v>0</v>
      </c>
    </row>
    <row r="408" spans="1:14" x14ac:dyDescent="0.25">
      <c r="A408" s="44">
        <f>+COUNTIF($B$1:B408,ESTADISTICAS!B$9)</f>
        <v>0</v>
      </c>
      <c r="B408" s="44">
        <v>20</v>
      </c>
      <c r="C408" s="44" t="s">
        <v>320</v>
      </c>
      <c r="D408" s="44">
        <v>20621</v>
      </c>
      <c r="E408" t="s">
        <v>788</v>
      </c>
      <c r="F408" s="44">
        <v>23</v>
      </c>
      <c r="G408" s="44">
        <v>23</v>
      </c>
      <c r="H408" s="44">
        <v>23</v>
      </c>
      <c r="I408" s="44" t="s">
        <v>72</v>
      </c>
      <c r="J408" s="44" t="s">
        <v>72</v>
      </c>
      <c r="K408" s="44" t="s">
        <v>72</v>
      </c>
      <c r="L408" s="44" t="s">
        <v>72</v>
      </c>
      <c r="M408" s="44" t="s">
        <v>72</v>
      </c>
      <c r="N408" s="186">
        <v>0</v>
      </c>
    </row>
    <row r="409" spans="1:14" x14ac:dyDescent="0.25">
      <c r="A409" s="44">
        <f>+COUNTIF($B$1:B409,ESTADISTICAS!B$9)</f>
        <v>0</v>
      </c>
      <c r="B409" s="44">
        <v>20</v>
      </c>
      <c r="C409" s="44" t="s">
        <v>320</v>
      </c>
      <c r="D409" s="44">
        <v>20710</v>
      </c>
      <c r="E409" t="s">
        <v>789</v>
      </c>
      <c r="F409" s="44">
        <v>143</v>
      </c>
      <c r="G409" s="44">
        <v>81</v>
      </c>
      <c r="H409" s="44">
        <v>66</v>
      </c>
      <c r="I409" s="44">
        <v>18</v>
      </c>
      <c r="J409" s="44" t="s">
        <v>72</v>
      </c>
      <c r="K409" s="44" t="s">
        <v>72</v>
      </c>
      <c r="L409" s="44">
        <v>5</v>
      </c>
      <c r="M409" s="44" t="s">
        <v>72</v>
      </c>
      <c r="N409" s="186">
        <v>15</v>
      </c>
    </row>
    <row r="410" spans="1:14" x14ac:dyDescent="0.25">
      <c r="A410" s="44">
        <f>+COUNTIF($B$1:B410,ESTADISTICAS!B$9)</f>
        <v>0</v>
      </c>
      <c r="B410" s="44">
        <v>20</v>
      </c>
      <c r="C410" s="44" t="s">
        <v>320</v>
      </c>
      <c r="D410" s="44">
        <v>20750</v>
      </c>
      <c r="E410" t="s">
        <v>790</v>
      </c>
      <c r="F410" s="44">
        <v>2</v>
      </c>
      <c r="G410" s="44" t="s">
        <v>72</v>
      </c>
      <c r="H410" s="44" t="s">
        <v>72</v>
      </c>
      <c r="I410" s="44" t="s">
        <v>72</v>
      </c>
      <c r="J410" s="44" t="s">
        <v>72</v>
      </c>
      <c r="K410" s="44" t="s">
        <v>72</v>
      </c>
      <c r="L410" s="44" t="s">
        <v>72</v>
      </c>
      <c r="M410" s="44" t="s">
        <v>72</v>
      </c>
      <c r="N410" s="186">
        <v>0</v>
      </c>
    </row>
    <row r="411" spans="1:14" x14ac:dyDescent="0.25">
      <c r="A411" s="44">
        <f>+COUNTIF($B$1:B411,ESTADISTICAS!B$9)</f>
        <v>0</v>
      </c>
      <c r="B411" s="44">
        <v>20</v>
      </c>
      <c r="C411" s="44" t="s">
        <v>320</v>
      </c>
      <c r="D411" s="44">
        <v>20770</v>
      </c>
      <c r="E411" t="s">
        <v>791</v>
      </c>
      <c r="F411" s="44">
        <v>1</v>
      </c>
      <c r="G411" s="44" t="s">
        <v>72</v>
      </c>
      <c r="H411" s="44">
        <v>1</v>
      </c>
      <c r="I411" s="44">
        <v>2</v>
      </c>
      <c r="J411" s="44" t="s">
        <v>72</v>
      </c>
      <c r="K411" s="44" t="s">
        <v>72</v>
      </c>
      <c r="L411" s="44">
        <v>18</v>
      </c>
      <c r="M411" s="44" t="s">
        <v>72</v>
      </c>
      <c r="N411" s="186">
        <v>0</v>
      </c>
    </row>
    <row r="412" spans="1:14" x14ac:dyDescent="0.25">
      <c r="A412" s="44">
        <f>+COUNTIF($B$1:B412,ESTADISTICAS!B$9)</f>
        <v>0</v>
      </c>
      <c r="B412" s="44">
        <v>20</v>
      </c>
      <c r="C412" s="44" t="s">
        <v>320</v>
      </c>
      <c r="D412" s="44">
        <v>20787</v>
      </c>
      <c r="E412" t="s">
        <v>792</v>
      </c>
      <c r="F412" s="44">
        <v>35</v>
      </c>
      <c r="G412" s="44">
        <v>34</v>
      </c>
      <c r="H412" s="44">
        <v>42</v>
      </c>
      <c r="I412" s="44">
        <v>42</v>
      </c>
      <c r="J412" s="44">
        <v>42</v>
      </c>
      <c r="K412" s="44">
        <v>1</v>
      </c>
      <c r="L412" s="44" t="s">
        <v>72</v>
      </c>
      <c r="M412" s="44" t="s">
        <v>72</v>
      </c>
      <c r="N412" s="186">
        <v>0</v>
      </c>
    </row>
    <row r="413" spans="1:14" x14ac:dyDescent="0.25">
      <c r="A413" s="44">
        <f>+COUNTIF($B$1:B413,ESTADISTICAS!B$9)</f>
        <v>0</v>
      </c>
      <c r="B413" s="44">
        <v>23</v>
      </c>
      <c r="C413" s="44" t="s">
        <v>105</v>
      </c>
      <c r="D413" s="44">
        <v>23001</v>
      </c>
      <c r="E413" t="s">
        <v>793</v>
      </c>
      <c r="F413" s="44">
        <v>22831</v>
      </c>
      <c r="G413" s="44">
        <v>23991</v>
      </c>
      <c r="H413" s="44">
        <v>25633</v>
      </c>
      <c r="I413" s="44">
        <v>28947</v>
      </c>
      <c r="J413" s="44">
        <v>30929</v>
      </c>
      <c r="K413" s="44">
        <v>33049</v>
      </c>
      <c r="L413" s="44">
        <v>32547</v>
      </c>
      <c r="M413" s="44">
        <v>33801</v>
      </c>
      <c r="N413" s="186">
        <v>33937</v>
      </c>
    </row>
    <row r="414" spans="1:14" x14ac:dyDescent="0.25">
      <c r="A414" s="44">
        <f>+COUNTIF($B$1:B414,ESTADISTICAS!B$9)</f>
        <v>0</v>
      </c>
      <c r="B414" s="44">
        <v>23</v>
      </c>
      <c r="C414" s="44" t="s">
        <v>105</v>
      </c>
      <c r="D414" s="44">
        <v>23068</v>
      </c>
      <c r="E414" t="s">
        <v>794</v>
      </c>
      <c r="F414" s="44">
        <v>103</v>
      </c>
      <c r="G414" s="44">
        <v>66</v>
      </c>
      <c r="H414" s="44">
        <v>55</v>
      </c>
      <c r="I414" s="44">
        <v>25</v>
      </c>
      <c r="J414" s="44">
        <v>18</v>
      </c>
      <c r="K414" s="44">
        <v>25</v>
      </c>
      <c r="L414" s="44">
        <v>1</v>
      </c>
      <c r="M414" s="44">
        <v>1</v>
      </c>
      <c r="N414" s="186">
        <v>0</v>
      </c>
    </row>
    <row r="415" spans="1:14" x14ac:dyDescent="0.25">
      <c r="A415" s="44">
        <f>+COUNTIF($B$1:B415,ESTADISTICAS!B$9)</f>
        <v>0</v>
      </c>
      <c r="B415" s="44">
        <v>23</v>
      </c>
      <c r="C415" s="44" t="s">
        <v>105</v>
      </c>
      <c r="D415" s="44">
        <v>23079</v>
      </c>
      <c r="E415" t="s">
        <v>593</v>
      </c>
      <c r="F415" s="44" t="s">
        <v>72</v>
      </c>
      <c r="G415" s="44" t="s">
        <v>72</v>
      </c>
      <c r="H415" s="44" t="s">
        <v>72</v>
      </c>
      <c r="I415" s="44">
        <v>1</v>
      </c>
      <c r="J415" s="44" t="s">
        <v>72</v>
      </c>
      <c r="K415" s="44">
        <v>11</v>
      </c>
      <c r="L415" s="44" t="s">
        <v>72</v>
      </c>
      <c r="M415" s="44">
        <v>3</v>
      </c>
      <c r="N415" s="186">
        <v>0</v>
      </c>
    </row>
    <row r="416" spans="1:14" x14ac:dyDescent="0.25">
      <c r="A416" s="44">
        <f>+COUNTIF($B$1:B416,ESTADISTICAS!B$9)</f>
        <v>0</v>
      </c>
      <c r="B416" s="44">
        <v>23</v>
      </c>
      <c r="C416" s="44" t="s">
        <v>105</v>
      </c>
      <c r="D416" s="44">
        <v>23090</v>
      </c>
      <c r="E416" t="s">
        <v>795</v>
      </c>
      <c r="F416" s="44" t="s">
        <v>72</v>
      </c>
      <c r="G416" s="44" t="s">
        <v>72</v>
      </c>
      <c r="H416" s="44">
        <v>1</v>
      </c>
      <c r="I416" s="44">
        <v>1</v>
      </c>
      <c r="J416" s="44" t="s">
        <v>72</v>
      </c>
      <c r="K416" s="44">
        <v>2</v>
      </c>
      <c r="L416" s="44" t="s">
        <v>72</v>
      </c>
      <c r="M416" s="44">
        <v>4</v>
      </c>
      <c r="N416" s="186">
        <v>0</v>
      </c>
    </row>
    <row r="417" spans="1:14" x14ac:dyDescent="0.25">
      <c r="A417" s="44">
        <f>+COUNTIF($B$1:B417,ESTADISTICAS!B$9)</f>
        <v>0</v>
      </c>
      <c r="B417" s="44">
        <v>23</v>
      </c>
      <c r="C417" s="44" t="s">
        <v>105</v>
      </c>
      <c r="D417" s="44">
        <v>23162</v>
      </c>
      <c r="E417" t="s">
        <v>796</v>
      </c>
      <c r="F417" s="44">
        <v>89</v>
      </c>
      <c r="G417" s="44">
        <v>617</v>
      </c>
      <c r="H417" s="44">
        <v>1028</v>
      </c>
      <c r="I417" s="44">
        <v>958</v>
      </c>
      <c r="J417" s="44">
        <v>957</v>
      </c>
      <c r="K417" s="44">
        <v>959</v>
      </c>
      <c r="L417" s="44" t="s">
        <v>72</v>
      </c>
      <c r="M417" s="44">
        <v>761</v>
      </c>
      <c r="N417" s="186">
        <v>855</v>
      </c>
    </row>
    <row r="418" spans="1:14" x14ac:dyDescent="0.25">
      <c r="A418" s="44">
        <f>+COUNTIF($B$1:B418,ESTADISTICAS!B$9)</f>
        <v>0</v>
      </c>
      <c r="B418" s="44">
        <v>23</v>
      </c>
      <c r="C418" s="44" t="s">
        <v>105</v>
      </c>
      <c r="D418" s="44">
        <v>23168</v>
      </c>
      <c r="E418" t="s">
        <v>797</v>
      </c>
      <c r="F418" s="44">
        <v>49</v>
      </c>
      <c r="G418" s="44" t="s">
        <v>72</v>
      </c>
      <c r="H418" s="44" t="s">
        <v>72</v>
      </c>
      <c r="I418" s="44" t="s">
        <v>72</v>
      </c>
      <c r="J418" s="44">
        <v>1</v>
      </c>
      <c r="K418" s="44">
        <v>18</v>
      </c>
      <c r="L418" s="44" t="s">
        <v>72</v>
      </c>
      <c r="M418" s="44">
        <v>3</v>
      </c>
      <c r="N418" s="186">
        <v>0</v>
      </c>
    </row>
    <row r="419" spans="1:14" x14ac:dyDescent="0.25">
      <c r="A419" s="44">
        <f>+COUNTIF($B$1:B419,ESTADISTICAS!B$9)</f>
        <v>0</v>
      </c>
      <c r="B419" s="44">
        <v>23</v>
      </c>
      <c r="C419" s="44" t="s">
        <v>105</v>
      </c>
      <c r="D419" s="44">
        <v>23182</v>
      </c>
      <c r="E419" t="s">
        <v>798</v>
      </c>
      <c r="F419" s="44">
        <v>51</v>
      </c>
      <c r="G419" s="44">
        <v>75</v>
      </c>
      <c r="H419" s="44">
        <v>26</v>
      </c>
      <c r="I419" s="44">
        <v>21</v>
      </c>
      <c r="J419" s="44">
        <v>15</v>
      </c>
      <c r="K419" s="44">
        <v>41</v>
      </c>
      <c r="L419" s="44" t="s">
        <v>72</v>
      </c>
      <c r="M419" s="44">
        <v>6</v>
      </c>
      <c r="N419" s="186">
        <v>0</v>
      </c>
    </row>
    <row r="420" spans="1:14" x14ac:dyDescent="0.25">
      <c r="A420" s="44">
        <f>+COUNTIF($B$1:B420,ESTADISTICAS!B$9)</f>
        <v>0</v>
      </c>
      <c r="B420" s="44">
        <v>23</v>
      </c>
      <c r="C420" s="44" t="s">
        <v>105</v>
      </c>
      <c r="D420" s="44">
        <v>23189</v>
      </c>
      <c r="E420" t="s">
        <v>799</v>
      </c>
      <c r="F420" s="44">
        <v>268</v>
      </c>
      <c r="G420" s="44">
        <v>378</v>
      </c>
      <c r="H420" s="44">
        <v>342</v>
      </c>
      <c r="I420" s="44">
        <v>438</v>
      </c>
      <c r="J420" s="44">
        <v>460</v>
      </c>
      <c r="K420" s="44">
        <v>21</v>
      </c>
      <c r="L420" s="44">
        <v>1471</v>
      </c>
      <c r="M420" s="44">
        <v>1673</v>
      </c>
      <c r="N420" s="186">
        <v>1882</v>
      </c>
    </row>
    <row r="421" spans="1:14" x14ac:dyDescent="0.25">
      <c r="A421" s="44">
        <f>+COUNTIF($B$1:B421,ESTADISTICAS!B$9)</f>
        <v>0</v>
      </c>
      <c r="B421" s="44">
        <v>23</v>
      </c>
      <c r="C421" s="44" t="s">
        <v>105</v>
      </c>
      <c r="D421" s="44">
        <v>23300</v>
      </c>
      <c r="E421" t="s">
        <v>800</v>
      </c>
      <c r="F421" s="44" t="s">
        <v>72</v>
      </c>
      <c r="G421" s="44">
        <v>35</v>
      </c>
      <c r="H421" s="44">
        <v>35</v>
      </c>
      <c r="I421" s="44">
        <v>13</v>
      </c>
      <c r="J421" s="44">
        <v>7</v>
      </c>
      <c r="K421" s="44">
        <v>5</v>
      </c>
      <c r="L421" s="44" t="s">
        <v>72</v>
      </c>
      <c r="M421" s="44">
        <v>6</v>
      </c>
      <c r="N421" s="186">
        <v>0</v>
      </c>
    </row>
    <row r="422" spans="1:14" x14ac:dyDescent="0.25">
      <c r="A422" s="44">
        <f>+COUNTIF($B$1:B422,ESTADISTICAS!B$9)</f>
        <v>0</v>
      </c>
      <c r="B422" s="44">
        <v>23</v>
      </c>
      <c r="C422" s="44" t="s">
        <v>105</v>
      </c>
      <c r="D422" s="44">
        <v>23350</v>
      </c>
      <c r="E422" t="s">
        <v>801</v>
      </c>
      <c r="F422" s="44">
        <v>1</v>
      </c>
      <c r="G422" s="44" t="s">
        <v>72</v>
      </c>
      <c r="H422" s="44">
        <v>33</v>
      </c>
      <c r="I422" s="44">
        <v>58</v>
      </c>
      <c r="J422" s="44">
        <v>53</v>
      </c>
      <c r="K422" s="44">
        <v>49</v>
      </c>
      <c r="L422" s="44">
        <v>21</v>
      </c>
      <c r="M422" s="44">
        <v>1</v>
      </c>
      <c r="N422" s="186">
        <v>1</v>
      </c>
    </row>
    <row r="423" spans="1:14" x14ac:dyDescent="0.25">
      <c r="A423" s="44">
        <f>+COUNTIF($B$1:B423,ESTADISTICAS!B$9)</f>
        <v>0</v>
      </c>
      <c r="B423" s="44">
        <v>23</v>
      </c>
      <c r="C423" s="44" t="s">
        <v>105</v>
      </c>
      <c r="D423" s="44">
        <v>23417</v>
      </c>
      <c r="E423" t="s">
        <v>802</v>
      </c>
      <c r="F423" s="44">
        <v>1115</v>
      </c>
      <c r="G423" s="44">
        <v>1647</v>
      </c>
      <c r="H423" s="44">
        <v>2019</v>
      </c>
      <c r="I423" s="44">
        <v>2192</v>
      </c>
      <c r="J423" s="44">
        <v>2304</v>
      </c>
      <c r="K423" s="44">
        <v>1312</v>
      </c>
      <c r="L423" s="44">
        <v>1381</v>
      </c>
      <c r="M423" s="44">
        <v>1837</v>
      </c>
      <c r="N423" s="186">
        <v>1967</v>
      </c>
    </row>
    <row r="424" spans="1:14" x14ac:dyDescent="0.25">
      <c r="A424" s="44">
        <f>+COUNTIF($B$1:B424,ESTADISTICAS!B$9)</f>
        <v>0</v>
      </c>
      <c r="B424" s="44">
        <v>23</v>
      </c>
      <c r="C424" s="44" t="s">
        <v>105</v>
      </c>
      <c r="D424" s="44">
        <v>23419</v>
      </c>
      <c r="E424" t="s">
        <v>803</v>
      </c>
      <c r="F424" s="44">
        <v>33</v>
      </c>
      <c r="G424" s="44">
        <v>33</v>
      </c>
      <c r="H424" s="44">
        <v>64</v>
      </c>
      <c r="I424" s="44">
        <v>27</v>
      </c>
      <c r="J424" s="44">
        <v>24</v>
      </c>
      <c r="K424" s="44">
        <v>28</v>
      </c>
      <c r="L424" s="44" t="s">
        <v>72</v>
      </c>
      <c r="M424" s="44">
        <v>2</v>
      </c>
      <c r="N424" s="186">
        <v>0</v>
      </c>
    </row>
    <row r="425" spans="1:14" x14ac:dyDescent="0.25">
      <c r="A425" s="44">
        <f>+COUNTIF($B$1:B425,ESTADISTICAS!B$9)</f>
        <v>0</v>
      </c>
      <c r="B425" s="44">
        <v>23</v>
      </c>
      <c r="C425" s="44" t="s">
        <v>105</v>
      </c>
      <c r="D425" s="44">
        <v>23464</v>
      </c>
      <c r="E425" t="s">
        <v>804</v>
      </c>
      <c r="F425" s="44" t="s">
        <v>72</v>
      </c>
      <c r="G425" s="44" t="s">
        <v>72</v>
      </c>
      <c r="H425" s="44" t="s">
        <v>72</v>
      </c>
      <c r="I425" s="44" t="s">
        <v>72</v>
      </c>
      <c r="J425" s="44" t="s">
        <v>72</v>
      </c>
      <c r="K425" s="44">
        <v>21</v>
      </c>
      <c r="L425" s="44">
        <v>1</v>
      </c>
      <c r="M425" s="44">
        <v>3</v>
      </c>
      <c r="N425" s="186">
        <v>0</v>
      </c>
    </row>
    <row r="426" spans="1:14" x14ac:dyDescent="0.25">
      <c r="A426" s="44">
        <f>+COUNTIF($B$1:B426,ESTADISTICAS!B$9)</f>
        <v>0</v>
      </c>
      <c r="B426" s="44">
        <v>23</v>
      </c>
      <c r="C426" s="44" t="s">
        <v>105</v>
      </c>
      <c r="D426" s="44">
        <v>23466</v>
      </c>
      <c r="E426" t="s">
        <v>805</v>
      </c>
      <c r="F426" s="44">
        <v>881</v>
      </c>
      <c r="G426" s="44">
        <v>964</v>
      </c>
      <c r="H426" s="44">
        <v>1179</v>
      </c>
      <c r="I426" s="44">
        <v>1167</v>
      </c>
      <c r="J426" s="44">
        <v>869</v>
      </c>
      <c r="K426" s="44">
        <v>265</v>
      </c>
      <c r="L426" s="44">
        <v>409</v>
      </c>
      <c r="M426" s="44">
        <v>321</v>
      </c>
      <c r="N426" s="186">
        <v>224</v>
      </c>
    </row>
    <row r="427" spans="1:14" x14ac:dyDescent="0.25">
      <c r="A427" s="44">
        <f>+COUNTIF($B$1:B427,ESTADISTICAS!B$9)</f>
        <v>0</v>
      </c>
      <c r="B427" s="44">
        <v>23</v>
      </c>
      <c r="C427" s="44" t="s">
        <v>105</v>
      </c>
      <c r="D427" s="44">
        <v>23500</v>
      </c>
      <c r="E427" t="s">
        <v>806</v>
      </c>
      <c r="F427" s="44">
        <v>72</v>
      </c>
      <c r="G427" s="44">
        <v>99</v>
      </c>
      <c r="H427" s="44">
        <v>54</v>
      </c>
      <c r="I427" s="44">
        <v>54</v>
      </c>
      <c r="J427" s="44">
        <v>13</v>
      </c>
      <c r="K427" s="44">
        <v>5</v>
      </c>
      <c r="L427" s="44">
        <v>50</v>
      </c>
      <c r="M427" s="44">
        <v>67</v>
      </c>
      <c r="N427" s="186">
        <v>77</v>
      </c>
    </row>
    <row r="428" spans="1:14" x14ac:dyDescent="0.25">
      <c r="A428" s="44">
        <f>+COUNTIF($B$1:B428,ESTADISTICAS!B$9)</f>
        <v>0</v>
      </c>
      <c r="B428" s="44">
        <v>23</v>
      </c>
      <c r="C428" s="44" t="s">
        <v>105</v>
      </c>
      <c r="D428" s="44">
        <v>23555</v>
      </c>
      <c r="E428" t="s">
        <v>807</v>
      </c>
      <c r="F428" s="44">
        <v>407</v>
      </c>
      <c r="G428" s="44">
        <v>481</v>
      </c>
      <c r="H428" s="44">
        <v>528</v>
      </c>
      <c r="I428" s="44">
        <v>453</v>
      </c>
      <c r="J428" s="44">
        <v>394</v>
      </c>
      <c r="K428" s="44">
        <v>108</v>
      </c>
      <c r="L428" s="44">
        <v>425</v>
      </c>
      <c r="M428" s="44">
        <v>375</v>
      </c>
      <c r="N428" s="186">
        <v>357</v>
      </c>
    </row>
    <row r="429" spans="1:14" x14ac:dyDescent="0.25">
      <c r="A429" s="44">
        <f>+COUNTIF($B$1:B429,ESTADISTICAS!B$9)</f>
        <v>0</v>
      </c>
      <c r="B429" s="44">
        <v>23</v>
      </c>
      <c r="C429" s="44" t="s">
        <v>105</v>
      </c>
      <c r="D429" s="44">
        <v>23570</v>
      </c>
      <c r="E429" t="s">
        <v>808</v>
      </c>
      <c r="F429" s="44">
        <v>1</v>
      </c>
      <c r="G429" s="44">
        <v>32</v>
      </c>
      <c r="H429" s="44">
        <v>35</v>
      </c>
      <c r="I429" s="44">
        <v>8</v>
      </c>
      <c r="J429" s="44">
        <v>7</v>
      </c>
      <c r="K429" s="44">
        <v>14</v>
      </c>
      <c r="L429" s="44" t="s">
        <v>72</v>
      </c>
      <c r="M429" s="44">
        <v>7</v>
      </c>
      <c r="N429" s="186">
        <v>0</v>
      </c>
    </row>
    <row r="430" spans="1:14" x14ac:dyDescent="0.25">
      <c r="A430" s="44">
        <f>+COUNTIF($B$1:B430,ESTADISTICAS!B$9)</f>
        <v>0</v>
      </c>
      <c r="B430" s="44">
        <v>23</v>
      </c>
      <c r="C430" s="44" t="s">
        <v>105</v>
      </c>
      <c r="D430" s="44">
        <v>23574</v>
      </c>
      <c r="E430" t="s">
        <v>809</v>
      </c>
      <c r="F430" s="44">
        <v>33</v>
      </c>
      <c r="G430" s="44">
        <v>33</v>
      </c>
      <c r="H430" s="44">
        <v>77</v>
      </c>
      <c r="I430" s="44">
        <v>44</v>
      </c>
      <c r="J430" s="44">
        <v>44</v>
      </c>
      <c r="K430" s="44">
        <v>2</v>
      </c>
      <c r="L430" s="44">
        <v>16</v>
      </c>
      <c r="M430" s="44">
        <v>40</v>
      </c>
      <c r="N430" s="186">
        <v>48</v>
      </c>
    </row>
    <row r="431" spans="1:14" x14ac:dyDescent="0.25">
      <c r="A431" s="44">
        <f>+COUNTIF($B$1:B431,ESTADISTICAS!B$9)</f>
        <v>0</v>
      </c>
      <c r="B431" s="44">
        <v>23</v>
      </c>
      <c r="C431" s="44" t="s">
        <v>105</v>
      </c>
      <c r="D431" s="44">
        <v>23580</v>
      </c>
      <c r="E431" t="s">
        <v>810</v>
      </c>
      <c r="F431" s="44">
        <v>2</v>
      </c>
      <c r="G431" s="44">
        <v>74</v>
      </c>
      <c r="H431" s="44">
        <v>86</v>
      </c>
      <c r="I431" s="44">
        <v>84</v>
      </c>
      <c r="J431" s="44">
        <v>68</v>
      </c>
      <c r="K431" s="44">
        <v>33</v>
      </c>
      <c r="L431" s="44" t="s">
        <v>72</v>
      </c>
      <c r="M431" s="44">
        <v>1</v>
      </c>
      <c r="N431" s="186">
        <v>0</v>
      </c>
    </row>
    <row r="432" spans="1:14" x14ac:dyDescent="0.25">
      <c r="A432" s="44">
        <f>+COUNTIF($B$1:B432,ESTADISTICAS!B$9)</f>
        <v>0</v>
      </c>
      <c r="B432" s="44">
        <v>23</v>
      </c>
      <c r="C432" s="44" t="s">
        <v>105</v>
      </c>
      <c r="D432" s="44">
        <v>23586</v>
      </c>
      <c r="E432" t="s">
        <v>811</v>
      </c>
      <c r="F432" s="44" t="s">
        <v>72</v>
      </c>
      <c r="G432" s="44" t="s">
        <v>72</v>
      </c>
      <c r="H432" s="44">
        <v>30</v>
      </c>
      <c r="I432" s="44">
        <v>56</v>
      </c>
      <c r="J432" s="44">
        <v>38</v>
      </c>
      <c r="K432" s="44">
        <v>67</v>
      </c>
      <c r="L432" s="44">
        <v>1</v>
      </c>
      <c r="M432" s="44">
        <v>2</v>
      </c>
      <c r="N432" s="186">
        <v>0</v>
      </c>
    </row>
    <row r="433" spans="1:14" x14ac:dyDescent="0.25">
      <c r="A433" s="44">
        <f>+COUNTIF($B$1:B433,ESTADISTICAS!B$9)</f>
        <v>0</v>
      </c>
      <c r="B433" s="44">
        <v>23</v>
      </c>
      <c r="C433" s="44" t="s">
        <v>105</v>
      </c>
      <c r="D433" s="44">
        <v>23660</v>
      </c>
      <c r="E433" t="s">
        <v>812</v>
      </c>
      <c r="F433" s="44">
        <v>1132</v>
      </c>
      <c r="G433" s="44">
        <v>1480</v>
      </c>
      <c r="H433" s="44">
        <v>1568</v>
      </c>
      <c r="I433" s="44">
        <v>1911</v>
      </c>
      <c r="J433" s="44">
        <v>1931</v>
      </c>
      <c r="K433" s="44">
        <v>1304</v>
      </c>
      <c r="L433" s="44">
        <v>1865</v>
      </c>
      <c r="M433" s="44">
        <v>1636</v>
      </c>
      <c r="N433" s="186">
        <v>1331</v>
      </c>
    </row>
    <row r="434" spans="1:14" x14ac:dyDescent="0.25">
      <c r="A434" s="44">
        <f>+COUNTIF($B$1:B434,ESTADISTICAS!B$9)</f>
        <v>0</v>
      </c>
      <c r="B434" s="44">
        <v>23</v>
      </c>
      <c r="C434" s="44" t="s">
        <v>105</v>
      </c>
      <c r="D434" s="44">
        <v>23670</v>
      </c>
      <c r="E434" t="s">
        <v>813</v>
      </c>
      <c r="F434" s="44">
        <v>50</v>
      </c>
      <c r="G434" s="44" t="s">
        <v>72</v>
      </c>
      <c r="H434" s="44">
        <v>1</v>
      </c>
      <c r="I434" s="44" t="s">
        <v>72</v>
      </c>
      <c r="J434" s="44">
        <v>39</v>
      </c>
      <c r="K434" s="44">
        <v>55</v>
      </c>
      <c r="L434" s="44" t="s">
        <v>72</v>
      </c>
      <c r="M434" s="44">
        <v>4</v>
      </c>
      <c r="N434" s="186">
        <v>61</v>
      </c>
    </row>
    <row r="435" spans="1:14" x14ac:dyDescent="0.25">
      <c r="A435" s="44">
        <f>+COUNTIF($B$1:B435,ESTADISTICAS!B$9)</f>
        <v>0</v>
      </c>
      <c r="B435" s="44">
        <v>23</v>
      </c>
      <c r="C435" s="44" t="s">
        <v>105</v>
      </c>
      <c r="D435" s="44">
        <v>23672</v>
      </c>
      <c r="E435" t="s">
        <v>814</v>
      </c>
      <c r="F435" s="44" t="s">
        <v>72</v>
      </c>
      <c r="G435" s="44">
        <v>22</v>
      </c>
      <c r="H435" s="44" t="s">
        <v>72</v>
      </c>
      <c r="I435" s="44">
        <v>1</v>
      </c>
      <c r="J435" s="44" t="s">
        <v>72</v>
      </c>
      <c r="K435" s="44">
        <v>17</v>
      </c>
      <c r="L435" s="44">
        <v>1</v>
      </c>
      <c r="M435" s="44">
        <v>2</v>
      </c>
      <c r="N435" s="186">
        <v>0</v>
      </c>
    </row>
    <row r="436" spans="1:14" x14ac:dyDescent="0.25">
      <c r="A436" s="44">
        <f>+COUNTIF($B$1:B436,ESTADISTICAS!B$9)</f>
        <v>0</v>
      </c>
      <c r="B436" s="44">
        <v>23</v>
      </c>
      <c r="C436" s="44" t="s">
        <v>105</v>
      </c>
      <c r="D436" s="44">
        <v>23675</v>
      </c>
      <c r="E436" t="s">
        <v>815</v>
      </c>
      <c r="F436" s="44" t="s">
        <v>72</v>
      </c>
      <c r="G436" s="44" t="s">
        <v>72</v>
      </c>
      <c r="H436" s="44" t="s">
        <v>72</v>
      </c>
      <c r="I436" s="44" t="s">
        <v>72</v>
      </c>
      <c r="J436" s="44" t="s">
        <v>72</v>
      </c>
      <c r="K436" s="44">
        <v>92</v>
      </c>
      <c r="L436" s="44">
        <v>97</v>
      </c>
      <c r="M436" s="44">
        <v>101</v>
      </c>
      <c r="N436" s="186">
        <v>98</v>
      </c>
    </row>
    <row r="437" spans="1:14" x14ac:dyDescent="0.25">
      <c r="A437" s="44">
        <f>+COUNTIF($B$1:B437,ESTADISTICAS!B$9)</f>
        <v>0</v>
      </c>
      <c r="B437" s="44">
        <v>23</v>
      </c>
      <c r="C437" s="44" t="s">
        <v>105</v>
      </c>
      <c r="D437" s="44">
        <v>23678</v>
      </c>
      <c r="E437" t="s">
        <v>486</v>
      </c>
      <c r="F437" s="44" t="s">
        <v>72</v>
      </c>
      <c r="G437" s="44">
        <v>42</v>
      </c>
      <c r="H437" s="44" t="s">
        <v>72</v>
      </c>
      <c r="I437" s="44" t="s">
        <v>72</v>
      </c>
      <c r="J437" s="44" t="s">
        <v>72</v>
      </c>
      <c r="K437" s="44">
        <v>3</v>
      </c>
      <c r="L437" s="44" t="s">
        <v>72</v>
      </c>
      <c r="M437" s="44">
        <v>5</v>
      </c>
      <c r="N437" s="186">
        <v>0</v>
      </c>
    </row>
    <row r="438" spans="1:14" x14ac:dyDescent="0.25">
      <c r="A438" s="44">
        <f>+COUNTIF($B$1:B438,ESTADISTICAS!B$9)</f>
        <v>0</v>
      </c>
      <c r="B438" s="44">
        <v>23</v>
      </c>
      <c r="C438" s="44" t="s">
        <v>105</v>
      </c>
      <c r="D438" s="44">
        <v>23682</v>
      </c>
      <c r="E438" t="s">
        <v>816</v>
      </c>
      <c r="F438" s="44">
        <v>35</v>
      </c>
      <c r="G438" s="44" t="s">
        <v>72</v>
      </c>
      <c r="H438" s="44" t="s">
        <v>72</v>
      </c>
      <c r="I438" s="44" t="s">
        <v>72</v>
      </c>
      <c r="J438" s="44" t="s">
        <v>72</v>
      </c>
      <c r="K438" s="44" t="s">
        <v>72</v>
      </c>
      <c r="L438" s="44" t="s">
        <v>72</v>
      </c>
      <c r="M438" s="44" t="s">
        <v>72</v>
      </c>
      <c r="N438" s="186">
        <v>0</v>
      </c>
    </row>
    <row r="439" spans="1:14" x14ac:dyDescent="0.25">
      <c r="A439" s="44">
        <f>+COUNTIF($B$1:B439,ESTADISTICAS!B$9)</f>
        <v>0</v>
      </c>
      <c r="B439" s="44">
        <v>23</v>
      </c>
      <c r="C439" s="44" t="s">
        <v>105</v>
      </c>
      <c r="D439" s="44">
        <v>23686</v>
      </c>
      <c r="E439" t="s">
        <v>817</v>
      </c>
      <c r="F439" s="44">
        <v>1</v>
      </c>
      <c r="G439" s="44" t="s">
        <v>72</v>
      </c>
      <c r="H439" s="44" t="s">
        <v>72</v>
      </c>
      <c r="I439" s="44">
        <v>74</v>
      </c>
      <c r="J439" s="44">
        <v>106</v>
      </c>
      <c r="K439" s="44">
        <v>95</v>
      </c>
      <c r="L439" s="44" t="s">
        <v>72</v>
      </c>
      <c r="M439" s="44">
        <v>18</v>
      </c>
      <c r="N439" s="186">
        <v>23</v>
      </c>
    </row>
    <row r="440" spans="1:14" x14ac:dyDescent="0.25">
      <c r="A440" s="44">
        <f>+COUNTIF($B$1:B440,ESTADISTICAS!B$9)</f>
        <v>0</v>
      </c>
      <c r="B440" s="44">
        <v>23</v>
      </c>
      <c r="C440" s="44" t="s">
        <v>105</v>
      </c>
      <c r="D440" s="44">
        <v>23807</v>
      </c>
      <c r="E440" t="s">
        <v>818</v>
      </c>
      <c r="F440" s="44">
        <v>155</v>
      </c>
      <c r="G440" s="44">
        <v>97</v>
      </c>
      <c r="H440" s="44">
        <v>141</v>
      </c>
      <c r="I440" s="44">
        <v>277</v>
      </c>
      <c r="J440" s="44">
        <v>470</v>
      </c>
      <c r="K440" s="44">
        <v>356</v>
      </c>
      <c r="L440" s="44">
        <v>297</v>
      </c>
      <c r="M440" s="44">
        <v>255</v>
      </c>
      <c r="N440" s="186">
        <v>146</v>
      </c>
    </row>
    <row r="441" spans="1:14" x14ac:dyDescent="0.25">
      <c r="A441" s="44">
        <f>+COUNTIF($B$1:B441,ESTADISTICAS!B$9)</f>
        <v>0</v>
      </c>
      <c r="B441" s="44">
        <v>23</v>
      </c>
      <c r="C441" s="44" t="s">
        <v>105</v>
      </c>
      <c r="D441" s="44">
        <v>23815</v>
      </c>
      <c r="E441" t="s">
        <v>819</v>
      </c>
      <c r="F441" s="44" t="s">
        <v>72</v>
      </c>
      <c r="G441" s="44" t="s">
        <v>72</v>
      </c>
      <c r="H441" s="44" t="s">
        <v>72</v>
      </c>
      <c r="I441" s="44" t="s">
        <v>72</v>
      </c>
      <c r="J441" s="44">
        <v>145</v>
      </c>
      <c r="K441" s="44">
        <v>182</v>
      </c>
      <c r="L441" s="44">
        <v>141</v>
      </c>
      <c r="M441" s="44">
        <v>107</v>
      </c>
      <c r="N441" s="186">
        <v>0</v>
      </c>
    </row>
    <row r="442" spans="1:14" x14ac:dyDescent="0.25">
      <c r="A442" s="44">
        <f>+COUNTIF($B$1:B442,ESTADISTICAS!B$9)</f>
        <v>0</v>
      </c>
      <c r="B442" s="44">
        <v>23</v>
      </c>
      <c r="C442" s="44" t="s">
        <v>105</v>
      </c>
      <c r="D442" s="44">
        <v>23855</v>
      </c>
      <c r="E442" t="s">
        <v>820</v>
      </c>
      <c r="F442" s="44">
        <v>77</v>
      </c>
      <c r="G442" s="44">
        <v>174</v>
      </c>
      <c r="H442" s="44">
        <v>220</v>
      </c>
      <c r="I442" s="44">
        <v>109</v>
      </c>
      <c r="J442" s="44">
        <v>91</v>
      </c>
      <c r="K442" s="44">
        <v>80</v>
      </c>
      <c r="L442" s="44">
        <v>75</v>
      </c>
      <c r="M442" s="44">
        <v>30</v>
      </c>
      <c r="N442" s="186">
        <v>38</v>
      </c>
    </row>
    <row r="443" spans="1:14" x14ac:dyDescent="0.25">
      <c r="A443" s="44">
        <f>+COUNTIF($B$1:B443,ESTADISTICAS!B$9)</f>
        <v>0</v>
      </c>
      <c r="B443" s="44">
        <v>25</v>
      </c>
      <c r="C443" s="44" t="s">
        <v>213</v>
      </c>
      <c r="D443" s="44">
        <v>25001</v>
      </c>
      <c r="E443" t="s">
        <v>821</v>
      </c>
      <c r="F443" s="44">
        <v>69</v>
      </c>
      <c r="G443" s="44">
        <v>35</v>
      </c>
      <c r="H443" s="44">
        <v>52</v>
      </c>
      <c r="I443" s="44">
        <v>49</v>
      </c>
      <c r="J443" s="44" t="s">
        <v>72</v>
      </c>
      <c r="K443" s="44">
        <v>16</v>
      </c>
      <c r="L443" s="44" t="s">
        <v>72</v>
      </c>
      <c r="M443" s="44" t="s">
        <v>72</v>
      </c>
      <c r="N443" s="186">
        <v>0</v>
      </c>
    </row>
    <row r="444" spans="1:14" x14ac:dyDescent="0.25">
      <c r="A444" s="44">
        <f>+COUNTIF($B$1:B444,ESTADISTICAS!B$9)</f>
        <v>0</v>
      </c>
      <c r="B444" s="44">
        <v>25</v>
      </c>
      <c r="C444" s="44" t="s">
        <v>213</v>
      </c>
      <c r="D444" s="44">
        <v>25019</v>
      </c>
      <c r="E444" t="s">
        <v>822</v>
      </c>
      <c r="F444" s="44">
        <v>50</v>
      </c>
      <c r="G444" s="44">
        <v>61</v>
      </c>
      <c r="H444" s="44">
        <v>35</v>
      </c>
      <c r="I444" s="44">
        <v>16</v>
      </c>
      <c r="J444" s="44" t="s">
        <v>72</v>
      </c>
      <c r="K444" s="44">
        <v>1</v>
      </c>
      <c r="L444" s="44" t="s">
        <v>72</v>
      </c>
      <c r="M444" s="44" t="s">
        <v>72</v>
      </c>
      <c r="N444" s="186">
        <v>0</v>
      </c>
    </row>
    <row r="445" spans="1:14" x14ac:dyDescent="0.25">
      <c r="A445" s="44">
        <f>+COUNTIF($B$1:B445,ESTADISTICAS!B$9)</f>
        <v>0</v>
      </c>
      <c r="B445" s="44">
        <v>25</v>
      </c>
      <c r="C445" s="44" t="s">
        <v>213</v>
      </c>
      <c r="D445" s="44">
        <v>25035</v>
      </c>
      <c r="E445" t="s">
        <v>823</v>
      </c>
      <c r="F445" s="44">
        <v>44</v>
      </c>
      <c r="G445" s="44">
        <v>92</v>
      </c>
      <c r="H445" s="44">
        <v>105</v>
      </c>
      <c r="I445" s="44">
        <v>52</v>
      </c>
      <c r="J445" s="44">
        <v>20</v>
      </c>
      <c r="K445" s="44" t="s">
        <v>72</v>
      </c>
      <c r="L445" s="44" t="s">
        <v>72</v>
      </c>
      <c r="M445" s="44">
        <v>1</v>
      </c>
      <c r="N445" s="186">
        <v>0</v>
      </c>
    </row>
    <row r="446" spans="1:14" x14ac:dyDescent="0.25">
      <c r="A446" s="44">
        <f>+COUNTIF($B$1:B446,ESTADISTICAS!B$9)</f>
        <v>0</v>
      </c>
      <c r="B446" s="44">
        <v>25</v>
      </c>
      <c r="C446" s="44" t="s">
        <v>213</v>
      </c>
      <c r="D446" s="44">
        <v>25040</v>
      </c>
      <c r="E446" t="s">
        <v>824</v>
      </c>
      <c r="F446" s="44">
        <v>23</v>
      </c>
      <c r="G446" s="44">
        <v>23</v>
      </c>
      <c r="H446" s="44">
        <v>17</v>
      </c>
      <c r="I446" s="44">
        <v>17</v>
      </c>
      <c r="J446" s="44">
        <v>9</v>
      </c>
      <c r="K446" s="44" t="s">
        <v>72</v>
      </c>
      <c r="L446" s="44">
        <v>2</v>
      </c>
      <c r="M446" s="44">
        <v>1</v>
      </c>
      <c r="N446" s="186">
        <v>0</v>
      </c>
    </row>
    <row r="447" spans="1:14" x14ac:dyDescent="0.25">
      <c r="A447" s="44">
        <f>+COUNTIF($B$1:B447,ESTADISTICAS!B$9)</f>
        <v>0</v>
      </c>
      <c r="B447" s="44">
        <v>25</v>
      </c>
      <c r="C447" s="44" t="s">
        <v>213</v>
      </c>
      <c r="D447" s="44">
        <v>25053</v>
      </c>
      <c r="E447" t="s">
        <v>825</v>
      </c>
      <c r="F447" s="44">
        <v>523</v>
      </c>
      <c r="G447" s="44">
        <v>677</v>
      </c>
      <c r="H447" s="44">
        <v>980</v>
      </c>
      <c r="I447" s="44">
        <v>1159</v>
      </c>
      <c r="J447" s="44">
        <v>1006</v>
      </c>
      <c r="K447" s="44">
        <v>915</v>
      </c>
      <c r="L447" s="44">
        <v>782</v>
      </c>
      <c r="M447" s="44">
        <v>124</v>
      </c>
      <c r="N447" s="186">
        <v>61</v>
      </c>
    </row>
    <row r="448" spans="1:14" x14ac:dyDescent="0.25">
      <c r="A448" s="44">
        <f>+COUNTIF($B$1:B448,ESTADISTICAS!B$9)</f>
        <v>0</v>
      </c>
      <c r="B448" s="44">
        <v>25</v>
      </c>
      <c r="C448" s="44" t="s">
        <v>213</v>
      </c>
      <c r="D448" s="44">
        <v>25095</v>
      </c>
      <c r="E448" t="s">
        <v>826</v>
      </c>
      <c r="F448" s="44">
        <v>151</v>
      </c>
      <c r="G448" s="44">
        <v>162</v>
      </c>
      <c r="H448" s="44">
        <v>148</v>
      </c>
      <c r="I448" s="44">
        <v>114</v>
      </c>
      <c r="J448" s="44" t="s">
        <v>72</v>
      </c>
      <c r="K448" s="44" t="s">
        <v>72</v>
      </c>
      <c r="L448" s="44" t="s">
        <v>72</v>
      </c>
      <c r="M448" s="44" t="s">
        <v>72</v>
      </c>
      <c r="N448" s="186">
        <v>0</v>
      </c>
    </row>
    <row r="449" spans="1:14" x14ac:dyDescent="0.25">
      <c r="A449" s="44">
        <f>+COUNTIF($B$1:B449,ESTADISTICAS!B$9)</f>
        <v>0</v>
      </c>
      <c r="B449" s="44">
        <v>25</v>
      </c>
      <c r="C449" s="44" t="s">
        <v>213</v>
      </c>
      <c r="D449" s="44">
        <v>25099</v>
      </c>
      <c r="E449" t="s">
        <v>827</v>
      </c>
      <c r="F449" s="44">
        <v>39</v>
      </c>
      <c r="G449" s="44">
        <v>153</v>
      </c>
      <c r="H449" s="44">
        <v>135</v>
      </c>
      <c r="I449" s="44" t="s">
        <v>72</v>
      </c>
      <c r="J449" s="44" t="s">
        <v>72</v>
      </c>
      <c r="K449" s="44" t="s">
        <v>72</v>
      </c>
      <c r="L449" s="44">
        <v>1</v>
      </c>
      <c r="M449" s="44" t="s">
        <v>72</v>
      </c>
      <c r="N449" s="186">
        <v>0</v>
      </c>
    </row>
    <row r="450" spans="1:14" x14ac:dyDescent="0.25">
      <c r="A450" s="44">
        <f>+COUNTIF($B$1:B450,ESTADISTICAS!B$9)</f>
        <v>0</v>
      </c>
      <c r="B450" s="44">
        <v>25</v>
      </c>
      <c r="C450" s="44" t="s">
        <v>213</v>
      </c>
      <c r="D450" s="44">
        <v>25120</v>
      </c>
      <c r="E450" t="s">
        <v>828</v>
      </c>
      <c r="F450" s="44">
        <v>36</v>
      </c>
      <c r="G450" s="44">
        <v>16</v>
      </c>
      <c r="H450" s="44" t="s">
        <v>72</v>
      </c>
      <c r="I450" s="44" t="s">
        <v>72</v>
      </c>
      <c r="J450" s="44" t="s">
        <v>72</v>
      </c>
      <c r="K450" s="44" t="s">
        <v>72</v>
      </c>
      <c r="L450" s="44" t="s">
        <v>72</v>
      </c>
      <c r="M450" s="44" t="s">
        <v>72</v>
      </c>
      <c r="N450" s="186">
        <v>0</v>
      </c>
    </row>
    <row r="451" spans="1:14" x14ac:dyDescent="0.25">
      <c r="A451" s="44">
        <f>+COUNTIF($B$1:B451,ESTADISTICAS!B$9)</f>
        <v>0</v>
      </c>
      <c r="B451" s="44">
        <v>25</v>
      </c>
      <c r="C451" s="44" t="s">
        <v>213</v>
      </c>
      <c r="D451" s="44">
        <v>25123</v>
      </c>
      <c r="E451" t="s">
        <v>829</v>
      </c>
      <c r="F451" s="44" t="s">
        <v>72</v>
      </c>
      <c r="G451" s="44" t="s">
        <v>72</v>
      </c>
      <c r="H451" s="44" t="s">
        <v>72</v>
      </c>
      <c r="I451" s="44" t="s">
        <v>72</v>
      </c>
      <c r="J451" s="44" t="s">
        <v>72</v>
      </c>
      <c r="K451" s="44" t="s">
        <v>72</v>
      </c>
      <c r="L451" s="44" t="s">
        <v>72</v>
      </c>
      <c r="M451" s="44" t="s">
        <v>72</v>
      </c>
      <c r="N451" s="186">
        <v>0</v>
      </c>
    </row>
    <row r="452" spans="1:14" x14ac:dyDescent="0.25">
      <c r="A452" s="44">
        <f>+COUNTIF($B$1:B452,ESTADISTICAS!B$9)</f>
        <v>0</v>
      </c>
      <c r="B452" s="44">
        <v>25</v>
      </c>
      <c r="C452" s="44" t="s">
        <v>213</v>
      </c>
      <c r="D452" s="44">
        <v>25126</v>
      </c>
      <c r="E452" t="s">
        <v>830</v>
      </c>
      <c r="F452" s="44">
        <v>481</v>
      </c>
      <c r="G452" s="44">
        <v>445</v>
      </c>
      <c r="H452" s="44">
        <v>1880</v>
      </c>
      <c r="I452" s="44">
        <v>2033</v>
      </c>
      <c r="J452" s="44">
        <v>1977</v>
      </c>
      <c r="K452" s="44">
        <v>3943</v>
      </c>
      <c r="L452" s="44">
        <v>5989</v>
      </c>
      <c r="M452" s="44">
        <v>7880</v>
      </c>
      <c r="N452" s="186">
        <v>6224</v>
      </c>
    </row>
    <row r="453" spans="1:14" x14ac:dyDescent="0.25">
      <c r="A453" s="44">
        <f>+COUNTIF($B$1:B453,ESTADISTICAS!B$9)</f>
        <v>0</v>
      </c>
      <c r="B453" s="44">
        <v>25</v>
      </c>
      <c r="C453" s="44" t="s">
        <v>213</v>
      </c>
      <c r="D453" s="44">
        <v>25148</v>
      </c>
      <c r="E453" t="s">
        <v>831</v>
      </c>
      <c r="F453" s="44">
        <v>157</v>
      </c>
      <c r="G453" s="44">
        <v>106</v>
      </c>
      <c r="H453" s="44">
        <v>153</v>
      </c>
      <c r="I453" s="44">
        <v>69</v>
      </c>
      <c r="J453" s="44">
        <v>30</v>
      </c>
      <c r="K453" s="44">
        <v>1</v>
      </c>
      <c r="L453" s="44" t="s">
        <v>72</v>
      </c>
      <c r="M453" s="44" t="s">
        <v>72</v>
      </c>
      <c r="N453" s="186">
        <v>0</v>
      </c>
    </row>
    <row r="454" spans="1:14" x14ac:dyDescent="0.25">
      <c r="A454" s="44">
        <f>+COUNTIF($B$1:B454,ESTADISTICAS!B$9)</f>
        <v>0</v>
      </c>
      <c r="B454" s="44">
        <v>25</v>
      </c>
      <c r="C454" s="44" t="s">
        <v>213</v>
      </c>
      <c r="D454" s="44">
        <v>25151</v>
      </c>
      <c r="E454" t="s">
        <v>832</v>
      </c>
      <c r="F454" s="44">
        <v>258</v>
      </c>
      <c r="G454" s="44">
        <v>206</v>
      </c>
      <c r="H454" s="44">
        <v>173</v>
      </c>
      <c r="I454" s="44">
        <v>65</v>
      </c>
      <c r="J454" s="44">
        <v>67</v>
      </c>
      <c r="K454" s="44">
        <v>52</v>
      </c>
      <c r="L454" s="44">
        <v>50</v>
      </c>
      <c r="M454" s="44">
        <v>38</v>
      </c>
      <c r="N454" s="186">
        <v>22</v>
      </c>
    </row>
    <row r="455" spans="1:14" x14ac:dyDescent="0.25">
      <c r="A455" s="44">
        <f>+COUNTIF($B$1:B455,ESTADISTICAS!B$9)</f>
        <v>0</v>
      </c>
      <c r="B455" s="44">
        <v>25</v>
      </c>
      <c r="C455" s="44" t="s">
        <v>213</v>
      </c>
      <c r="D455" s="44">
        <v>25154</v>
      </c>
      <c r="E455" t="s">
        <v>833</v>
      </c>
      <c r="F455" s="44" t="s">
        <v>72</v>
      </c>
      <c r="G455" s="44" t="s">
        <v>72</v>
      </c>
      <c r="H455" s="44" t="s">
        <v>72</v>
      </c>
      <c r="I455" s="44" t="s">
        <v>72</v>
      </c>
      <c r="J455" s="44" t="s">
        <v>72</v>
      </c>
      <c r="K455" s="44" t="s">
        <v>72</v>
      </c>
      <c r="L455" s="44" t="s">
        <v>72</v>
      </c>
      <c r="M455" s="44">
        <v>1</v>
      </c>
      <c r="N455" s="186">
        <v>0</v>
      </c>
    </row>
    <row r="456" spans="1:14" x14ac:dyDescent="0.25">
      <c r="A456" s="44">
        <f>+COUNTIF($B$1:B456,ESTADISTICAS!B$9)</f>
        <v>0</v>
      </c>
      <c r="B456" s="44">
        <v>25</v>
      </c>
      <c r="C456" s="44" t="s">
        <v>213</v>
      </c>
      <c r="D456" s="44">
        <v>25168</v>
      </c>
      <c r="E456" t="s">
        <v>834</v>
      </c>
      <c r="F456" s="44">
        <v>7</v>
      </c>
      <c r="G456" s="44" t="s">
        <v>72</v>
      </c>
      <c r="H456" s="44">
        <v>26</v>
      </c>
      <c r="I456" s="44">
        <v>26</v>
      </c>
      <c r="J456" s="44">
        <v>20</v>
      </c>
      <c r="K456" s="44" t="s">
        <v>72</v>
      </c>
      <c r="L456" s="44" t="s">
        <v>72</v>
      </c>
      <c r="M456" s="44" t="s">
        <v>72</v>
      </c>
      <c r="N456" s="186">
        <v>0</v>
      </c>
    </row>
    <row r="457" spans="1:14" x14ac:dyDescent="0.25">
      <c r="A457" s="44">
        <f>+COUNTIF($B$1:B457,ESTADISTICAS!B$9)</f>
        <v>0</v>
      </c>
      <c r="B457" s="44">
        <v>25</v>
      </c>
      <c r="C457" s="44" t="s">
        <v>213</v>
      </c>
      <c r="D457" s="44">
        <v>25175</v>
      </c>
      <c r="E457" t="s">
        <v>835</v>
      </c>
      <c r="F457" s="44">
        <v>11376</v>
      </c>
      <c r="G457" s="44">
        <v>12009</v>
      </c>
      <c r="H457" s="44">
        <v>12102</v>
      </c>
      <c r="I457" s="44">
        <v>14582</v>
      </c>
      <c r="J457" s="44">
        <v>16961</v>
      </c>
      <c r="K457" s="44">
        <v>19899</v>
      </c>
      <c r="L457" s="44">
        <v>19859</v>
      </c>
      <c r="M457" s="44">
        <v>20916</v>
      </c>
      <c r="N457" s="186">
        <v>20125</v>
      </c>
    </row>
    <row r="458" spans="1:14" x14ac:dyDescent="0.25">
      <c r="A458" s="44">
        <f>+COUNTIF($B$1:B458,ESTADISTICAS!B$9)</f>
        <v>0</v>
      </c>
      <c r="B458" s="44">
        <v>25</v>
      </c>
      <c r="C458" s="44" t="s">
        <v>213</v>
      </c>
      <c r="D458" s="44">
        <v>25178</v>
      </c>
      <c r="E458" t="s">
        <v>836</v>
      </c>
      <c r="F458" s="44">
        <v>21</v>
      </c>
      <c r="G458" s="44">
        <v>41</v>
      </c>
      <c r="H458" s="44">
        <v>35</v>
      </c>
      <c r="I458" s="44">
        <v>18</v>
      </c>
      <c r="J458" s="44">
        <v>27</v>
      </c>
      <c r="K458" s="44">
        <v>24</v>
      </c>
      <c r="L458" s="44">
        <v>23</v>
      </c>
      <c r="M458" s="44">
        <v>22</v>
      </c>
      <c r="N458" s="186">
        <v>20</v>
      </c>
    </row>
    <row r="459" spans="1:14" x14ac:dyDescent="0.25">
      <c r="A459" s="44">
        <f>+COUNTIF($B$1:B459,ESTADISTICAS!B$9)</f>
        <v>0</v>
      </c>
      <c r="B459" s="44">
        <v>25</v>
      </c>
      <c r="C459" s="44" t="s">
        <v>213</v>
      </c>
      <c r="D459" s="44">
        <v>25181</v>
      </c>
      <c r="E459" t="s">
        <v>837</v>
      </c>
      <c r="F459" s="44">
        <v>309</v>
      </c>
      <c r="G459" s="44">
        <v>251</v>
      </c>
      <c r="H459" s="44">
        <v>199</v>
      </c>
      <c r="I459" s="44">
        <v>102</v>
      </c>
      <c r="J459" s="44">
        <v>61</v>
      </c>
      <c r="K459" s="44">
        <v>1</v>
      </c>
      <c r="L459" s="44">
        <v>3</v>
      </c>
      <c r="M459" s="44" t="s">
        <v>72</v>
      </c>
      <c r="N459" s="186">
        <v>0</v>
      </c>
    </row>
    <row r="460" spans="1:14" x14ac:dyDescent="0.25">
      <c r="A460" s="44">
        <f>+COUNTIF($B$1:B460,ESTADISTICAS!B$9)</f>
        <v>0</v>
      </c>
      <c r="B460" s="44">
        <v>25</v>
      </c>
      <c r="C460" s="44" t="s">
        <v>213</v>
      </c>
      <c r="D460" s="44">
        <v>25183</v>
      </c>
      <c r="E460" t="s">
        <v>838</v>
      </c>
      <c r="F460" s="44">
        <v>246</v>
      </c>
      <c r="G460" s="44">
        <v>223</v>
      </c>
      <c r="H460" s="44">
        <v>51</v>
      </c>
      <c r="I460" s="44">
        <v>62</v>
      </c>
      <c r="J460" s="44">
        <v>58</v>
      </c>
      <c r="K460" s="44">
        <v>12</v>
      </c>
      <c r="L460" s="44">
        <v>10</v>
      </c>
      <c r="M460" s="44">
        <v>11</v>
      </c>
      <c r="N460" s="186">
        <v>0</v>
      </c>
    </row>
    <row r="461" spans="1:14" x14ac:dyDescent="0.25">
      <c r="A461" s="44">
        <f>+COUNTIF($B$1:B461,ESTADISTICAS!B$9)</f>
        <v>0</v>
      </c>
      <c r="B461" s="44">
        <v>25</v>
      </c>
      <c r="C461" s="44" t="s">
        <v>213</v>
      </c>
      <c r="D461" s="44">
        <v>25200</v>
      </c>
      <c r="E461" t="s">
        <v>839</v>
      </c>
      <c r="F461" s="44">
        <v>275</v>
      </c>
      <c r="G461" s="44">
        <v>288</v>
      </c>
      <c r="H461" s="44">
        <v>395</v>
      </c>
      <c r="I461" s="44">
        <v>247</v>
      </c>
      <c r="J461" s="44">
        <v>186</v>
      </c>
      <c r="K461" s="44">
        <v>60</v>
      </c>
      <c r="L461" s="44">
        <v>52</v>
      </c>
      <c r="M461" s="44" t="s">
        <v>72</v>
      </c>
      <c r="N461" s="186">
        <v>0</v>
      </c>
    </row>
    <row r="462" spans="1:14" x14ac:dyDescent="0.25">
      <c r="A462" s="44">
        <f>+COUNTIF($B$1:B462,ESTADISTICAS!B$9)</f>
        <v>0</v>
      </c>
      <c r="B462" s="44">
        <v>25</v>
      </c>
      <c r="C462" s="44" t="s">
        <v>213</v>
      </c>
      <c r="D462" s="44">
        <v>25214</v>
      </c>
      <c r="E462" t="s">
        <v>840</v>
      </c>
      <c r="F462" s="44">
        <v>225</v>
      </c>
      <c r="G462" s="44">
        <v>167</v>
      </c>
      <c r="H462" s="44">
        <v>239</v>
      </c>
      <c r="I462" s="44">
        <v>156</v>
      </c>
      <c r="J462" s="44">
        <v>76</v>
      </c>
      <c r="K462" s="44">
        <v>1</v>
      </c>
      <c r="L462" s="44">
        <v>1</v>
      </c>
      <c r="M462" s="44">
        <v>1</v>
      </c>
      <c r="N462" s="186">
        <v>0</v>
      </c>
    </row>
    <row r="463" spans="1:14" x14ac:dyDescent="0.25">
      <c r="A463" s="44">
        <f>+COUNTIF($B$1:B463,ESTADISTICAS!B$9)</f>
        <v>0</v>
      </c>
      <c r="B463" s="44">
        <v>25</v>
      </c>
      <c r="C463" s="44" t="s">
        <v>213</v>
      </c>
      <c r="D463" s="44">
        <v>25224</v>
      </c>
      <c r="E463" t="s">
        <v>841</v>
      </c>
      <c r="F463" s="44">
        <v>31</v>
      </c>
      <c r="G463" s="44" t="s">
        <v>72</v>
      </c>
      <c r="H463" s="44">
        <v>39</v>
      </c>
      <c r="I463" s="44">
        <v>66</v>
      </c>
      <c r="J463" s="44">
        <v>60</v>
      </c>
      <c r="K463" s="44">
        <v>29</v>
      </c>
      <c r="L463" s="44" t="s">
        <v>72</v>
      </c>
      <c r="M463" s="44" t="s">
        <v>72</v>
      </c>
      <c r="N463" s="186">
        <v>0</v>
      </c>
    </row>
    <row r="464" spans="1:14" x14ac:dyDescent="0.25">
      <c r="A464" s="44">
        <f>+COUNTIF($B$1:B464,ESTADISTICAS!B$9)</f>
        <v>0</v>
      </c>
      <c r="B464" s="44">
        <v>25</v>
      </c>
      <c r="C464" s="44" t="s">
        <v>213</v>
      </c>
      <c r="D464" s="44">
        <v>25245</v>
      </c>
      <c r="E464" t="s">
        <v>842</v>
      </c>
      <c r="F464" s="44">
        <v>435</v>
      </c>
      <c r="G464" s="44">
        <v>306</v>
      </c>
      <c r="H464" s="44">
        <v>359</v>
      </c>
      <c r="I464" s="44">
        <v>287</v>
      </c>
      <c r="J464" s="44">
        <v>101</v>
      </c>
      <c r="K464" s="44">
        <v>122</v>
      </c>
      <c r="L464" s="44">
        <v>102</v>
      </c>
      <c r="M464" s="44">
        <v>104</v>
      </c>
      <c r="N464" s="186">
        <v>4</v>
      </c>
    </row>
    <row r="465" spans="1:14" x14ac:dyDescent="0.25">
      <c r="A465" s="44">
        <f>+COUNTIF($B$1:B465,ESTADISTICAS!B$9)</f>
        <v>0</v>
      </c>
      <c r="B465" s="44">
        <v>25</v>
      </c>
      <c r="C465" s="44" t="s">
        <v>213</v>
      </c>
      <c r="D465" s="44">
        <v>25258</v>
      </c>
      <c r="E465" t="s">
        <v>555</v>
      </c>
      <c r="F465" s="44" t="s">
        <v>72</v>
      </c>
      <c r="G465" s="44" t="s">
        <v>72</v>
      </c>
      <c r="H465" s="44">
        <v>21</v>
      </c>
      <c r="I465" s="44">
        <v>21</v>
      </c>
      <c r="J465" s="44">
        <v>21</v>
      </c>
      <c r="K465" s="44" t="s">
        <v>72</v>
      </c>
      <c r="L465" s="44" t="s">
        <v>72</v>
      </c>
      <c r="M465" s="44" t="s">
        <v>72</v>
      </c>
      <c r="N465" s="186">
        <v>0</v>
      </c>
    </row>
    <row r="466" spans="1:14" x14ac:dyDescent="0.25">
      <c r="A466" s="44">
        <f>+COUNTIF($B$1:B466,ESTADISTICAS!B$9)</f>
        <v>0</v>
      </c>
      <c r="B466" s="44">
        <v>25</v>
      </c>
      <c r="C466" s="44" t="s">
        <v>213</v>
      </c>
      <c r="D466" s="44">
        <v>25260</v>
      </c>
      <c r="E466" t="s">
        <v>843</v>
      </c>
      <c r="F466" s="44">
        <v>119</v>
      </c>
      <c r="G466" s="44">
        <v>28</v>
      </c>
      <c r="H466" s="44">
        <v>42</v>
      </c>
      <c r="I466" s="44">
        <v>34</v>
      </c>
      <c r="J466" s="44">
        <v>32</v>
      </c>
      <c r="K466" s="44">
        <v>2</v>
      </c>
      <c r="L466" s="44" t="s">
        <v>72</v>
      </c>
      <c r="M466" s="44" t="s">
        <v>72</v>
      </c>
      <c r="N466" s="186">
        <v>0</v>
      </c>
    </row>
    <row r="467" spans="1:14" x14ac:dyDescent="0.25">
      <c r="A467" s="44">
        <f>+COUNTIF($B$1:B467,ESTADISTICAS!B$9)</f>
        <v>0</v>
      </c>
      <c r="B467" s="44">
        <v>25</v>
      </c>
      <c r="C467" s="44" t="s">
        <v>213</v>
      </c>
      <c r="D467" s="44">
        <v>25269</v>
      </c>
      <c r="E467" t="s">
        <v>844</v>
      </c>
      <c r="F467" s="44">
        <v>2892</v>
      </c>
      <c r="G467" s="44">
        <v>3996</v>
      </c>
      <c r="H467" s="44">
        <v>4827</v>
      </c>
      <c r="I467" s="44">
        <v>5498</v>
      </c>
      <c r="J467" s="44">
        <v>6298</v>
      </c>
      <c r="K467" s="44">
        <v>5764</v>
      </c>
      <c r="L467" s="44">
        <v>6375</v>
      </c>
      <c r="M467" s="44">
        <v>6669</v>
      </c>
      <c r="N467" s="186">
        <v>5845</v>
      </c>
    </row>
    <row r="468" spans="1:14" x14ac:dyDescent="0.25">
      <c r="A468" s="44">
        <f>+COUNTIF($B$1:B468,ESTADISTICAS!B$9)</f>
        <v>0</v>
      </c>
      <c r="B468" s="44">
        <v>25</v>
      </c>
      <c r="C468" s="44" t="s">
        <v>213</v>
      </c>
      <c r="D468" s="44">
        <v>25279</v>
      </c>
      <c r="E468" t="s">
        <v>845</v>
      </c>
      <c r="F468" s="44">
        <v>119</v>
      </c>
      <c r="G468" s="44">
        <v>62</v>
      </c>
      <c r="H468" s="44">
        <v>46</v>
      </c>
      <c r="I468" s="44">
        <v>17</v>
      </c>
      <c r="J468" s="44">
        <v>15</v>
      </c>
      <c r="K468" s="44">
        <v>1</v>
      </c>
      <c r="L468" s="44" t="s">
        <v>72</v>
      </c>
      <c r="M468" s="44" t="s">
        <v>72</v>
      </c>
      <c r="N468" s="186">
        <v>0</v>
      </c>
    </row>
    <row r="469" spans="1:14" x14ac:dyDescent="0.25">
      <c r="A469" s="44">
        <f>+COUNTIF($B$1:B469,ESTADISTICAS!B$9)</f>
        <v>0</v>
      </c>
      <c r="B469" s="44">
        <v>25</v>
      </c>
      <c r="C469" s="44" t="s">
        <v>213</v>
      </c>
      <c r="D469" s="44">
        <v>25281</v>
      </c>
      <c r="E469" t="s">
        <v>846</v>
      </c>
      <c r="F469" s="44" t="s">
        <v>72</v>
      </c>
      <c r="G469" s="44" t="s">
        <v>72</v>
      </c>
      <c r="H469" s="44">
        <v>14</v>
      </c>
      <c r="I469" s="44">
        <v>11</v>
      </c>
      <c r="J469" s="44" t="s">
        <v>72</v>
      </c>
      <c r="K469" s="44" t="s">
        <v>72</v>
      </c>
      <c r="L469" s="44" t="s">
        <v>72</v>
      </c>
      <c r="M469" s="44" t="s">
        <v>72</v>
      </c>
      <c r="N469" s="186">
        <v>0</v>
      </c>
    </row>
    <row r="470" spans="1:14" x14ac:dyDescent="0.25">
      <c r="A470" s="44">
        <f>+COUNTIF($B$1:B470,ESTADISTICAS!B$9)</f>
        <v>0</v>
      </c>
      <c r="B470" s="44">
        <v>25</v>
      </c>
      <c r="C470" s="44" t="s">
        <v>213</v>
      </c>
      <c r="D470" s="44">
        <v>25286</v>
      </c>
      <c r="E470" t="s">
        <v>847</v>
      </c>
      <c r="F470" s="44">
        <v>192</v>
      </c>
      <c r="G470" s="44">
        <v>155</v>
      </c>
      <c r="H470" s="44">
        <v>209</v>
      </c>
      <c r="I470" s="44">
        <v>85</v>
      </c>
      <c r="J470" s="44">
        <v>43</v>
      </c>
      <c r="K470" s="44">
        <v>1</v>
      </c>
      <c r="L470" s="44">
        <v>12</v>
      </c>
      <c r="M470" s="44">
        <v>65</v>
      </c>
      <c r="N470" s="186">
        <v>193</v>
      </c>
    </row>
    <row r="471" spans="1:14" x14ac:dyDescent="0.25">
      <c r="A471" s="44">
        <f>+COUNTIF($B$1:B471,ESTADISTICAS!B$9)</f>
        <v>0</v>
      </c>
      <c r="B471" s="44">
        <v>25</v>
      </c>
      <c r="C471" s="44" t="s">
        <v>213</v>
      </c>
      <c r="D471" s="44">
        <v>25288</v>
      </c>
      <c r="E471" t="s">
        <v>848</v>
      </c>
      <c r="F471" s="44" t="s">
        <v>72</v>
      </c>
      <c r="G471" s="44" t="s">
        <v>72</v>
      </c>
      <c r="H471" s="44" t="s">
        <v>72</v>
      </c>
      <c r="I471" s="44" t="s">
        <v>72</v>
      </c>
      <c r="J471" s="44" t="s">
        <v>72</v>
      </c>
      <c r="K471" s="44">
        <v>1</v>
      </c>
      <c r="L471" s="44" t="s">
        <v>72</v>
      </c>
      <c r="M471" s="44" t="s">
        <v>72</v>
      </c>
      <c r="N471" s="186">
        <v>0</v>
      </c>
    </row>
    <row r="472" spans="1:14" x14ac:dyDescent="0.25">
      <c r="A472" s="44">
        <f>+COUNTIF($B$1:B472,ESTADISTICAS!B$9)</f>
        <v>0</v>
      </c>
      <c r="B472" s="44">
        <v>25</v>
      </c>
      <c r="C472" s="44" t="s">
        <v>213</v>
      </c>
      <c r="D472" s="44">
        <v>25290</v>
      </c>
      <c r="E472" t="s">
        <v>849</v>
      </c>
      <c r="F472" s="44">
        <v>5076</v>
      </c>
      <c r="G472" s="44">
        <v>5313</v>
      </c>
      <c r="H472" s="44">
        <v>5753</v>
      </c>
      <c r="I472" s="44">
        <v>7164</v>
      </c>
      <c r="J472" s="44">
        <v>8011</v>
      </c>
      <c r="K472" s="44">
        <v>7572</v>
      </c>
      <c r="L472" s="44">
        <v>8018</v>
      </c>
      <c r="M472" s="44">
        <v>8932</v>
      </c>
      <c r="N472" s="186">
        <v>8869</v>
      </c>
    </row>
    <row r="473" spans="1:14" x14ac:dyDescent="0.25">
      <c r="A473" s="44">
        <f>+COUNTIF($B$1:B473,ESTADISTICAS!B$9)</f>
        <v>0</v>
      </c>
      <c r="B473" s="44">
        <v>25</v>
      </c>
      <c r="C473" s="44" t="s">
        <v>213</v>
      </c>
      <c r="D473" s="44">
        <v>25293</v>
      </c>
      <c r="E473" t="s">
        <v>850</v>
      </c>
      <c r="F473" s="44">
        <v>1</v>
      </c>
      <c r="G473" s="44">
        <v>35</v>
      </c>
      <c r="H473" s="44">
        <v>34</v>
      </c>
      <c r="I473" s="44" t="s">
        <v>72</v>
      </c>
      <c r="J473" s="44" t="s">
        <v>72</v>
      </c>
      <c r="K473" s="44" t="s">
        <v>72</v>
      </c>
      <c r="L473" s="44" t="s">
        <v>72</v>
      </c>
      <c r="M473" s="44" t="s">
        <v>72</v>
      </c>
      <c r="N473" s="186">
        <v>0</v>
      </c>
    </row>
    <row r="474" spans="1:14" x14ac:dyDescent="0.25">
      <c r="A474" s="44">
        <f>+COUNTIF($B$1:B474,ESTADISTICAS!B$9)</f>
        <v>0</v>
      </c>
      <c r="B474" s="44">
        <v>25</v>
      </c>
      <c r="C474" s="44" t="s">
        <v>213</v>
      </c>
      <c r="D474" s="44">
        <v>25295</v>
      </c>
      <c r="E474" t="s">
        <v>851</v>
      </c>
      <c r="F474" s="44" t="s">
        <v>72</v>
      </c>
      <c r="G474" s="44" t="s">
        <v>72</v>
      </c>
      <c r="H474" s="44" t="s">
        <v>72</v>
      </c>
      <c r="I474" s="44" t="s">
        <v>72</v>
      </c>
      <c r="J474" s="44" t="s">
        <v>72</v>
      </c>
      <c r="K474" s="44" t="s">
        <v>72</v>
      </c>
      <c r="L474" s="44" t="s">
        <v>72</v>
      </c>
      <c r="M474" s="44">
        <v>3</v>
      </c>
      <c r="N474" s="186">
        <v>0</v>
      </c>
    </row>
    <row r="475" spans="1:14" x14ac:dyDescent="0.25">
      <c r="A475" s="44">
        <f>+COUNTIF($B$1:B475,ESTADISTICAS!B$9)</f>
        <v>0</v>
      </c>
      <c r="B475" s="44">
        <v>25</v>
      </c>
      <c r="C475" s="44" t="s">
        <v>213</v>
      </c>
      <c r="D475" s="44">
        <v>25297</v>
      </c>
      <c r="E475" t="s">
        <v>852</v>
      </c>
      <c r="F475" s="44">
        <v>339</v>
      </c>
      <c r="G475" s="44">
        <v>366</v>
      </c>
      <c r="H475" s="44">
        <v>397</v>
      </c>
      <c r="I475" s="44">
        <v>484</v>
      </c>
      <c r="J475" s="44">
        <v>594</v>
      </c>
      <c r="K475" s="44">
        <v>612</v>
      </c>
      <c r="L475" s="44">
        <v>679</v>
      </c>
      <c r="M475" s="44">
        <v>580</v>
      </c>
      <c r="N475" s="186">
        <v>547</v>
      </c>
    </row>
    <row r="476" spans="1:14" x14ac:dyDescent="0.25">
      <c r="A476" s="44">
        <f>+COUNTIF($B$1:B476,ESTADISTICAS!B$9)</f>
        <v>0</v>
      </c>
      <c r="B476" s="44">
        <v>25</v>
      </c>
      <c r="C476" s="44" t="s">
        <v>213</v>
      </c>
      <c r="D476" s="44">
        <v>25299</v>
      </c>
      <c r="E476" t="s">
        <v>853</v>
      </c>
      <c r="F476" s="44" t="s">
        <v>72</v>
      </c>
      <c r="G476" s="44" t="s">
        <v>72</v>
      </c>
      <c r="H476" s="44" t="s">
        <v>72</v>
      </c>
      <c r="I476" s="44" t="s">
        <v>72</v>
      </c>
      <c r="J476" s="44" t="s">
        <v>72</v>
      </c>
      <c r="K476" s="44" t="s">
        <v>72</v>
      </c>
      <c r="L476" s="44" t="s">
        <v>72</v>
      </c>
      <c r="M476" s="44">
        <v>4</v>
      </c>
      <c r="N476" s="186">
        <v>0</v>
      </c>
    </row>
    <row r="477" spans="1:14" x14ac:dyDescent="0.25">
      <c r="A477" s="44">
        <f>+COUNTIF($B$1:B477,ESTADISTICAS!B$9)</f>
        <v>0</v>
      </c>
      <c r="B477" s="44">
        <v>25</v>
      </c>
      <c r="C477" s="44" t="s">
        <v>213</v>
      </c>
      <c r="D477" s="44">
        <v>25307</v>
      </c>
      <c r="E477" t="s">
        <v>854</v>
      </c>
      <c r="F477" s="44">
        <v>5027</v>
      </c>
      <c r="G477" s="44">
        <v>4698</v>
      </c>
      <c r="H477" s="44">
        <v>5394</v>
      </c>
      <c r="I477" s="44">
        <v>7416</v>
      </c>
      <c r="J477" s="44">
        <v>8587</v>
      </c>
      <c r="K477" s="44">
        <v>9106</v>
      </c>
      <c r="L477" s="44">
        <v>8873</v>
      </c>
      <c r="M477" s="44">
        <v>9238</v>
      </c>
      <c r="N477" s="186">
        <v>9340</v>
      </c>
    </row>
    <row r="478" spans="1:14" x14ac:dyDescent="0.25">
      <c r="A478" s="44">
        <f>+COUNTIF($B$1:B478,ESTADISTICAS!B$9)</f>
        <v>0</v>
      </c>
      <c r="B478" s="44">
        <v>25</v>
      </c>
      <c r="C478" s="44" t="s">
        <v>213</v>
      </c>
      <c r="D478" s="44">
        <v>25312</v>
      </c>
      <c r="E478" t="s">
        <v>449</v>
      </c>
      <c r="F478" s="44">
        <v>2</v>
      </c>
      <c r="G478" s="44" t="s">
        <v>72</v>
      </c>
      <c r="H478" s="44" t="s">
        <v>72</v>
      </c>
      <c r="I478" s="44" t="s">
        <v>72</v>
      </c>
      <c r="J478" s="44" t="s">
        <v>72</v>
      </c>
      <c r="K478" s="44" t="s">
        <v>72</v>
      </c>
      <c r="L478" s="44">
        <v>2</v>
      </c>
      <c r="M478" s="44" t="s">
        <v>72</v>
      </c>
      <c r="N478" s="186">
        <v>0</v>
      </c>
    </row>
    <row r="479" spans="1:14" x14ac:dyDescent="0.25">
      <c r="A479" s="44">
        <f>+COUNTIF($B$1:B479,ESTADISTICAS!B$9)</f>
        <v>0</v>
      </c>
      <c r="B479" s="44">
        <v>25</v>
      </c>
      <c r="C479" s="44" t="s">
        <v>213</v>
      </c>
      <c r="D479" s="44">
        <v>25320</v>
      </c>
      <c r="E479" t="s">
        <v>855</v>
      </c>
      <c r="F479" s="44">
        <v>405</v>
      </c>
      <c r="G479" s="44">
        <v>288</v>
      </c>
      <c r="H479" s="44">
        <v>337</v>
      </c>
      <c r="I479" s="44">
        <v>204</v>
      </c>
      <c r="J479" s="44">
        <v>83</v>
      </c>
      <c r="K479" s="44">
        <v>132</v>
      </c>
      <c r="L479" s="44">
        <v>6</v>
      </c>
      <c r="M479" s="44" t="s">
        <v>72</v>
      </c>
      <c r="N479" s="186">
        <v>0</v>
      </c>
    </row>
    <row r="480" spans="1:14" x14ac:dyDescent="0.25">
      <c r="A480" s="44">
        <f>+COUNTIF($B$1:B480,ESTADISTICAS!B$9)</f>
        <v>0</v>
      </c>
      <c r="B480" s="44">
        <v>25</v>
      </c>
      <c r="C480" s="44" t="s">
        <v>213</v>
      </c>
      <c r="D480" s="44">
        <v>25322</v>
      </c>
      <c r="E480" t="s">
        <v>856</v>
      </c>
      <c r="F480" s="44">
        <v>40</v>
      </c>
      <c r="G480" s="44">
        <v>40</v>
      </c>
      <c r="H480" s="44">
        <v>56</v>
      </c>
      <c r="I480" s="44">
        <v>16</v>
      </c>
      <c r="J480" s="44">
        <v>16</v>
      </c>
      <c r="K480" s="44" t="s">
        <v>72</v>
      </c>
      <c r="L480" s="44" t="s">
        <v>72</v>
      </c>
      <c r="M480" s="44" t="s">
        <v>72</v>
      </c>
      <c r="N480" s="186">
        <v>0</v>
      </c>
    </row>
    <row r="481" spans="1:14" x14ac:dyDescent="0.25">
      <c r="A481" s="44">
        <f>+COUNTIF($B$1:B481,ESTADISTICAS!B$9)</f>
        <v>0</v>
      </c>
      <c r="B481" s="44">
        <v>25</v>
      </c>
      <c r="C481" s="44" t="s">
        <v>213</v>
      </c>
      <c r="D481" s="44">
        <v>25326</v>
      </c>
      <c r="E481" t="s">
        <v>857</v>
      </c>
      <c r="F481" s="44" t="s">
        <v>72</v>
      </c>
      <c r="G481" s="44" t="s">
        <v>72</v>
      </c>
      <c r="H481" s="44" t="s">
        <v>72</v>
      </c>
      <c r="I481" s="44" t="s">
        <v>72</v>
      </c>
      <c r="J481" s="44" t="s">
        <v>72</v>
      </c>
      <c r="K481" s="44" t="s">
        <v>72</v>
      </c>
      <c r="L481" s="44" t="s">
        <v>72</v>
      </c>
      <c r="M481" s="44" t="s">
        <v>72</v>
      </c>
      <c r="N481" s="186">
        <v>0</v>
      </c>
    </row>
    <row r="482" spans="1:14" x14ac:dyDescent="0.25">
      <c r="A482" s="44">
        <f>+COUNTIF($B$1:B482,ESTADISTICAS!B$9)</f>
        <v>0</v>
      </c>
      <c r="B482" s="44">
        <v>25</v>
      </c>
      <c r="C482" s="44" t="s">
        <v>213</v>
      </c>
      <c r="D482" s="44">
        <v>25328</v>
      </c>
      <c r="E482" t="s">
        <v>858</v>
      </c>
      <c r="F482" s="44">
        <v>130</v>
      </c>
      <c r="G482" s="44">
        <v>72</v>
      </c>
      <c r="H482" s="44">
        <v>71</v>
      </c>
      <c r="I482" s="44">
        <v>22</v>
      </c>
      <c r="J482" s="44">
        <v>22</v>
      </c>
      <c r="K482" s="44" t="s">
        <v>72</v>
      </c>
      <c r="L482" s="44" t="s">
        <v>72</v>
      </c>
      <c r="M482" s="44" t="s">
        <v>72</v>
      </c>
      <c r="N482" s="186">
        <v>0</v>
      </c>
    </row>
    <row r="483" spans="1:14" x14ac:dyDescent="0.25">
      <c r="A483" s="44">
        <f>+COUNTIF($B$1:B483,ESTADISTICAS!B$9)</f>
        <v>0</v>
      </c>
      <c r="B483" s="44">
        <v>25</v>
      </c>
      <c r="C483" s="44" t="s">
        <v>213</v>
      </c>
      <c r="D483" s="44">
        <v>25335</v>
      </c>
      <c r="E483" t="s">
        <v>859</v>
      </c>
      <c r="F483" s="44">
        <v>113</v>
      </c>
      <c r="G483" s="44">
        <v>93</v>
      </c>
      <c r="H483" s="44">
        <v>52</v>
      </c>
      <c r="I483" s="44" t="s">
        <v>72</v>
      </c>
      <c r="J483" s="44" t="s">
        <v>72</v>
      </c>
      <c r="K483" s="44" t="s">
        <v>72</v>
      </c>
      <c r="L483" s="44" t="s">
        <v>72</v>
      </c>
      <c r="M483" s="44" t="s">
        <v>72</v>
      </c>
      <c r="N483" s="186">
        <v>0</v>
      </c>
    </row>
    <row r="484" spans="1:14" x14ac:dyDescent="0.25">
      <c r="A484" s="44">
        <f>+COUNTIF($B$1:B484,ESTADISTICAS!B$9)</f>
        <v>0</v>
      </c>
      <c r="B484" s="44">
        <v>25</v>
      </c>
      <c r="C484" s="44" t="s">
        <v>213</v>
      </c>
      <c r="D484" s="44">
        <v>25339</v>
      </c>
      <c r="E484" t="s">
        <v>860</v>
      </c>
      <c r="F484" s="44">
        <v>1</v>
      </c>
      <c r="G484" s="44">
        <v>23</v>
      </c>
      <c r="H484" s="44">
        <v>19</v>
      </c>
      <c r="I484" s="44">
        <v>16</v>
      </c>
      <c r="J484" s="44" t="s">
        <v>72</v>
      </c>
      <c r="K484" s="44" t="s">
        <v>72</v>
      </c>
      <c r="L484" s="44">
        <v>1</v>
      </c>
      <c r="M484" s="44" t="s">
        <v>72</v>
      </c>
      <c r="N484" s="186">
        <v>0</v>
      </c>
    </row>
    <row r="485" spans="1:14" x14ac:dyDescent="0.25">
      <c r="A485" s="44">
        <f>+COUNTIF($B$1:B485,ESTADISTICAS!B$9)</f>
        <v>0</v>
      </c>
      <c r="B485" s="44">
        <v>25</v>
      </c>
      <c r="C485" s="44" t="s">
        <v>213</v>
      </c>
      <c r="D485" s="44">
        <v>25372</v>
      </c>
      <c r="E485" t="s">
        <v>861</v>
      </c>
      <c r="F485" s="44">
        <v>26</v>
      </c>
      <c r="G485" s="44">
        <v>15</v>
      </c>
      <c r="H485" s="44">
        <v>17</v>
      </c>
      <c r="I485" s="44">
        <v>7</v>
      </c>
      <c r="J485" s="44">
        <v>1</v>
      </c>
      <c r="K485" s="44" t="s">
        <v>72</v>
      </c>
      <c r="L485" s="44" t="s">
        <v>72</v>
      </c>
      <c r="M485" s="44" t="s">
        <v>72</v>
      </c>
      <c r="N485" s="186">
        <v>0</v>
      </c>
    </row>
    <row r="486" spans="1:14" x14ac:dyDescent="0.25">
      <c r="A486" s="44">
        <f>+COUNTIF($B$1:B486,ESTADISTICAS!B$9)</f>
        <v>0</v>
      </c>
      <c r="B486" s="44">
        <v>25</v>
      </c>
      <c r="C486" s="44" t="s">
        <v>213</v>
      </c>
      <c r="D486" s="44">
        <v>25377</v>
      </c>
      <c r="E486" t="s">
        <v>862</v>
      </c>
      <c r="F486" s="44">
        <v>261</v>
      </c>
      <c r="G486" s="44">
        <v>170</v>
      </c>
      <c r="H486" s="44">
        <v>95</v>
      </c>
      <c r="I486" s="44">
        <v>73</v>
      </c>
      <c r="J486" s="44">
        <v>52</v>
      </c>
      <c r="K486" s="44">
        <v>5</v>
      </c>
      <c r="L486" s="44">
        <v>1</v>
      </c>
      <c r="M486" s="44" t="s">
        <v>72</v>
      </c>
      <c r="N486" s="186">
        <v>0</v>
      </c>
    </row>
    <row r="487" spans="1:14" x14ac:dyDescent="0.25">
      <c r="A487" s="44">
        <f>+COUNTIF($B$1:B487,ESTADISTICAS!B$9)</f>
        <v>0</v>
      </c>
      <c r="B487" s="44">
        <v>25</v>
      </c>
      <c r="C487" s="44" t="s">
        <v>213</v>
      </c>
      <c r="D487" s="44">
        <v>25386</v>
      </c>
      <c r="E487" t="s">
        <v>863</v>
      </c>
      <c r="F487" s="44">
        <v>255</v>
      </c>
      <c r="G487" s="44">
        <v>108</v>
      </c>
      <c r="H487" s="44">
        <v>160</v>
      </c>
      <c r="I487" s="44">
        <v>85</v>
      </c>
      <c r="J487" s="44">
        <v>224</v>
      </c>
      <c r="K487" s="44">
        <v>1</v>
      </c>
      <c r="L487" s="44">
        <v>6</v>
      </c>
      <c r="M487" s="44">
        <v>2</v>
      </c>
      <c r="N487" s="186">
        <v>0</v>
      </c>
    </row>
    <row r="488" spans="1:14" x14ac:dyDescent="0.25">
      <c r="A488" s="44">
        <f>+COUNTIF($B$1:B488,ESTADISTICAS!B$9)</f>
        <v>0</v>
      </c>
      <c r="B488" s="44">
        <v>25</v>
      </c>
      <c r="C488" s="44" t="s">
        <v>213</v>
      </c>
      <c r="D488" s="44">
        <v>25394</v>
      </c>
      <c r="E488" t="s">
        <v>864</v>
      </c>
      <c r="F488" s="44">
        <v>135</v>
      </c>
      <c r="G488" s="44">
        <v>79</v>
      </c>
      <c r="H488" s="44">
        <v>98</v>
      </c>
      <c r="I488" s="44">
        <v>62</v>
      </c>
      <c r="J488" s="44">
        <v>38</v>
      </c>
      <c r="K488" s="44">
        <v>19</v>
      </c>
      <c r="L488" s="44">
        <v>36</v>
      </c>
      <c r="M488" s="44" t="s">
        <v>72</v>
      </c>
      <c r="N488" s="186">
        <v>0</v>
      </c>
    </row>
    <row r="489" spans="1:14" x14ac:dyDescent="0.25">
      <c r="A489" s="44">
        <f>+COUNTIF($B$1:B489,ESTADISTICAS!B$9)</f>
        <v>0</v>
      </c>
      <c r="B489" s="44">
        <v>25</v>
      </c>
      <c r="C489" s="44" t="s">
        <v>213</v>
      </c>
      <c r="D489" s="44">
        <v>25398</v>
      </c>
      <c r="E489" t="s">
        <v>865</v>
      </c>
      <c r="F489" s="44" t="s">
        <v>72</v>
      </c>
      <c r="G489" s="44">
        <v>40</v>
      </c>
      <c r="H489" s="44">
        <v>98</v>
      </c>
      <c r="I489" s="44">
        <v>74</v>
      </c>
      <c r="J489" s="44">
        <v>39</v>
      </c>
      <c r="K489" s="44" t="s">
        <v>72</v>
      </c>
      <c r="L489" s="44">
        <v>1</v>
      </c>
      <c r="M489" s="44" t="s">
        <v>72</v>
      </c>
      <c r="N489" s="186">
        <v>0</v>
      </c>
    </row>
    <row r="490" spans="1:14" x14ac:dyDescent="0.25">
      <c r="A490" s="44">
        <f>+COUNTIF($B$1:B490,ESTADISTICAS!B$9)</f>
        <v>0</v>
      </c>
      <c r="B490" s="44">
        <v>25</v>
      </c>
      <c r="C490" s="44" t="s">
        <v>213</v>
      </c>
      <c r="D490" s="44">
        <v>25402</v>
      </c>
      <c r="E490" t="s">
        <v>747</v>
      </c>
      <c r="F490" s="44">
        <v>210</v>
      </c>
      <c r="G490" s="44">
        <v>194</v>
      </c>
      <c r="H490" s="44">
        <v>187</v>
      </c>
      <c r="I490" s="44">
        <v>138</v>
      </c>
      <c r="J490" s="44">
        <v>31</v>
      </c>
      <c r="K490" s="44" t="s">
        <v>72</v>
      </c>
      <c r="L490" s="44">
        <v>1</v>
      </c>
      <c r="M490" s="44">
        <v>1</v>
      </c>
      <c r="N490" s="186">
        <v>0</v>
      </c>
    </row>
    <row r="491" spans="1:14" x14ac:dyDescent="0.25">
      <c r="A491" s="44">
        <f>+COUNTIF($B$1:B491,ESTADISTICAS!B$9)</f>
        <v>0</v>
      </c>
      <c r="B491" s="44">
        <v>25</v>
      </c>
      <c r="C491" s="44" t="s">
        <v>213</v>
      </c>
      <c r="D491" s="44">
        <v>25426</v>
      </c>
      <c r="E491" t="s">
        <v>866</v>
      </c>
      <c r="F491" s="44">
        <v>34</v>
      </c>
      <c r="G491" s="44">
        <v>63</v>
      </c>
      <c r="H491" s="44">
        <v>27</v>
      </c>
      <c r="I491" s="44">
        <v>27</v>
      </c>
      <c r="J491" s="44" t="s">
        <v>72</v>
      </c>
      <c r="K491" s="44" t="s">
        <v>72</v>
      </c>
      <c r="L491" s="44">
        <v>2</v>
      </c>
      <c r="M491" s="44" t="s">
        <v>72</v>
      </c>
      <c r="N491" s="186">
        <v>0</v>
      </c>
    </row>
    <row r="492" spans="1:14" x14ac:dyDescent="0.25">
      <c r="A492" s="44">
        <f>+COUNTIF($B$1:B492,ESTADISTICAS!B$9)</f>
        <v>0</v>
      </c>
      <c r="B492" s="44">
        <v>25</v>
      </c>
      <c r="C492" s="44" t="s">
        <v>213</v>
      </c>
      <c r="D492" s="44">
        <v>25430</v>
      </c>
      <c r="E492" t="s">
        <v>867</v>
      </c>
      <c r="F492" s="44">
        <v>437</v>
      </c>
      <c r="G492" s="44">
        <v>638</v>
      </c>
      <c r="H492" s="44">
        <v>290</v>
      </c>
      <c r="I492" s="44">
        <v>655</v>
      </c>
      <c r="J492" s="44">
        <v>536</v>
      </c>
      <c r="K492" s="44">
        <v>453</v>
      </c>
      <c r="L492" s="44">
        <v>455</v>
      </c>
      <c r="M492" s="44">
        <v>520</v>
      </c>
      <c r="N492" s="186">
        <v>524</v>
      </c>
    </row>
    <row r="493" spans="1:14" x14ac:dyDescent="0.25">
      <c r="A493" s="44">
        <f>+COUNTIF($B$1:B493,ESTADISTICAS!B$9)</f>
        <v>0</v>
      </c>
      <c r="B493" s="44">
        <v>25</v>
      </c>
      <c r="C493" s="44" t="s">
        <v>213</v>
      </c>
      <c r="D493" s="44">
        <v>25436</v>
      </c>
      <c r="E493" t="s">
        <v>868</v>
      </c>
      <c r="F493" s="44" t="s">
        <v>72</v>
      </c>
      <c r="G493" s="44" t="s">
        <v>72</v>
      </c>
      <c r="H493" s="44" t="s">
        <v>72</v>
      </c>
      <c r="I493" s="44" t="s">
        <v>72</v>
      </c>
      <c r="J493" s="44" t="s">
        <v>72</v>
      </c>
      <c r="K493" s="44">
        <v>6</v>
      </c>
      <c r="L493" s="44" t="s">
        <v>72</v>
      </c>
      <c r="M493" s="44" t="s">
        <v>72</v>
      </c>
      <c r="N493" s="186">
        <v>0</v>
      </c>
    </row>
    <row r="494" spans="1:14" x14ac:dyDescent="0.25">
      <c r="A494" s="44">
        <f>+COUNTIF($B$1:B494,ESTADISTICAS!B$9)</f>
        <v>0</v>
      </c>
      <c r="B494" s="44">
        <v>25</v>
      </c>
      <c r="C494" s="44" t="s">
        <v>213</v>
      </c>
      <c r="D494" s="44">
        <v>25438</v>
      </c>
      <c r="E494" t="s">
        <v>869</v>
      </c>
      <c r="F494" s="44">
        <v>66</v>
      </c>
      <c r="G494" s="44">
        <v>124</v>
      </c>
      <c r="H494" s="44">
        <v>83</v>
      </c>
      <c r="I494" s="44">
        <v>39</v>
      </c>
      <c r="J494" s="44" t="s">
        <v>72</v>
      </c>
      <c r="K494" s="44" t="s">
        <v>72</v>
      </c>
      <c r="L494" s="44" t="s">
        <v>72</v>
      </c>
      <c r="M494" s="44" t="s">
        <v>72</v>
      </c>
      <c r="N494" s="186">
        <v>0</v>
      </c>
    </row>
    <row r="495" spans="1:14" x14ac:dyDescent="0.25">
      <c r="A495" s="44">
        <f>+COUNTIF($B$1:B495,ESTADISTICAS!B$9)</f>
        <v>0</v>
      </c>
      <c r="B495" s="44">
        <v>25</v>
      </c>
      <c r="C495" s="44" t="s">
        <v>213</v>
      </c>
      <c r="D495" s="44">
        <v>25473</v>
      </c>
      <c r="E495" t="s">
        <v>870</v>
      </c>
      <c r="F495" s="44">
        <v>2306</v>
      </c>
      <c r="G495" s="44">
        <v>2463</v>
      </c>
      <c r="H495" s="44">
        <v>2745</v>
      </c>
      <c r="I495" s="44">
        <v>2899</v>
      </c>
      <c r="J495" s="44">
        <v>4033</v>
      </c>
      <c r="K495" s="44">
        <v>4562</v>
      </c>
      <c r="L495" s="44">
        <v>5305</v>
      </c>
      <c r="M495" s="44">
        <v>6069</v>
      </c>
      <c r="N495" s="186">
        <v>6062</v>
      </c>
    </row>
    <row r="496" spans="1:14" x14ac:dyDescent="0.25">
      <c r="A496" s="44">
        <f>+COUNTIF($B$1:B496,ESTADISTICAS!B$9)</f>
        <v>0</v>
      </c>
      <c r="B496" s="44">
        <v>25</v>
      </c>
      <c r="C496" s="44" t="s">
        <v>213</v>
      </c>
      <c r="D496" s="44">
        <v>25486</v>
      </c>
      <c r="E496" t="s">
        <v>871</v>
      </c>
      <c r="F496" s="44">
        <v>3</v>
      </c>
      <c r="G496" s="44" t="s">
        <v>72</v>
      </c>
      <c r="H496" s="44" t="s">
        <v>72</v>
      </c>
      <c r="I496" s="44" t="s">
        <v>72</v>
      </c>
      <c r="J496" s="44" t="s">
        <v>72</v>
      </c>
      <c r="K496" s="44" t="s">
        <v>72</v>
      </c>
      <c r="L496" s="44" t="s">
        <v>72</v>
      </c>
      <c r="M496" s="44" t="s">
        <v>72</v>
      </c>
      <c r="N496" s="186">
        <v>0</v>
      </c>
    </row>
    <row r="497" spans="1:14" x14ac:dyDescent="0.25">
      <c r="A497" s="44">
        <f>+COUNTIF($B$1:B497,ESTADISTICAS!B$9)</f>
        <v>0</v>
      </c>
      <c r="B497" s="44">
        <v>25</v>
      </c>
      <c r="C497" s="44" t="s">
        <v>213</v>
      </c>
      <c r="D497" s="44">
        <v>25488</v>
      </c>
      <c r="E497" t="s">
        <v>872</v>
      </c>
      <c r="F497" s="44">
        <v>6444</v>
      </c>
      <c r="G497" s="44">
        <v>3263</v>
      </c>
      <c r="H497" s="44">
        <v>4156</v>
      </c>
      <c r="I497" s="44">
        <v>3215</v>
      </c>
      <c r="J497" s="44">
        <v>5070</v>
      </c>
      <c r="K497" s="44">
        <v>5215</v>
      </c>
      <c r="L497" s="44">
        <v>5312</v>
      </c>
      <c r="M497" s="44">
        <v>5155</v>
      </c>
      <c r="N497" s="186">
        <v>5321</v>
      </c>
    </row>
    <row r="498" spans="1:14" x14ac:dyDescent="0.25">
      <c r="A498" s="44">
        <f>+COUNTIF($B$1:B498,ESTADISTICAS!B$9)</f>
        <v>0</v>
      </c>
      <c r="B498" s="44">
        <v>25</v>
      </c>
      <c r="C498" s="44" t="s">
        <v>213</v>
      </c>
      <c r="D498" s="44">
        <v>25489</v>
      </c>
      <c r="E498" t="s">
        <v>873</v>
      </c>
      <c r="F498" s="44">
        <v>94</v>
      </c>
      <c r="G498" s="44">
        <v>87</v>
      </c>
      <c r="H498" s="44">
        <v>61</v>
      </c>
      <c r="I498" s="44">
        <v>18</v>
      </c>
      <c r="J498" s="44" t="s">
        <v>72</v>
      </c>
      <c r="K498" s="44" t="s">
        <v>72</v>
      </c>
      <c r="L498" s="44" t="s">
        <v>72</v>
      </c>
      <c r="M498" s="44" t="s">
        <v>72</v>
      </c>
      <c r="N498" s="186">
        <v>0</v>
      </c>
    </row>
    <row r="499" spans="1:14" x14ac:dyDescent="0.25">
      <c r="A499" s="44">
        <f>+COUNTIF($B$1:B499,ESTADISTICAS!B$9)</f>
        <v>0</v>
      </c>
      <c r="B499" s="44">
        <v>25</v>
      </c>
      <c r="C499" s="44" t="s">
        <v>213</v>
      </c>
      <c r="D499" s="44">
        <v>25491</v>
      </c>
      <c r="E499" t="s">
        <v>874</v>
      </c>
      <c r="F499" s="44">
        <v>157</v>
      </c>
      <c r="G499" s="44">
        <v>153</v>
      </c>
      <c r="H499" s="44">
        <v>129</v>
      </c>
      <c r="I499" s="44">
        <v>58</v>
      </c>
      <c r="J499" s="44">
        <v>35</v>
      </c>
      <c r="K499" s="44">
        <v>15</v>
      </c>
      <c r="L499" s="44">
        <v>13</v>
      </c>
      <c r="M499" s="44">
        <v>12</v>
      </c>
      <c r="N499" s="186">
        <v>6</v>
      </c>
    </row>
    <row r="500" spans="1:14" x14ac:dyDescent="0.25">
      <c r="A500" s="44">
        <f>+COUNTIF($B$1:B500,ESTADISTICAS!B$9)</f>
        <v>0</v>
      </c>
      <c r="B500" s="44">
        <v>25</v>
      </c>
      <c r="C500" s="44" t="s">
        <v>213</v>
      </c>
      <c r="D500" s="44">
        <v>25506</v>
      </c>
      <c r="E500" t="s">
        <v>514</v>
      </c>
      <c r="F500" s="44" t="s">
        <v>72</v>
      </c>
      <c r="G500" s="44" t="s">
        <v>72</v>
      </c>
      <c r="H500" s="44" t="s">
        <v>72</v>
      </c>
      <c r="I500" s="44" t="s">
        <v>72</v>
      </c>
      <c r="J500" s="44" t="s">
        <v>72</v>
      </c>
      <c r="K500" s="44" t="s">
        <v>72</v>
      </c>
      <c r="L500" s="44" t="s">
        <v>72</v>
      </c>
      <c r="M500" s="44" t="s">
        <v>72</v>
      </c>
      <c r="N500" s="186">
        <v>0</v>
      </c>
    </row>
    <row r="501" spans="1:14" x14ac:dyDescent="0.25">
      <c r="A501" s="44">
        <f>+COUNTIF($B$1:B501,ESTADISTICAS!B$9)</f>
        <v>0</v>
      </c>
      <c r="B501" s="44">
        <v>25</v>
      </c>
      <c r="C501" s="44" t="s">
        <v>213</v>
      </c>
      <c r="D501" s="44">
        <v>25513</v>
      </c>
      <c r="E501" t="s">
        <v>875</v>
      </c>
      <c r="F501" s="44">
        <v>410</v>
      </c>
      <c r="G501" s="44">
        <v>224</v>
      </c>
      <c r="H501" s="44">
        <v>336</v>
      </c>
      <c r="I501" s="44">
        <v>153</v>
      </c>
      <c r="J501" s="44">
        <v>117</v>
      </c>
      <c r="K501" s="44">
        <v>1</v>
      </c>
      <c r="L501" s="44">
        <v>1</v>
      </c>
      <c r="M501" s="44">
        <v>2</v>
      </c>
      <c r="N501" s="186">
        <v>66</v>
      </c>
    </row>
    <row r="502" spans="1:14" x14ac:dyDescent="0.25">
      <c r="A502" s="44">
        <f>+COUNTIF($B$1:B502,ESTADISTICAS!B$9)</f>
        <v>0</v>
      </c>
      <c r="B502" s="44">
        <v>25</v>
      </c>
      <c r="C502" s="44" t="s">
        <v>213</v>
      </c>
      <c r="D502" s="44">
        <v>25518</v>
      </c>
      <c r="E502" t="s">
        <v>876</v>
      </c>
      <c r="F502" s="44" t="s">
        <v>72</v>
      </c>
      <c r="G502" s="44" t="s">
        <v>72</v>
      </c>
      <c r="H502" s="44">
        <v>53</v>
      </c>
      <c r="I502" s="44">
        <v>52</v>
      </c>
      <c r="J502" s="44">
        <v>33</v>
      </c>
      <c r="K502" s="44" t="s">
        <v>72</v>
      </c>
      <c r="L502" s="44" t="s">
        <v>72</v>
      </c>
      <c r="M502" s="44" t="s">
        <v>72</v>
      </c>
      <c r="N502" s="186">
        <v>0</v>
      </c>
    </row>
    <row r="503" spans="1:14" x14ac:dyDescent="0.25">
      <c r="A503" s="44">
        <f>+COUNTIF($B$1:B503,ESTADISTICAS!B$9)</f>
        <v>0</v>
      </c>
      <c r="B503" s="44">
        <v>25</v>
      </c>
      <c r="C503" s="44" t="s">
        <v>213</v>
      </c>
      <c r="D503" s="44">
        <v>25524</v>
      </c>
      <c r="E503" t="s">
        <v>877</v>
      </c>
      <c r="F503" s="44">
        <v>39</v>
      </c>
      <c r="G503" s="44">
        <v>19</v>
      </c>
      <c r="H503" s="44" t="s">
        <v>72</v>
      </c>
      <c r="I503" s="44" t="s">
        <v>72</v>
      </c>
      <c r="J503" s="44" t="s">
        <v>72</v>
      </c>
      <c r="K503" s="44">
        <v>1</v>
      </c>
      <c r="L503" s="44" t="s">
        <v>72</v>
      </c>
      <c r="M503" s="44" t="s">
        <v>72</v>
      </c>
      <c r="N503" s="186">
        <v>0</v>
      </c>
    </row>
    <row r="504" spans="1:14" x14ac:dyDescent="0.25">
      <c r="A504" s="44">
        <f>+COUNTIF($B$1:B504,ESTADISTICAS!B$9)</f>
        <v>0</v>
      </c>
      <c r="B504" s="44">
        <v>25</v>
      </c>
      <c r="C504" s="44" t="s">
        <v>213</v>
      </c>
      <c r="D504" s="44">
        <v>25530</v>
      </c>
      <c r="E504" t="s">
        <v>878</v>
      </c>
      <c r="F504" s="44">
        <v>67</v>
      </c>
      <c r="G504" s="44">
        <v>67</v>
      </c>
      <c r="H504" s="44">
        <v>24</v>
      </c>
      <c r="I504" s="44">
        <v>23</v>
      </c>
      <c r="J504" s="44">
        <v>15</v>
      </c>
      <c r="K504" s="44">
        <v>4</v>
      </c>
      <c r="L504" s="44" t="s">
        <v>72</v>
      </c>
      <c r="M504" s="44" t="s">
        <v>72</v>
      </c>
      <c r="N504" s="186">
        <v>0</v>
      </c>
    </row>
    <row r="505" spans="1:14" x14ac:dyDescent="0.25">
      <c r="A505" s="44">
        <f>+COUNTIF($B$1:B505,ESTADISTICAS!B$9)</f>
        <v>0</v>
      </c>
      <c r="B505" s="44">
        <v>25</v>
      </c>
      <c r="C505" s="44" t="s">
        <v>213</v>
      </c>
      <c r="D505" s="44">
        <v>25535</v>
      </c>
      <c r="E505" t="s">
        <v>879</v>
      </c>
      <c r="F505" s="44">
        <v>8</v>
      </c>
      <c r="G505" s="44">
        <v>4</v>
      </c>
      <c r="H505" s="44">
        <v>4</v>
      </c>
      <c r="I505" s="44">
        <v>1</v>
      </c>
      <c r="J505" s="44">
        <v>1</v>
      </c>
      <c r="K505" s="44" t="s">
        <v>72</v>
      </c>
      <c r="L505" s="44">
        <v>1</v>
      </c>
      <c r="M505" s="44" t="s">
        <v>72</v>
      </c>
      <c r="N505" s="186">
        <v>0</v>
      </c>
    </row>
    <row r="506" spans="1:14" x14ac:dyDescent="0.25">
      <c r="A506" s="44">
        <f>+COUNTIF($B$1:B506,ESTADISTICAS!B$9)</f>
        <v>0</v>
      </c>
      <c r="B506" s="44">
        <v>25</v>
      </c>
      <c r="C506" s="44" t="s">
        <v>213</v>
      </c>
      <c r="D506" s="44">
        <v>25572</v>
      </c>
      <c r="E506" t="s">
        <v>880</v>
      </c>
      <c r="F506" s="44">
        <v>479</v>
      </c>
      <c r="G506" s="44">
        <v>193</v>
      </c>
      <c r="H506" s="44">
        <v>255</v>
      </c>
      <c r="I506" s="44">
        <v>171</v>
      </c>
      <c r="J506" s="44">
        <v>105</v>
      </c>
      <c r="K506" s="44" t="s">
        <v>72</v>
      </c>
      <c r="L506" s="44">
        <v>3</v>
      </c>
      <c r="M506" s="44">
        <v>1</v>
      </c>
      <c r="N506" s="186">
        <v>0</v>
      </c>
    </row>
    <row r="507" spans="1:14" x14ac:dyDescent="0.25">
      <c r="A507" s="44">
        <f>+COUNTIF($B$1:B507,ESTADISTICAS!B$9)</f>
        <v>0</v>
      </c>
      <c r="B507" s="44">
        <v>25</v>
      </c>
      <c r="C507" s="44" t="s">
        <v>213</v>
      </c>
      <c r="D507" s="44">
        <v>25580</v>
      </c>
      <c r="E507" t="s">
        <v>881</v>
      </c>
      <c r="F507" s="44" t="s">
        <v>72</v>
      </c>
      <c r="G507" s="44">
        <v>54</v>
      </c>
      <c r="H507" s="44">
        <v>54</v>
      </c>
      <c r="I507" s="44">
        <v>18</v>
      </c>
      <c r="J507" s="44" t="s">
        <v>72</v>
      </c>
      <c r="K507" s="44" t="s">
        <v>72</v>
      </c>
      <c r="L507" s="44" t="s">
        <v>72</v>
      </c>
      <c r="M507" s="44" t="s">
        <v>72</v>
      </c>
      <c r="N507" s="186">
        <v>0</v>
      </c>
    </row>
    <row r="508" spans="1:14" x14ac:dyDescent="0.25">
      <c r="A508" s="44">
        <f>+COUNTIF($B$1:B508,ESTADISTICAS!B$9)</f>
        <v>0</v>
      </c>
      <c r="B508" s="44">
        <v>25</v>
      </c>
      <c r="C508" s="44" t="s">
        <v>213</v>
      </c>
      <c r="D508" s="44">
        <v>25592</v>
      </c>
      <c r="E508" t="s">
        <v>882</v>
      </c>
      <c r="F508" s="44">
        <v>29</v>
      </c>
      <c r="G508" s="44" t="s">
        <v>72</v>
      </c>
      <c r="H508" s="44">
        <v>27</v>
      </c>
      <c r="I508" s="44">
        <v>34</v>
      </c>
      <c r="J508" s="44">
        <v>13</v>
      </c>
      <c r="K508" s="44" t="s">
        <v>72</v>
      </c>
      <c r="L508" s="44" t="s">
        <v>72</v>
      </c>
      <c r="M508" s="44" t="s">
        <v>72</v>
      </c>
      <c r="N508" s="186">
        <v>0</v>
      </c>
    </row>
    <row r="509" spans="1:14" x14ac:dyDescent="0.25">
      <c r="A509" s="44">
        <f>+COUNTIF($B$1:B509,ESTADISTICAS!B$9)</f>
        <v>0</v>
      </c>
      <c r="B509" s="44">
        <v>25</v>
      </c>
      <c r="C509" s="44" t="s">
        <v>213</v>
      </c>
      <c r="D509" s="44">
        <v>25594</v>
      </c>
      <c r="E509" t="s">
        <v>883</v>
      </c>
      <c r="F509" s="44">
        <v>190</v>
      </c>
      <c r="G509" s="44">
        <v>192</v>
      </c>
      <c r="H509" s="44">
        <v>205</v>
      </c>
      <c r="I509" s="44">
        <v>185</v>
      </c>
      <c r="J509" s="44">
        <v>146</v>
      </c>
      <c r="K509" s="44">
        <v>121</v>
      </c>
      <c r="L509" s="44">
        <v>82</v>
      </c>
      <c r="M509" s="44" t="s">
        <v>72</v>
      </c>
      <c r="N509" s="186">
        <v>0</v>
      </c>
    </row>
    <row r="510" spans="1:14" x14ac:dyDescent="0.25">
      <c r="A510" s="44">
        <f>+COUNTIF($B$1:B510,ESTADISTICAS!B$9)</f>
        <v>0</v>
      </c>
      <c r="B510" s="44">
        <v>25</v>
      </c>
      <c r="C510" s="44" t="s">
        <v>213</v>
      </c>
      <c r="D510" s="44">
        <v>25596</v>
      </c>
      <c r="E510" t="s">
        <v>884</v>
      </c>
      <c r="F510" s="44" t="s">
        <v>72</v>
      </c>
      <c r="G510" s="44" t="s">
        <v>72</v>
      </c>
      <c r="H510" s="44" t="s">
        <v>72</v>
      </c>
      <c r="I510" s="44" t="s">
        <v>72</v>
      </c>
      <c r="J510" s="44" t="s">
        <v>72</v>
      </c>
      <c r="K510" s="44" t="s">
        <v>72</v>
      </c>
      <c r="L510" s="44" t="s">
        <v>72</v>
      </c>
      <c r="M510" s="44" t="s">
        <v>72</v>
      </c>
      <c r="N510" s="186">
        <v>0</v>
      </c>
    </row>
    <row r="511" spans="1:14" x14ac:dyDescent="0.25">
      <c r="A511" s="44">
        <f>+COUNTIF($B$1:B511,ESTADISTICAS!B$9)</f>
        <v>0</v>
      </c>
      <c r="B511" s="44">
        <v>25</v>
      </c>
      <c r="C511" s="44" t="s">
        <v>213</v>
      </c>
      <c r="D511" s="44">
        <v>25599</v>
      </c>
      <c r="E511" t="s">
        <v>885</v>
      </c>
      <c r="F511" s="44">
        <v>74</v>
      </c>
      <c r="G511" s="44">
        <v>36</v>
      </c>
      <c r="H511" s="44">
        <v>20</v>
      </c>
      <c r="I511" s="44" t="s">
        <v>72</v>
      </c>
      <c r="J511" s="44" t="s">
        <v>72</v>
      </c>
      <c r="K511" s="44" t="s">
        <v>72</v>
      </c>
      <c r="L511" s="44" t="s">
        <v>72</v>
      </c>
      <c r="M511" s="44" t="s">
        <v>72</v>
      </c>
      <c r="N511" s="186">
        <v>0</v>
      </c>
    </row>
    <row r="512" spans="1:14" x14ac:dyDescent="0.25">
      <c r="A512" s="44">
        <f>+COUNTIF($B$1:B512,ESTADISTICAS!B$9)</f>
        <v>0</v>
      </c>
      <c r="B512" s="44">
        <v>25</v>
      </c>
      <c r="C512" s="44" t="s">
        <v>213</v>
      </c>
      <c r="D512" s="44">
        <v>25612</v>
      </c>
      <c r="E512" t="s">
        <v>886</v>
      </c>
      <c r="F512" s="44" t="s">
        <v>72</v>
      </c>
      <c r="G512" s="44">
        <v>14</v>
      </c>
      <c r="H512" s="44">
        <v>78</v>
      </c>
      <c r="I512" s="44">
        <v>58</v>
      </c>
      <c r="J512" s="44">
        <v>50</v>
      </c>
      <c r="K512" s="44">
        <v>15</v>
      </c>
      <c r="L512" s="44">
        <v>12</v>
      </c>
      <c r="M512" s="44">
        <v>1</v>
      </c>
      <c r="N512" s="186">
        <v>0</v>
      </c>
    </row>
    <row r="513" spans="1:14" x14ac:dyDescent="0.25">
      <c r="A513" s="44">
        <f>+COUNTIF($B$1:B513,ESTADISTICAS!B$9)</f>
        <v>0</v>
      </c>
      <c r="B513" s="44">
        <v>25</v>
      </c>
      <c r="C513" s="44" t="s">
        <v>213</v>
      </c>
      <c r="D513" s="44">
        <v>25645</v>
      </c>
      <c r="E513" t="s">
        <v>887</v>
      </c>
      <c r="F513" s="44" t="s">
        <v>72</v>
      </c>
      <c r="G513" s="44" t="s">
        <v>72</v>
      </c>
      <c r="H513" s="44" t="s">
        <v>72</v>
      </c>
      <c r="I513" s="44" t="s">
        <v>72</v>
      </c>
      <c r="J513" s="44" t="s">
        <v>72</v>
      </c>
      <c r="K513" s="44" t="s">
        <v>72</v>
      </c>
      <c r="L513" s="44">
        <v>1</v>
      </c>
      <c r="M513" s="44">
        <v>1</v>
      </c>
      <c r="N513" s="186">
        <v>0</v>
      </c>
    </row>
    <row r="514" spans="1:14" x14ac:dyDescent="0.25">
      <c r="A514" s="44">
        <f>+COUNTIF($B$1:B514,ESTADISTICAS!B$9)</f>
        <v>0</v>
      </c>
      <c r="B514" s="44">
        <v>25</v>
      </c>
      <c r="C514" s="44" t="s">
        <v>213</v>
      </c>
      <c r="D514" s="44">
        <v>25649</v>
      </c>
      <c r="E514" t="s">
        <v>888</v>
      </c>
      <c r="F514" s="44">
        <v>2</v>
      </c>
      <c r="G514" s="44" t="s">
        <v>72</v>
      </c>
      <c r="H514" s="44" t="s">
        <v>72</v>
      </c>
      <c r="I514" s="44" t="s">
        <v>72</v>
      </c>
      <c r="J514" s="44" t="s">
        <v>72</v>
      </c>
      <c r="K514" s="44" t="s">
        <v>72</v>
      </c>
      <c r="L514" s="44" t="s">
        <v>72</v>
      </c>
      <c r="M514" s="44" t="s">
        <v>72</v>
      </c>
      <c r="N514" s="186">
        <v>0</v>
      </c>
    </row>
    <row r="515" spans="1:14" x14ac:dyDescent="0.25">
      <c r="A515" s="44">
        <f>+COUNTIF($B$1:B515,ESTADISTICAS!B$9)</f>
        <v>0</v>
      </c>
      <c r="B515" s="44">
        <v>25</v>
      </c>
      <c r="C515" s="44" t="s">
        <v>213</v>
      </c>
      <c r="D515" s="44">
        <v>25653</v>
      </c>
      <c r="E515" t="s">
        <v>889</v>
      </c>
      <c r="F515" s="44" t="s">
        <v>72</v>
      </c>
      <c r="G515" s="44" t="s">
        <v>72</v>
      </c>
      <c r="H515" s="44">
        <v>23</v>
      </c>
      <c r="I515" s="44">
        <v>23</v>
      </c>
      <c r="J515" s="44" t="s">
        <v>72</v>
      </c>
      <c r="K515" s="44" t="s">
        <v>72</v>
      </c>
      <c r="L515" s="44" t="s">
        <v>72</v>
      </c>
      <c r="M515" s="44" t="s">
        <v>72</v>
      </c>
      <c r="N515" s="186">
        <v>0</v>
      </c>
    </row>
    <row r="516" spans="1:14" x14ac:dyDescent="0.25">
      <c r="A516" s="44">
        <f>+COUNTIF($B$1:B516,ESTADISTICAS!B$9)</f>
        <v>0</v>
      </c>
      <c r="B516" s="44">
        <v>25</v>
      </c>
      <c r="C516" s="44" t="s">
        <v>213</v>
      </c>
      <c r="D516" s="44">
        <v>25658</v>
      </c>
      <c r="E516" t="s">
        <v>487</v>
      </c>
      <c r="F516" s="44">
        <v>154</v>
      </c>
      <c r="G516" s="44">
        <v>42</v>
      </c>
      <c r="H516" s="44">
        <v>34</v>
      </c>
      <c r="I516" s="44" t="s">
        <v>72</v>
      </c>
      <c r="J516" s="44" t="s">
        <v>72</v>
      </c>
      <c r="K516" s="44" t="s">
        <v>72</v>
      </c>
      <c r="L516" s="44">
        <v>1</v>
      </c>
      <c r="M516" s="44" t="s">
        <v>72</v>
      </c>
      <c r="N516" s="186">
        <v>0</v>
      </c>
    </row>
    <row r="517" spans="1:14" x14ac:dyDescent="0.25">
      <c r="A517" s="44">
        <f>+COUNTIF($B$1:B517,ESTADISTICAS!B$9)</f>
        <v>0</v>
      </c>
      <c r="B517" s="44">
        <v>25</v>
      </c>
      <c r="C517" s="44" t="s">
        <v>213</v>
      </c>
      <c r="D517" s="44">
        <v>25662</v>
      </c>
      <c r="E517" t="s">
        <v>890</v>
      </c>
      <c r="F517" s="44">
        <v>199</v>
      </c>
      <c r="G517" s="44">
        <v>105</v>
      </c>
      <c r="H517" s="44">
        <v>91</v>
      </c>
      <c r="I517" s="44">
        <v>95</v>
      </c>
      <c r="J517" s="44">
        <v>63</v>
      </c>
      <c r="K517" s="44">
        <v>13</v>
      </c>
      <c r="L517" s="44">
        <v>15</v>
      </c>
      <c r="M517" s="44">
        <v>13</v>
      </c>
      <c r="N517" s="186">
        <v>0</v>
      </c>
    </row>
    <row r="518" spans="1:14" x14ac:dyDescent="0.25">
      <c r="A518" s="44">
        <f>+COUNTIF($B$1:B518,ESTADISTICAS!B$9)</f>
        <v>0</v>
      </c>
      <c r="B518" s="44">
        <v>25</v>
      </c>
      <c r="C518" s="44" t="s">
        <v>213</v>
      </c>
      <c r="D518" s="44">
        <v>25718</v>
      </c>
      <c r="E518" t="s">
        <v>891</v>
      </c>
      <c r="F518" s="44">
        <v>169</v>
      </c>
      <c r="G518" s="44">
        <v>66</v>
      </c>
      <c r="H518" s="44">
        <v>122</v>
      </c>
      <c r="I518" s="44">
        <v>74</v>
      </c>
      <c r="J518" s="44">
        <v>41</v>
      </c>
      <c r="K518" s="44" t="s">
        <v>72</v>
      </c>
      <c r="L518" s="44" t="s">
        <v>72</v>
      </c>
      <c r="M518" s="44" t="s">
        <v>72</v>
      </c>
      <c r="N518" s="186">
        <v>0</v>
      </c>
    </row>
    <row r="519" spans="1:14" x14ac:dyDescent="0.25">
      <c r="A519" s="44">
        <f>+COUNTIF($B$1:B519,ESTADISTICAS!B$9)</f>
        <v>0</v>
      </c>
      <c r="B519" s="44">
        <v>25</v>
      </c>
      <c r="C519" s="44" t="s">
        <v>213</v>
      </c>
      <c r="D519" s="44">
        <v>25736</v>
      </c>
      <c r="E519" t="s">
        <v>892</v>
      </c>
      <c r="F519" s="44" t="s">
        <v>72</v>
      </c>
      <c r="G519" s="44" t="s">
        <v>72</v>
      </c>
      <c r="H519" s="44" t="s">
        <v>72</v>
      </c>
      <c r="I519" s="44" t="s">
        <v>72</v>
      </c>
      <c r="J519" s="44" t="s">
        <v>72</v>
      </c>
      <c r="K519" s="44">
        <v>1</v>
      </c>
      <c r="L519" s="44" t="s">
        <v>72</v>
      </c>
      <c r="M519" s="44">
        <v>2</v>
      </c>
      <c r="N519" s="186">
        <v>0</v>
      </c>
    </row>
    <row r="520" spans="1:14" x14ac:dyDescent="0.25">
      <c r="A520" s="44">
        <f>+COUNTIF($B$1:B520,ESTADISTICAS!B$9)</f>
        <v>0</v>
      </c>
      <c r="B520" s="44">
        <v>25</v>
      </c>
      <c r="C520" s="44" t="s">
        <v>213</v>
      </c>
      <c r="D520" s="44">
        <v>25740</v>
      </c>
      <c r="E520" t="s">
        <v>893</v>
      </c>
      <c r="F520" s="44">
        <v>1720</v>
      </c>
      <c r="G520" s="44">
        <v>1658</v>
      </c>
      <c r="H520" s="44">
        <v>1692</v>
      </c>
      <c r="I520" s="44">
        <v>1462</v>
      </c>
      <c r="J520" s="44">
        <v>1105</v>
      </c>
      <c r="K520" s="44">
        <v>1034</v>
      </c>
      <c r="L520" s="44">
        <v>828</v>
      </c>
      <c r="M520" s="44">
        <v>683</v>
      </c>
      <c r="N520" s="186">
        <v>737</v>
      </c>
    </row>
    <row r="521" spans="1:14" x14ac:dyDescent="0.25">
      <c r="A521" s="44">
        <f>+COUNTIF($B$1:B521,ESTADISTICAS!B$9)</f>
        <v>0</v>
      </c>
      <c r="B521" s="44">
        <v>25</v>
      </c>
      <c r="C521" s="44" t="s">
        <v>213</v>
      </c>
      <c r="D521" s="44">
        <v>25743</v>
      </c>
      <c r="E521" t="s">
        <v>894</v>
      </c>
      <c r="F521" s="44">
        <v>174</v>
      </c>
      <c r="G521" s="44">
        <v>176</v>
      </c>
      <c r="H521" s="44">
        <v>82</v>
      </c>
      <c r="I521" s="44">
        <v>58</v>
      </c>
      <c r="J521" s="44">
        <v>20</v>
      </c>
      <c r="K521" s="44">
        <v>4</v>
      </c>
      <c r="L521" s="44" t="s">
        <v>72</v>
      </c>
      <c r="M521" s="44" t="s">
        <v>72</v>
      </c>
      <c r="N521" s="186">
        <v>0</v>
      </c>
    </row>
    <row r="522" spans="1:14" x14ac:dyDescent="0.25">
      <c r="A522" s="44">
        <f>+COUNTIF($B$1:B522,ESTADISTICAS!B$9)</f>
        <v>0</v>
      </c>
      <c r="B522" s="44">
        <v>25</v>
      </c>
      <c r="C522" s="44" t="s">
        <v>213</v>
      </c>
      <c r="D522" s="44">
        <v>25745</v>
      </c>
      <c r="E522" t="s">
        <v>895</v>
      </c>
      <c r="F522" s="44">
        <v>123</v>
      </c>
      <c r="G522" s="44">
        <v>117</v>
      </c>
      <c r="H522" s="44">
        <v>126</v>
      </c>
      <c r="I522" s="44">
        <v>102</v>
      </c>
      <c r="J522" s="44">
        <v>43</v>
      </c>
      <c r="K522" s="44">
        <v>14</v>
      </c>
      <c r="L522" s="44">
        <v>12</v>
      </c>
      <c r="M522" s="44">
        <v>11</v>
      </c>
      <c r="N522" s="186">
        <v>7</v>
      </c>
    </row>
    <row r="523" spans="1:14" x14ac:dyDescent="0.25">
      <c r="A523" s="44">
        <f>+COUNTIF($B$1:B523,ESTADISTICAS!B$9)</f>
        <v>0</v>
      </c>
      <c r="B523" s="44">
        <v>25</v>
      </c>
      <c r="C523" s="44" t="s">
        <v>213</v>
      </c>
      <c r="D523" s="44">
        <v>25754</v>
      </c>
      <c r="E523" t="s">
        <v>896</v>
      </c>
      <c r="F523" s="44">
        <v>3799</v>
      </c>
      <c r="G523" s="44">
        <v>3468</v>
      </c>
      <c r="H523" s="44">
        <v>5345</v>
      </c>
      <c r="I523" s="44">
        <v>7926</v>
      </c>
      <c r="J523" s="44">
        <v>9568</v>
      </c>
      <c r="K523" s="44">
        <v>9956</v>
      </c>
      <c r="L523" s="44">
        <v>8760</v>
      </c>
      <c r="M523" s="44">
        <v>9620</v>
      </c>
      <c r="N523" s="186">
        <v>9815</v>
      </c>
    </row>
    <row r="524" spans="1:14" x14ac:dyDescent="0.25">
      <c r="A524" s="44">
        <f>+COUNTIF($B$1:B524,ESTADISTICAS!B$9)</f>
        <v>0</v>
      </c>
      <c r="B524" s="44">
        <v>25</v>
      </c>
      <c r="C524" s="44" t="s">
        <v>213</v>
      </c>
      <c r="D524" s="44">
        <v>25758</v>
      </c>
      <c r="E524" t="s">
        <v>897</v>
      </c>
      <c r="F524" s="44">
        <v>34</v>
      </c>
      <c r="G524" s="44">
        <v>96</v>
      </c>
      <c r="H524" s="44">
        <v>132</v>
      </c>
      <c r="I524" s="44">
        <v>84</v>
      </c>
      <c r="J524" s="44">
        <v>38</v>
      </c>
      <c r="K524" s="44">
        <v>1</v>
      </c>
      <c r="L524" s="44">
        <v>2</v>
      </c>
      <c r="M524" s="44" t="s">
        <v>72</v>
      </c>
      <c r="N524" s="186">
        <v>0</v>
      </c>
    </row>
    <row r="525" spans="1:14" x14ac:dyDescent="0.25">
      <c r="A525" s="44">
        <f>+COUNTIF($B$1:B525,ESTADISTICAS!B$9)</f>
        <v>0</v>
      </c>
      <c r="B525" s="44">
        <v>25</v>
      </c>
      <c r="C525" s="44" t="s">
        <v>213</v>
      </c>
      <c r="D525" s="44">
        <v>25769</v>
      </c>
      <c r="E525" t="s">
        <v>898</v>
      </c>
      <c r="F525" s="44">
        <v>137</v>
      </c>
      <c r="G525" s="44">
        <v>74</v>
      </c>
      <c r="H525" s="44">
        <v>91</v>
      </c>
      <c r="I525" s="44">
        <v>54</v>
      </c>
      <c r="J525" s="44">
        <v>47</v>
      </c>
      <c r="K525" s="44">
        <v>1</v>
      </c>
      <c r="L525" s="44">
        <v>1</v>
      </c>
      <c r="M525" s="44" t="s">
        <v>72</v>
      </c>
      <c r="N525" s="186">
        <v>0</v>
      </c>
    </row>
    <row r="526" spans="1:14" x14ac:dyDescent="0.25">
      <c r="A526" s="44">
        <f>+COUNTIF($B$1:B526,ESTADISTICAS!B$9)</f>
        <v>0</v>
      </c>
      <c r="B526" s="44">
        <v>25</v>
      </c>
      <c r="C526" s="44" t="s">
        <v>213</v>
      </c>
      <c r="D526" s="44">
        <v>25772</v>
      </c>
      <c r="E526" t="s">
        <v>899</v>
      </c>
      <c r="F526" s="44">
        <v>77</v>
      </c>
      <c r="G526" s="44">
        <v>64</v>
      </c>
      <c r="H526" s="44">
        <v>93</v>
      </c>
      <c r="I526" s="44">
        <v>35</v>
      </c>
      <c r="J526" s="44">
        <v>34</v>
      </c>
      <c r="K526" s="44">
        <v>1</v>
      </c>
      <c r="L526" s="44">
        <v>1</v>
      </c>
      <c r="M526" s="44">
        <v>3</v>
      </c>
      <c r="N526" s="186">
        <v>0</v>
      </c>
    </row>
    <row r="527" spans="1:14" x14ac:dyDescent="0.25">
      <c r="A527" s="44">
        <f>+COUNTIF($B$1:B527,ESTADISTICAS!B$9)</f>
        <v>0</v>
      </c>
      <c r="B527" s="44">
        <v>25</v>
      </c>
      <c r="C527" s="44" t="s">
        <v>213</v>
      </c>
      <c r="D527" s="44">
        <v>25777</v>
      </c>
      <c r="E527" t="s">
        <v>900</v>
      </c>
      <c r="F527" s="44">
        <v>11</v>
      </c>
      <c r="G527" s="44" t="s">
        <v>72</v>
      </c>
      <c r="H527" s="44" t="s">
        <v>72</v>
      </c>
      <c r="I527" s="44" t="s">
        <v>72</v>
      </c>
      <c r="J527" s="44" t="s">
        <v>72</v>
      </c>
      <c r="K527" s="44">
        <v>1</v>
      </c>
      <c r="L527" s="44">
        <v>1</v>
      </c>
      <c r="M527" s="44" t="s">
        <v>72</v>
      </c>
      <c r="N527" s="186">
        <v>0</v>
      </c>
    </row>
    <row r="528" spans="1:14" x14ac:dyDescent="0.25">
      <c r="A528" s="44">
        <f>+COUNTIF($B$1:B528,ESTADISTICAS!B$9)</f>
        <v>0</v>
      </c>
      <c r="B528" s="44">
        <v>25</v>
      </c>
      <c r="C528" s="44" t="s">
        <v>213</v>
      </c>
      <c r="D528" s="44">
        <v>25779</v>
      </c>
      <c r="E528" t="s">
        <v>901</v>
      </c>
      <c r="F528" s="44" t="s">
        <v>72</v>
      </c>
      <c r="G528" s="44" t="s">
        <v>72</v>
      </c>
      <c r="H528" s="44" t="s">
        <v>72</v>
      </c>
      <c r="I528" s="44">
        <v>1</v>
      </c>
      <c r="J528" s="44" t="s">
        <v>72</v>
      </c>
      <c r="K528" s="44" t="s">
        <v>72</v>
      </c>
      <c r="L528" s="44" t="s">
        <v>72</v>
      </c>
      <c r="M528" s="44" t="s">
        <v>72</v>
      </c>
      <c r="N528" s="186">
        <v>0</v>
      </c>
    </row>
    <row r="529" spans="1:14" x14ac:dyDescent="0.25">
      <c r="A529" s="44">
        <f>+COUNTIF($B$1:B529,ESTADISTICAS!B$9)</f>
        <v>0</v>
      </c>
      <c r="B529" s="44">
        <v>25</v>
      </c>
      <c r="C529" s="44" t="s">
        <v>213</v>
      </c>
      <c r="D529" s="44">
        <v>25785</v>
      </c>
      <c r="E529" t="s">
        <v>902</v>
      </c>
      <c r="F529" s="44">
        <v>25</v>
      </c>
      <c r="G529" s="44">
        <v>22</v>
      </c>
      <c r="H529" s="44">
        <v>79</v>
      </c>
      <c r="I529" s="44">
        <v>51</v>
      </c>
      <c r="J529" s="44">
        <v>44</v>
      </c>
      <c r="K529" s="44" t="s">
        <v>72</v>
      </c>
      <c r="L529" s="44">
        <v>1</v>
      </c>
      <c r="M529" s="44">
        <v>5</v>
      </c>
      <c r="N529" s="186">
        <v>0</v>
      </c>
    </row>
    <row r="530" spans="1:14" x14ac:dyDescent="0.25">
      <c r="A530" s="44">
        <f>+COUNTIF($B$1:B530,ESTADISTICAS!B$9)</f>
        <v>0</v>
      </c>
      <c r="B530" s="44">
        <v>25</v>
      </c>
      <c r="C530" s="44" t="s">
        <v>213</v>
      </c>
      <c r="D530" s="44">
        <v>25793</v>
      </c>
      <c r="E530" t="s">
        <v>903</v>
      </c>
      <c r="F530" s="44">
        <v>139</v>
      </c>
      <c r="G530" s="44">
        <v>153</v>
      </c>
      <c r="H530" s="44">
        <v>138</v>
      </c>
      <c r="I530" s="44">
        <v>51</v>
      </c>
      <c r="J530" s="44">
        <v>49</v>
      </c>
      <c r="K530" s="44">
        <v>76</v>
      </c>
      <c r="L530" s="44">
        <v>68</v>
      </c>
      <c r="M530" s="44">
        <v>93</v>
      </c>
      <c r="N530" s="186">
        <v>84</v>
      </c>
    </row>
    <row r="531" spans="1:14" x14ac:dyDescent="0.25">
      <c r="A531" s="44">
        <f>+COUNTIF($B$1:B531,ESTADISTICAS!B$9)</f>
        <v>0</v>
      </c>
      <c r="B531" s="44">
        <v>25</v>
      </c>
      <c r="C531" s="44" t="s">
        <v>213</v>
      </c>
      <c r="D531" s="44">
        <v>25797</v>
      </c>
      <c r="E531" t="s">
        <v>904</v>
      </c>
      <c r="F531" s="44" t="s">
        <v>72</v>
      </c>
      <c r="G531" s="44" t="s">
        <v>72</v>
      </c>
      <c r="H531" s="44" t="s">
        <v>72</v>
      </c>
      <c r="I531" s="44" t="s">
        <v>72</v>
      </c>
      <c r="J531" s="44" t="s">
        <v>72</v>
      </c>
      <c r="K531" s="44" t="s">
        <v>72</v>
      </c>
      <c r="L531" s="44">
        <v>1</v>
      </c>
      <c r="M531" s="44">
        <v>1</v>
      </c>
      <c r="N531" s="186">
        <v>31</v>
      </c>
    </row>
    <row r="532" spans="1:14" x14ac:dyDescent="0.25">
      <c r="A532" s="44">
        <f>+COUNTIF($B$1:B532,ESTADISTICAS!B$9)</f>
        <v>0</v>
      </c>
      <c r="B532" s="44">
        <v>25</v>
      </c>
      <c r="C532" s="44" t="s">
        <v>213</v>
      </c>
      <c r="D532" s="44">
        <v>25799</v>
      </c>
      <c r="E532" t="s">
        <v>905</v>
      </c>
      <c r="F532" s="44">
        <v>115</v>
      </c>
      <c r="G532" s="44">
        <v>138</v>
      </c>
      <c r="H532" s="44">
        <v>266</v>
      </c>
      <c r="I532" s="44">
        <v>168</v>
      </c>
      <c r="J532" s="44">
        <v>112</v>
      </c>
      <c r="K532" s="44">
        <v>1</v>
      </c>
      <c r="L532" s="44">
        <v>2</v>
      </c>
      <c r="M532" s="44" t="s">
        <v>72</v>
      </c>
      <c r="N532" s="186">
        <v>0</v>
      </c>
    </row>
    <row r="533" spans="1:14" x14ac:dyDescent="0.25">
      <c r="A533" s="44">
        <f>+COUNTIF($B$1:B533,ESTADISTICAS!B$9)</f>
        <v>0</v>
      </c>
      <c r="B533" s="44">
        <v>25</v>
      </c>
      <c r="C533" s="44" t="s">
        <v>213</v>
      </c>
      <c r="D533" s="44">
        <v>25805</v>
      </c>
      <c r="E533" t="s">
        <v>906</v>
      </c>
      <c r="F533" s="44" t="s">
        <v>72</v>
      </c>
      <c r="G533" s="44" t="s">
        <v>72</v>
      </c>
      <c r="H533" s="44" t="s">
        <v>72</v>
      </c>
      <c r="I533" s="44" t="s">
        <v>72</v>
      </c>
      <c r="J533" s="44" t="s">
        <v>72</v>
      </c>
      <c r="K533" s="44" t="s">
        <v>72</v>
      </c>
      <c r="L533" s="44" t="s">
        <v>72</v>
      </c>
      <c r="M533" s="44" t="s">
        <v>72</v>
      </c>
      <c r="N533" s="186">
        <v>0</v>
      </c>
    </row>
    <row r="534" spans="1:14" x14ac:dyDescent="0.25">
      <c r="A534" s="44">
        <f>+COUNTIF($B$1:B534,ESTADISTICAS!B$9)</f>
        <v>0</v>
      </c>
      <c r="B534" s="44">
        <v>25</v>
      </c>
      <c r="C534" s="44" t="s">
        <v>213</v>
      </c>
      <c r="D534" s="44">
        <v>25815</v>
      </c>
      <c r="E534" t="s">
        <v>907</v>
      </c>
      <c r="F534" s="44">
        <v>133</v>
      </c>
      <c r="G534" s="44">
        <v>104</v>
      </c>
      <c r="H534" s="44">
        <v>105</v>
      </c>
      <c r="I534" s="44">
        <v>29</v>
      </c>
      <c r="J534" s="44">
        <v>22</v>
      </c>
      <c r="K534" s="44">
        <v>113</v>
      </c>
      <c r="L534" s="44">
        <v>145</v>
      </c>
      <c r="M534" s="44">
        <v>154</v>
      </c>
      <c r="N534" s="186">
        <v>109</v>
      </c>
    </row>
    <row r="535" spans="1:14" x14ac:dyDescent="0.25">
      <c r="A535" s="44">
        <f>+COUNTIF($B$1:B535,ESTADISTICAS!B$9)</f>
        <v>0</v>
      </c>
      <c r="B535" s="44">
        <v>25</v>
      </c>
      <c r="C535" s="44" t="s">
        <v>213</v>
      </c>
      <c r="D535" s="44">
        <v>25817</v>
      </c>
      <c r="E535" t="s">
        <v>908</v>
      </c>
      <c r="F535" s="44">
        <v>462</v>
      </c>
      <c r="G535" s="44">
        <v>365</v>
      </c>
      <c r="H535" s="44">
        <v>473</v>
      </c>
      <c r="I535" s="44">
        <v>281</v>
      </c>
      <c r="J535" s="44">
        <v>240</v>
      </c>
      <c r="K535" s="44">
        <v>30</v>
      </c>
      <c r="L535" s="44">
        <v>4</v>
      </c>
      <c r="M535" s="44">
        <v>8</v>
      </c>
      <c r="N535" s="186">
        <v>0</v>
      </c>
    </row>
    <row r="536" spans="1:14" x14ac:dyDescent="0.25">
      <c r="A536" s="44">
        <f>+COUNTIF($B$1:B536,ESTADISTICAS!B$9)</f>
        <v>0</v>
      </c>
      <c r="B536" s="44">
        <v>25</v>
      </c>
      <c r="C536" s="44" t="s">
        <v>213</v>
      </c>
      <c r="D536" s="44">
        <v>25823</v>
      </c>
      <c r="E536" t="s">
        <v>909</v>
      </c>
      <c r="F536" s="44" t="s">
        <v>72</v>
      </c>
      <c r="G536" s="44" t="s">
        <v>72</v>
      </c>
      <c r="H536" s="44" t="s">
        <v>72</v>
      </c>
      <c r="I536" s="44" t="s">
        <v>72</v>
      </c>
      <c r="J536" s="44" t="s">
        <v>72</v>
      </c>
      <c r="K536" s="44">
        <v>1</v>
      </c>
      <c r="L536" s="44">
        <v>1</v>
      </c>
      <c r="M536" s="44" t="s">
        <v>72</v>
      </c>
      <c r="N536" s="186">
        <v>0</v>
      </c>
    </row>
    <row r="537" spans="1:14" x14ac:dyDescent="0.25">
      <c r="A537" s="44">
        <f>+COUNTIF($B$1:B537,ESTADISTICAS!B$9)</f>
        <v>0</v>
      </c>
      <c r="B537" s="44">
        <v>25</v>
      </c>
      <c r="C537" s="44" t="s">
        <v>213</v>
      </c>
      <c r="D537" s="44">
        <v>25839</v>
      </c>
      <c r="E537" t="s">
        <v>910</v>
      </c>
      <c r="F537" s="44" t="s">
        <v>72</v>
      </c>
      <c r="G537" s="44">
        <v>38</v>
      </c>
      <c r="H537" s="44">
        <v>37</v>
      </c>
      <c r="I537" s="44" t="s">
        <v>72</v>
      </c>
      <c r="J537" s="44" t="s">
        <v>72</v>
      </c>
      <c r="K537" s="44" t="s">
        <v>72</v>
      </c>
      <c r="L537" s="44" t="s">
        <v>72</v>
      </c>
      <c r="M537" s="44" t="s">
        <v>72</v>
      </c>
      <c r="N537" s="186">
        <v>0</v>
      </c>
    </row>
    <row r="538" spans="1:14" x14ac:dyDescent="0.25">
      <c r="A538" s="44">
        <f>+COUNTIF($B$1:B538,ESTADISTICAS!B$9)</f>
        <v>0</v>
      </c>
      <c r="B538" s="44">
        <v>25</v>
      </c>
      <c r="C538" s="44" t="s">
        <v>213</v>
      </c>
      <c r="D538" s="44">
        <v>25841</v>
      </c>
      <c r="E538" t="s">
        <v>911</v>
      </c>
      <c r="F538" s="44">
        <v>30</v>
      </c>
      <c r="G538" s="44">
        <v>30</v>
      </c>
      <c r="H538" s="44">
        <v>43</v>
      </c>
      <c r="I538" s="44">
        <v>13</v>
      </c>
      <c r="J538" s="44">
        <v>10</v>
      </c>
      <c r="K538" s="44" t="s">
        <v>72</v>
      </c>
      <c r="L538" s="44" t="s">
        <v>72</v>
      </c>
      <c r="M538" s="44" t="s">
        <v>72</v>
      </c>
      <c r="N538" s="186">
        <v>0</v>
      </c>
    </row>
    <row r="539" spans="1:14" x14ac:dyDescent="0.25">
      <c r="A539" s="44">
        <f>+COUNTIF($B$1:B539,ESTADISTICAS!B$9)</f>
        <v>0</v>
      </c>
      <c r="B539" s="44">
        <v>25</v>
      </c>
      <c r="C539" s="44" t="s">
        <v>213</v>
      </c>
      <c r="D539" s="44">
        <v>25843</v>
      </c>
      <c r="E539" t="s">
        <v>912</v>
      </c>
      <c r="F539" s="44">
        <v>766</v>
      </c>
      <c r="G539" s="44">
        <v>764</v>
      </c>
      <c r="H539" s="44">
        <v>744</v>
      </c>
      <c r="I539" s="44">
        <v>767</v>
      </c>
      <c r="J539" s="44">
        <v>754</v>
      </c>
      <c r="K539" s="44">
        <v>754</v>
      </c>
      <c r="L539" s="44">
        <v>822</v>
      </c>
      <c r="M539" s="44">
        <v>1048</v>
      </c>
      <c r="N539" s="186">
        <v>1054</v>
      </c>
    </row>
    <row r="540" spans="1:14" x14ac:dyDescent="0.25">
      <c r="A540" s="44">
        <f>+COUNTIF($B$1:B540,ESTADISTICAS!B$9)</f>
        <v>0</v>
      </c>
      <c r="B540" s="44">
        <v>25</v>
      </c>
      <c r="C540" s="44" t="s">
        <v>213</v>
      </c>
      <c r="D540" s="44">
        <v>25845</v>
      </c>
      <c r="E540" t="s">
        <v>913</v>
      </c>
      <c r="F540" s="44">
        <v>124</v>
      </c>
      <c r="G540" s="44">
        <v>58</v>
      </c>
      <c r="H540" s="44" t="s">
        <v>72</v>
      </c>
      <c r="I540" s="44" t="s">
        <v>72</v>
      </c>
      <c r="J540" s="44" t="s">
        <v>72</v>
      </c>
      <c r="K540" s="44" t="s">
        <v>72</v>
      </c>
      <c r="L540" s="44" t="s">
        <v>72</v>
      </c>
      <c r="M540" s="44" t="s">
        <v>72</v>
      </c>
      <c r="N540" s="186">
        <v>0</v>
      </c>
    </row>
    <row r="541" spans="1:14" x14ac:dyDescent="0.25">
      <c r="A541" s="44">
        <f>+COUNTIF($B$1:B541,ESTADISTICAS!B$9)</f>
        <v>0</v>
      </c>
      <c r="B541" s="44">
        <v>25</v>
      </c>
      <c r="C541" s="44" t="s">
        <v>213</v>
      </c>
      <c r="D541" s="44">
        <v>25851</v>
      </c>
      <c r="E541" t="s">
        <v>914</v>
      </c>
      <c r="F541" s="44">
        <v>112</v>
      </c>
      <c r="G541" s="44">
        <v>45</v>
      </c>
      <c r="H541" s="44">
        <v>23</v>
      </c>
      <c r="I541" s="44">
        <v>12</v>
      </c>
      <c r="J541" s="44" t="s">
        <v>72</v>
      </c>
      <c r="K541" s="44" t="s">
        <v>72</v>
      </c>
      <c r="L541" s="44">
        <v>1</v>
      </c>
      <c r="M541" s="44" t="s">
        <v>72</v>
      </c>
      <c r="N541" s="186">
        <v>0</v>
      </c>
    </row>
    <row r="542" spans="1:14" x14ac:dyDescent="0.25">
      <c r="A542" s="44">
        <f>+COUNTIF($B$1:B542,ESTADISTICAS!B$9)</f>
        <v>0</v>
      </c>
      <c r="B542" s="44">
        <v>25</v>
      </c>
      <c r="C542" s="44" t="s">
        <v>213</v>
      </c>
      <c r="D542" s="44">
        <v>25862</v>
      </c>
      <c r="E542" t="s">
        <v>915</v>
      </c>
      <c r="F542" s="44">
        <v>108</v>
      </c>
      <c r="G542" s="44">
        <v>94</v>
      </c>
      <c r="H542" s="44">
        <v>115</v>
      </c>
      <c r="I542" s="44">
        <v>53</v>
      </c>
      <c r="J542" s="44">
        <v>22</v>
      </c>
      <c r="K542" s="44" t="s">
        <v>72</v>
      </c>
      <c r="L542" s="44" t="s">
        <v>72</v>
      </c>
      <c r="M542" s="44" t="s">
        <v>72</v>
      </c>
      <c r="N542" s="186">
        <v>0</v>
      </c>
    </row>
    <row r="543" spans="1:14" x14ac:dyDescent="0.25">
      <c r="A543" s="44">
        <f>+COUNTIF($B$1:B543,ESTADISTICAS!B$9)</f>
        <v>0</v>
      </c>
      <c r="B543" s="44">
        <v>25</v>
      </c>
      <c r="C543" s="44" t="s">
        <v>213</v>
      </c>
      <c r="D543" s="44">
        <v>25867</v>
      </c>
      <c r="E543" t="s">
        <v>916</v>
      </c>
      <c r="F543" s="44">
        <v>21</v>
      </c>
      <c r="G543" s="44">
        <v>33</v>
      </c>
      <c r="H543" s="44">
        <v>32</v>
      </c>
      <c r="I543" s="44">
        <v>2</v>
      </c>
      <c r="J543" s="44" t="s">
        <v>72</v>
      </c>
      <c r="K543" s="44" t="s">
        <v>72</v>
      </c>
      <c r="L543" s="44" t="s">
        <v>72</v>
      </c>
      <c r="M543" s="44" t="s">
        <v>72</v>
      </c>
      <c r="N543" s="186">
        <v>0</v>
      </c>
    </row>
    <row r="544" spans="1:14" x14ac:dyDescent="0.25">
      <c r="A544" s="44">
        <f>+COUNTIF($B$1:B544,ESTADISTICAS!B$9)</f>
        <v>0</v>
      </c>
      <c r="B544" s="44">
        <v>25</v>
      </c>
      <c r="C544" s="44" t="s">
        <v>213</v>
      </c>
      <c r="D544" s="44">
        <v>25871</v>
      </c>
      <c r="E544" t="s">
        <v>917</v>
      </c>
      <c r="F544" s="44" t="s">
        <v>72</v>
      </c>
      <c r="G544" s="44" t="s">
        <v>72</v>
      </c>
      <c r="H544" s="44">
        <v>38</v>
      </c>
      <c r="I544" s="44">
        <v>38</v>
      </c>
      <c r="J544" s="44">
        <v>29</v>
      </c>
      <c r="K544" s="44" t="s">
        <v>72</v>
      </c>
      <c r="L544" s="44" t="s">
        <v>72</v>
      </c>
      <c r="M544" s="44" t="s">
        <v>72</v>
      </c>
      <c r="N544" s="186">
        <v>0</v>
      </c>
    </row>
    <row r="545" spans="1:14" x14ac:dyDescent="0.25">
      <c r="A545" s="44">
        <f>+COUNTIF($B$1:B545,ESTADISTICAS!B$9)</f>
        <v>0</v>
      </c>
      <c r="B545" s="44">
        <v>25</v>
      </c>
      <c r="C545" s="44" t="s">
        <v>213</v>
      </c>
      <c r="D545" s="44">
        <v>25873</v>
      </c>
      <c r="E545" t="s">
        <v>918</v>
      </c>
      <c r="F545" s="44">
        <v>174</v>
      </c>
      <c r="G545" s="44">
        <v>132</v>
      </c>
      <c r="H545" s="44">
        <v>180</v>
      </c>
      <c r="I545" s="44">
        <v>101</v>
      </c>
      <c r="J545" s="44">
        <v>45</v>
      </c>
      <c r="K545" s="44">
        <v>25</v>
      </c>
      <c r="L545" s="44">
        <v>1</v>
      </c>
      <c r="M545" s="44" t="s">
        <v>72</v>
      </c>
      <c r="N545" s="186">
        <v>0</v>
      </c>
    </row>
    <row r="546" spans="1:14" x14ac:dyDescent="0.25">
      <c r="A546" s="44">
        <f>+COUNTIF($B$1:B546,ESTADISTICAS!B$9)</f>
        <v>0</v>
      </c>
      <c r="B546" s="44">
        <v>25</v>
      </c>
      <c r="C546" s="44" t="s">
        <v>213</v>
      </c>
      <c r="D546" s="44">
        <v>25875</v>
      </c>
      <c r="E546" t="s">
        <v>919</v>
      </c>
      <c r="F546" s="44">
        <v>1065</v>
      </c>
      <c r="G546" s="44">
        <v>664</v>
      </c>
      <c r="H546" s="44">
        <v>702</v>
      </c>
      <c r="I546" s="44">
        <v>896</v>
      </c>
      <c r="J546" s="44">
        <v>1054</v>
      </c>
      <c r="K546" s="44">
        <v>1549</v>
      </c>
      <c r="L546" s="44">
        <v>2338</v>
      </c>
      <c r="M546" s="44">
        <v>2706</v>
      </c>
      <c r="N546" s="186">
        <v>2796</v>
      </c>
    </row>
    <row r="547" spans="1:14" x14ac:dyDescent="0.25">
      <c r="A547" s="44">
        <f>+COUNTIF($B$1:B547,ESTADISTICAS!B$9)</f>
        <v>0</v>
      </c>
      <c r="B547" s="44">
        <v>25</v>
      </c>
      <c r="C547" s="44" t="s">
        <v>213</v>
      </c>
      <c r="D547" s="44">
        <v>25878</v>
      </c>
      <c r="E547" t="s">
        <v>920</v>
      </c>
      <c r="F547" s="44">
        <v>77</v>
      </c>
      <c r="G547" s="44">
        <v>57</v>
      </c>
      <c r="H547" s="44">
        <v>37</v>
      </c>
      <c r="I547" s="44" t="s">
        <v>72</v>
      </c>
      <c r="J547" s="44" t="s">
        <v>72</v>
      </c>
      <c r="K547" s="44">
        <v>1</v>
      </c>
      <c r="L547" s="44">
        <v>1</v>
      </c>
      <c r="M547" s="44" t="s">
        <v>72</v>
      </c>
      <c r="N547" s="186">
        <v>0</v>
      </c>
    </row>
    <row r="548" spans="1:14" x14ac:dyDescent="0.25">
      <c r="A548" s="44">
        <f>+COUNTIF($B$1:B548,ESTADISTICAS!B$9)</f>
        <v>0</v>
      </c>
      <c r="B548" s="44">
        <v>25</v>
      </c>
      <c r="C548" s="44" t="s">
        <v>213</v>
      </c>
      <c r="D548" s="44">
        <v>25885</v>
      </c>
      <c r="E548" t="s">
        <v>921</v>
      </c>
      <c r="F548" s="44">
        <v>7</v>
      </c>
      <c r="G548" s="44">
        <v>25</v>
      </c>
      <c r="H548" s="44">
        <v>32</v>
      </c>
      <c r="I548" s="44">
        <v>19</v>
      </c>
      <c r="J548" s="44">
        <v>19</v>
      </c>
      <c r="K548" s="44">
        <v>2</v>
      </c>
      <c r="L548" s="44" t="s">
        <v>72</v>
      </c>
      <c r="M548" s="44" t="s">
        <v>72</v>
      </c>
      <c r="N548" s="186">
        <v>0</v>
      </c>
    </row>
    <row r="549" spans="1:14" x14ac:dyDescent="0.25">
      <c r="A549" s="44">
        <f>+COUNTIF($B$1:B549,ESTADISTICAS!B$9)</f>
        <v>0</v>
      </c>
      <c r="B549" s="44">
        <v>25</v>
      </c>
      <c r="C549" s="44" t="s">
        <v>213</v>
      </c>
      <c r="D549" s="44">
        <v>25898</v>
      </c>
      <c r="E549" t="s">
        <v>922</v>
      </c>
      <c r="F549" s="44" t="s">
        <v>72</v>
      </c>
      <c r="G549" s="44" t="s">
        <v>72</v>
      </c>
      <c r="H549" s="44" t="s">
        <v>72</v>
      </c>
      <c r="I549" s="44" t="s">
        <v>72</v>
      </c>
      <c r="J549" s="44" t="s">
        <v>72</v>
      </c>
      <c r="K549" s="44" t="s">
        <v>72</v>
      </c>
      <c r="L549" s="44" t="s">
        <v>72</v>
      </c>
      <c r="M549" s="44" t="s">
        <v>72</v>
      </c>
      <c r="N549" s="186">
        <v>0</v>
      </c>
    </row>
    <row r="550" spans="1:14" x14ac:dyDescent="0.25">
      <c r="A550" s="44">
        <f>+COUNTIF($B$1:B550,ESTADISTICAS!B$9)</f>
        <v>0</v>
      </c>
      <c r="B550" s="44">
        <v>25</v>
      </c>
      <c r="C550" s="44" t="s">
        <v>213</v>
      </c>
      <c r="D550" s="44">
        <v>25899</v>
      </c>
      <c r="E550" t="s">
        <v>923</v>
      </c>
      <c r="F550" s="44">
        <v>2367</v>
      </c>
      <c r="G550" s="44">
        <v>5103</v>
      </c>
      <c r="H550" s="44">
        <v>3240</v>
      </c>
      <c r="I550" s="44">
        <v>5402</v>
      </c>
      <c r="J550" s="44">
        <v>5223</v>
      </c>
      <c r="K550" s="44">
        <v>4771</v>
      </c>
      <c r="L550" s="44">
        <v>2783</v>
      </c>
      <c r="M550" s="44">
        <v>2909</v>
      </c>
      <c r="N550" s="186">
        <v>2744</v>
      </c>
    </row>
    <row r="551" spans="1:14" x14ac:dyDescent="0.25">
      <c r="A551" s="44">
        <f>+COUNTIF($B$1:B551,ESTADISTICAS!B$9)</f>
        <v>0</v>
      </c>
      <c r="B551" s="44">
        <v>27</v>
      </c>
      <c r="C551" s="44" t="s">
        <v>176</v>
      </c>
      <c r="D551" s="44">
        <v>27001</v>
      </c>
      <c r="E551" t="s">
        <v>924</v>
      </c>
      <c r="F551" s="44">
        <v>13591</v>
      </c>
      <c r="G551" s="44">
        <v>12731</v>
      </c>
      <c r="H551" s="44">
        <v>12367</v>
      </c>
      <c r="I551" s="44">
        <v>11870</v>
      </c>
      <c r="J551" s="44">
        <v>12457</v>
      </c>
      <c r="K551" s="44">
        <v>12917</v>
      </c>
      <c r="L551" s="44">
        <v>12363</v>
      </c>
      <c r="M551" s="44">
        <v>13449</v>
      </c>
      <c r="N551" s="186">
        <v>13025</v>
      </c>
    </row>
    <row r="552" spans="1:14" x14ac:dyDescent="0.25">
      <c r="A552" s="44">
        <f>+COUNTIF($B$1:B552,ESTADISTICAS!B$9)</f>
        <v>0</v>
      </c>
      <c r="B552" s="44">
        <v>27</v>
      </c>
      <c r="C552" s="44" t="s">
        <v>176</v>
      </c>
      <c r="D552" s="44">
        <v>27006</v>
      </c>
      <c r="E552" t="s">
        <v>925</v>
      </c>
      <c r="F552" s="44">
        <v>149</v>
      </c>
      <c r="G552" s="44">
        <v>61</v>
      </c>
      <c r="H552" s="44">
        <v>21</v>
      </c>
      <c r="I552" s="44" t="s">
        <v>72</v>
      </c>
      <c r="J552" s="44" t="s">
        <v>72</v>
      </c>
      <c r="K552" s="44">
        <v>1</v>
      </c>
      <c r="L552" s="44" t="s">
        <v>72</v>
      </c>
      <c r="M552" s="44">
        <v>17</v>
      </c>
      <c r="N552" s="186">
        <v>0</v>
      </c>
    </row>
    <row r="553" spans="1:14" x14ac:dyDescent="0.25">
      <c r="A553" s="44">
        <f>+COUNTIF($B$1:B553,ESTADISTICAS!B$9)</f>
        <v>0</v>
      </c>
      <c r="B553" s="44">
        <v>27</v>
      </c>
      <c r="C553" s="44" t="s">
        <v>176</v>
      </c>
      <c r="D553" s="44">
        <v>27025</v>
      </c>
      <c r="E553" t="s">
        <v>926</v>
      </c>
      <c r="F553" s="44">
        <v>50</v>
      </c>
      <c r="G553" s="44">
        <v>48</v>
      </c>
      <c r="H553" s="44">
        <v>1</v>
      </c>
      <c r="I553" s="44">
        <v>2</v>
      </c>
      <c r="J553" s="44" t="s">
        <v>72</v>
      </c>
      <c r="K553" s="44">
        <v>1</v>
      </c>
      <c r="L553" s="44" t="s">
        <v>72</v>
      </c>
      <c r="M553" s="44" t="s">
        <v>72</v>
      </c>
      <c r="N553" s="186">
        <v>0</v>
      </c>
    </row>
    <row r="554" spans="1:14" x14ac:dyDescent="0.25">
      <c r="A554" s="44">
        <f>+COUNTIF($B$1:B554,ESTADISTICAS!B$9)</f>
        <v>0</v>
      </c>
      <c r="B554" s="44">
        <v>27</v>
      </c>
      <c r="C554" s="44" t="s">
        <v>176</v>
      </c>
      <c r="D554" s="44">
        <v>27050</v>
      </c>
      <c r="E554" t="s">
        <v>927</v>
      </c>
      <c r="F554" s="44">
        <v>1</v>
      </c>
      <c r="G554" s="44" t="s">
        <v>72</v>
      </c>
      <c r="H554" s="44" t="s">
        <v>72</v>
      </c>
      <c r="I554" s="44">
        <v>134</v>
      </c>
      <c r="J554" s="44">
        <v>150</v>
      </c>
      <c r="K554" s="44" t="s">
        <v>72</v>
      </c>
      <c r="L554" s="44" t="s">
        <v>72</v>
      </c>
      <c r="M554" s="44" t="s">
        <v>72</v>
      </c>
      <c r="N554" s="186">
        <v>0</v>
      </c>
    </row>
    <row r="555" spans="1:14" x14ac:dyDescent="0.25">
      <c r="A555" s="44">
        <f>+COUNTIF($B$1:B555,ESTADISTICAS!B$9)</f>
        <v>0</v>
      </c>
      <c r="B555" s="44">
        <v>27</v>
      </c>
      <c r="C555" s="44" t="s">
        <v>176</v>
      </c>
      <c r="D555" s="44">
        <v>27073</v>
      </c>
      <c r="E555" t="s">
        <v>928</v>
      </c>
      <c r="F555" s="44">
        <v>1</v>
      </c>
      <c r="G555" s="44" t="s">
        <v>72</v>
      </c>
      <c r="H555" s="44" t="s">
        <v>72</v>
      </c>
      <c r="I555" s="44" t="s">
        <v>72</v>
      </c>
      <c r="J555" s="44" t="s">
        <v>72</v>
      </c>
      <c r="K555" s="44">
        <v>1</v>
      </c>
      <c r="L555" s="44" t="s">
        <v>72</v>
      </c>
      <c r="M555" s="44" t="s">
        <v>72</v>
      </c>
      <c r="N555" s="186">
        <v>0</v>
      </c>
    </row>
    <row r="556" spans="1:14" x14ac:dyDescent="0.25">
      <c r="A556" s="44">
        <f>+COUNTIF($B$1:B556,ESTADISTICAS!B$9)</f>
        <v>0</v>
      </c>
      <c r="B556" s="44">
        <v>27</v>
      </c>
      <c r="C556" s="44" t="s">
        <v>176</v>
      </c>
      <c r="D556" s="44">
        <v>27075</v>
      </c>
      <c r="E556" t="s">
        <v>929</v>
      </c>
      <c r="F556" s="44">
        <v>1</v>
      </c>
      <c r="G556" s="44" t="s">
        <v>72</v>
      </c>
      <c r="H556" s="44" t="s">
        <v>72</v>
      </c>
      <c r="I556" s="44">
        <v>1</v>
      </c>
      <c r="J556" s="44" t="s">
        <v>72</v>
      </c>
      <c r="K556" s="44" t="s">
        <v>72</v>
      </c>
      <c r="L556" s="44" t="s">
        <v>72</v>
      </c>
      <c r="M556" s="44" t="s">
        <v>72</v>
      </c>
      <c r="N556" s="186">
        <v>0</v>
      </c>
    </row>
    <row r="557" spans="1:14" x14ac:dyDescent="0.25">
      <c r="A557" s="44">
        <f>+COUNTIF($B$1:B557,ESTADISTICAS!B$9)</f>
        <v>0</v>
      </c>
      <c r="B557" s="44">
        <v>27</v>
      </c>
      <c r="C557" s="44" t="s">
        <v>176</v>
      </c>
      <c r="D557" s="44">
        <v>27077</v>
      </c>
      <c r="E557" t="s">
        <v>930</v>
      </c>
      <c r="F557" s="44" t="s">
        <v>72</v>
      </c>
      <c r="G557" s="44" t="s">
        <v>72</v>
      </c>
      <c r="H557" s="44">
        <v>4</v>
      </c>
      <c r="I557" s="44">
        <v>2</v>
      </c>
      <c r="J557" s="44" t="s">
        <v>72</v>
      </c>
      <c r="K557" s="44" t="s">
        <v>72</v>
      </c>
      <c r="L557" s="44">
        <v>1</v>
      </c>
      <c r="M557" s="44" t="s">
        <v>72</v>
      </c>
      <c r="N557" s="186">
        <v>0</v>
      </c>
    </row>
    <row r="558" spans="1:14" x14ac:dyDescent="0.25">
      <c r="A558" s="44">
        <f>+COUNTIF($B$1:B558,ESTADISTICAS!B$9)</f>
        <v>0</v>
      </c>
      <c r="B558" s="44">
        <v>27</v>
      </c>
      <c r="C558" s="44" t="s">
        <v>176</v>
      </c>
      <c r="D558" s="44">
        <v>27099</v>
      </c>
      <c r="E558" t="s">
        <v>931</v>
      </c>
      <c r="F558" s="44">
        <v>35</v>
      </c>
      <c r="G558" s="44" t="s">
        <v>72</v>
      </c>
      <c r="H558" s="44">
        <v>89</v>
      </c>
      <c r="I558" s="44">
        <v>71</v>
      </c>
      <c r="J558" s="44">
        <v>70</v>
      </c>
      <c r="K558" s="44">
        <v>1</v>
      </c>
      <c r="L558" s="44" t="s">
        <v>72</v>
      </c>
      <c r="M558" s="44" t="s">
        <v>72</v>
      </c>
      <c r="N558" s="186">
        <v>0</v>
      </c>
    </row>
    <row r="559" spans="1:14" x14ac:dyDescent="0.25">
      <c r="A559" s="44">
        <f>+COUNTIF($B$1:B559,ESTADISTICAS!B$9)</f>
        <v>0</v>
      </c>
      <c r="B559" s="44">
        <v>27</v>
      </c>
      <c r="C559" s="44" t="s">
        <v>176</v>
      </c>
      <c r="D559" s="44">
        <v>27135</v>
      </c>
      <c r="E559" t="s">
        <v>932</v>
      </c>
      <c r="F559" s="44" t="s">
        <v>72</v>
      </c>
      <c r="G559" s="44" t="s">
        <v>72</v>
      </c>
      <c r="H559" s="44" t="s">
        <v>72</v>
      </c>
      <c r="I559" s="44" t="s">
        <v>72</v>
      </c>
      <c r="J559" s="44" t="s">
        <v>72</v>
      </c>
      <c r="K559" s="44" t="s">
        <v>72</v>
      </c>
      <c r="L559" s="44" t="s">
        <v>72</v>
      </c>
      <c r="M559" s="44" t="s">
        <v>72</v>
      </c>
      <c r="N559" s="186">
        <v>0</v>
      </c>
    </row>
    <row r="560" spans="1:14" x14ac:dyDescent="0.25">
      <c r="A560" s="44">
        <f>+COUNTIF($B$1:B560,ESTADISTICAS!B$9)</f>
        <v>0</v>
      </c>
      <c r="B560" s="44">
        <v>27</v>
      </c>
      <c r="C560" s="44" t="s">
        <v>176</v>
      </c>
      <c r="D560" s="44">
        <v>27150</v>
      </c>
      <c r="E560" t="s">
        <v>933</v>
      </c>
      <c r="F560" s="44">
        <v>34</v>
      </c>
      <c r="G560" s="44">
        <v>34</v>
      </c>
      <c r="H560" s="44">
        <v>35</v>
      </c>
      <c r="I560" s="44">
        <v>34</v>
      </c>
      <c r="J560" s="44">
        <v>34</v>
      </c>
      <c r="K560" s="44">
        <v>58</v>
      </c>
      <c r="L560" s="44" t="s">
        <v>72</v>
      </c>
      <c r="M560" s="44" t="s">
        <v>72</v>
      </c>
      <c r="N560" s="186">
        <v>0</v>
      </c>
    </row>
    <row r="561" spans="1:14" x14ac:dyDescent="0.25">
      <c r="A561" s="44">
        <f>+COUNTIF($B$1:B561,ESTADISTICAS!B$9)</f>
        <v>0</v>
      </c>
      <c r="B561" s="44">
        <v>27</v>
      </c>
      <c r="C561" s="44" t="s">
        <v>176</v>
      </c>
      <c r="D561" s="44">
        <v>27160</v>
      </c>
      <c r="E561" t="s">
        <v>934</v>
      </c>
      <c r="F561" s="44" t="s">
        <v>72</v>
      </c>
      <c r="G561" s="44" t="s">
        <v>72</v>
      </c>
      <c r="H561" s="44" t="s">
        <v>72</v>
      </c>
      <c r="I561" s="44" t="s">
        <v>72</v>
      </c>
      <c r="J561" s="44" t="s">
        <v>72</v>
      </c>
      <c r="K561" s="44">
        <v>1</v>
      </c>
      <c r="L561" s="44" t="s">
        <v>72</v>
      </c>
      <c r="M561" s="44" t="s">
        <v>72</v>
      </c>
      <c r="N561" s="186">
        <v>0</v>
      </c>
    </row>
    <row r="562" spans="1:14" x14ac:dyDescent="0.25">
      <c r="A562" s="44">
        <f>+COUNTIF($B$1:B562,ESTADISTICAS!B$9)</f>
        <v>0</v>
      </c>
      <c r="B562" s="44">
        <v>27</v>
      </c>
      <c r="C562" s="44" t="s">
        <v>176</v>
      </c>
      <c r="D562" s="44">
        <v>27205</v>
      </c>
      <c r="E562" t="s">
        <v>935</v>
      </c>
      <c r="F562" s="44">
        <v>59</v>
      </c>
      <c r="G562" s="44">
        <v>56</v>
      </c>
      <c r="H562" s="44">
        <v>34</v>
      </c>
      <c r="I562" s="44">
        <v>28</v>
      </c>
      <c r="J562" s="44">
        <v>22</v>
      </c>
      <c r="K562" s="44" t="s">
        <v>72</v>
      </c>
      <c r="L562" s="44" t="s">
        <v>72</v>
      </c>
      <c r="M562" s="44" t="s">
        <v>72</v>
      </c>
      <c r="N562" s="186">
        <v>0</v>
      </c>
    </row>
    <row r="563" spans="1:14" x14ac:dyDescent="0.25">
      <c r="A563" s="44">
        <f>+COUNTIF($B$1:B563,ESTADISTICAS!B$9)</f>
        <v>0</v>
      </c>
      <c r="B563" s="44">
        <v>27</v>
      </c>
      <c r="C563" s="44" t="s">
        <v>176</v>
      </c>
      <c r="D563" s="44">
        <v>27245</v>
      </c>
      <c r="E563" t="s">
        <v>936</v>
      </c>
      <c r="F563" s="44">
        <v>6</v>
      </c>
      <c r="G563" s="44" t="s">
        <v>72</v>
      </c>
      <c r="H563" s="44">
        <v>1</v>
      </c>
      <c r="I563" s="44">
        <v>2</v>
      </c>
      <c r="J563" s="44" t="s">
        <v>72</v>
      </c>
      <c r="K563" s="44" t="s">
        <v>72</v>
      </c>
      <c r="L563" s="44" t="s">
        <v>72</v>
      </c>
      <c r="M563" s="44" t="s">
        <v>72</v>
      </c>
      <c r="N563" s="186">
        <v>0</v>
      </c>
    </row>
    <row r="564" spans="1:14" x14ac:dyDescent="0.25">
      <c r="A564" s="44">
        <f>+COUNTIF($B$1:B564,ESTADISTICAS!B$9)</f>
        <v>0</v>
      </c>
      <c r="B564" s="44">
        <v>27</v>
      </c>
      <c r="C564" s="44" t="s">
        <v>176</v>
      </c>
      <c r="D564" s="44">
        <v>27250</v>
      </c>
      <c r="E564" t="s">
        <v>937</v>
      </c>
      <c r="F564" s="44" t="s">
        <v>72</v>
      </c>
      <c r="G564" s="44" t="s">
        <v>72</v>
      </c>
      <c r="H564" s="44" t="s">
        <v>72</v>
      </c>
      <c r="I564" s="44">
        <v>1</v>
      </c>
      <c r="J564" s="44" t="s">
        <v>72</v>
      </c>
      <c r="K564" s="44" t="s">
        <v>72</v>
      </c>
      <c r="L564" s="44" t="s">
        <v>72</v>
      </c>
      <c r="M564" s="44" t="s">
        <v>72</v>
      </c>
      <c r="N564" s="186">
        <v>0</v>
      </c>
    </row>
    <row r="565" spans="1:14" x14ac:dyDescent="0.25">
      <c r="A565" s="44">
        <f>+COUNTIF($B$1:B565,ESTADISTICAS!B$9)</f>
        <v>0</v>
      </c>
      <c r="B565" s="44">
        <v>27</v>
      </c>
      <c r="C565" s="44" t="s">
        <v>176</v>
      </c>
      <c r="D565" s="44">
        <v>27361</v>
      </c>
      <c r="E565" t="s">
        <v>938</v>
      </c>
      <c r="F565" s="44">
        <v>362</v>
      </c>
      <c r="G565" s="44">
        <v>621</v>
      </c>
      <c r="H565" s="44">
        <v>704</v>
      </c>
      <c r="I565" s="44">
        <v>758</v>
      </c>
      <c r="J565" s="44">
        <v>423</v>
      </c>
      <c r="K565" s="44">
        <v>301</v>
      </c>
      <c r="L565" s="44">
        <v>231</v>
      </c>
      <c r="M565" s="44">
        <v>173</v>
      </c>
      <c r="N565" s="186">
        <v>109</v>
      </c>
    </row>
    <row r="566" spans="1:14" x14ac:dyDescent="0.25">
      <c r="A566" s="44">
        <f>+COUNTIF($B$1:B566,ESTADISTICAS!B$9)</f>
        <v>0</v>
      </c>
      <c r="B566" s="44">
        <v>27</v>
      </c>
      <c r="C566" s="44" t="s">
        <v>176</v>
      </c>
      <c r="D566" s="44">
        <v>27413</v>
      </c>
      <c r="E566" t="s">
        <v>939</v>
      </c>
      <c r="F566" s="44">
        <v>1</v>
      </c>
      <c r="G566" s="44" t="s">
        <v>72</v>
      </c>
      <c r="H566" s="44">
        <v>1</v>
      </c>
      <c r="I566" s="44">
        <v>1</v>
      </c>
      <c r="J566" s="44" t="s">
        <v>72</v>
      </c>
      <c r="K566" s="44">
        <v>1</v>
      </c>
      <c r="L566" s="44">
        <v>1</v>
      </c>
      <c r="M566" s="44" t="s">
        <v>72</v>
      </c>
      <c r="N566" s="186">
        <v>0</v>
      </c>
    </row>
    <row r="567" spans="1:14" x14ac:dyDescent="0.25">
      <c r="A567" s="44">
        <f>+COUNTIF($B$1:B567,ESTADISTICAS!B$9)</f>
        <v>0</v>
      </c>
      <c r="B567" s="44">
        <v>27</v>
      </c>
      <c r="C567" s="44" t="s">
        <v>176</v>
      </c>
      <c r="D567" s="44">
        <v>27491</v>
      </c>
      <c r="E567" t="s">
        <v>940</v>
      </c>
      <c r="F567" s="44">
        <v>1</v>
      </c>
      <c r="G567" s="44" t="s">
        <v>72</v>
      </c>
      <c r="H567" s="44">
        <v>2</v>
      </c>
      <c r="I567" s="44" t="s">
        <v>72</v>
      </c>
      <c r="J567" s="44" t="s">
        <v>72</v>
      </c>
      <c r="K567" s="44" t="s">
        <v>72</v>
      </c>
      <c r="L567" s="44" t="s">
        <v>72</v>
      </c>
      <c r="M567" s="44" t="s">
        <v>72</v>
      </c>
      <c r="N567" s="186">
        <v>0</v>
      </c>
    </row>
    <row r="568" spans="1:14" x14ac:dyDescent="0.25">
      <c r="A568" s="44">
        <f>+COUNTIF($B$1:B568,ESTADISTICAS!B$9)</f>
        <v>0</v>
      </c>
      <c r="B568" s="44">
        <v>27</v>
      </c>
      <c r="C568" s="44" t="s">
        <v>176</v>
      </c>
      <c r="D568" s="44">
        <v>27495</v>
      </c>
      <c r="E568" t="s">
        <v>941</v>
      </c>
      <c r="F568" s="44" t="s">
        <v>72</v>
      </c>
      <c r="G568" s="44" t="s">
        <v>72</v>
      </c>
      <c r="H568" s="44" t="s">
        <v>72</v>
      </c>
      <c r="I568" s="44">
        <v>1</v>
      </c>
      <c r="J568" s="44" t="s">
        <v>72</v>
      </c>
      <c r="K568" s="44" t="s">
        <v>72</v>
      </c>
      <c r="L568" s="44" t="s">
        <v>72</v>
      </c>
      <c r="M568" s="44" t="s">
        <v>72</v>
      </c>
      <c r="N568" s="186">
        <v>0</v>
      </c>
    </row>
    <row r="569" spans="1:14" x14ac:dyDescent="0.25">
      <c r="A569" s="44">
        <f>+COUNTIF($B$1:B569,ESTADISTICAS!B$9)</f>
        <v>0</v>
      </c>
      <c r="B569" s="44">
        <v>27</v>
      </c>
      <c r="C569" s="44" t="s">
        <v>176</v>
      </c>
      <c r="D569" s="44">
        <v>27615</v>
      </c>
      <c r="E569" t="s">
        <v>712</v>
      </c>
      <c r="F569" s="44">
        <v>147</v>
      </c>
      <c r="G569" s="44">
        <v>105</v>
      </c>
      <c r="H569" s="44">
        <v>110</v>
      </c>
      <c r="I569" s="44">
        <v>42</v>
      </c>
      <c r="J569" s="44">
        <v>40</v>
      </c>
      <c r="K569" s="44">
        <v>43</v>
      </c>
      <c r="L569" s="44" t="s">
        <v>72</v>
      </c>
      <c r="M569" s="44" t="s">
        <v>72</v>
      </c>
      <c r="N569" s="186">
        <v>0</v>
      </c>
    </row>
    <row r="570" spans="1:14" x14ac:dyDescent="0.25">
      <c r="A570" s="44">
        <f>+COUNTIF($B$1:B570,ESTADISTICAS!B$9)</f>
        <v>0</v>
      </c>
      <c r="B570" s="44">
        <v>27</v>
      </c>
      <c r="C570" s="44" t="s">
        <v>176</v>
      </c>
      <c r="D570" s="44">
        <v>27660</v>
      </c>
      <c r="E570" t="s">
        <v>942</v>
      </c>
      <c r="F570" s="44">
        <v>1</v>
      </c>
      <c r="G570" s="44" t="s">
        <v>72</v>
      </c>
      <c r="H570" s="44">
        <v>1</v>
      </c>
      <c r="I570" s="44">
        <v>1</v>
      </c>
      <c r="J570" s="44" t="s">
        <v>72</v>
      </c>
      <c r="K570" s="44" t="s">
        <v>72</v>
      </c>
      <c r="L570" s="44" t="s">
        <v>72</v>
      </c>
      <c r="M570" s="44" t="s">
        <v>72</v>
      </c>
      <c r="N570" s="186">
        <v>0</v>
      </c>
    </row>
    <row r="571" spans="1:14" x14ac:dyDescent="0.25">
      <c r="A571" s="44">
        <f>+COUNTIF($B$1:B571,ESTADISTICAS!B$9)</f>
        <v>0</v>
      </c>
      <c r="B571" s="44">
        <v>27</v>
      </c>
      <c r="C571" s="44" t="s">
        <v>176</v>
      </c>
      <c r="D571" s="44">
        <v>27745</v>
      </c>
      <c r="E571" t="s">
        <v>943</v>
      </c>
      <c r="F571" s="44" t="s">
        <v>72</v>
      </c>
      <c r="G571" s="44" t="s">
        <v>72</v>
      </c>
      <c r="H571" s="44">
        <v>1</v>
      </c>
      <c r="I571" s="44">
        <v>1</v>
      </c>
      <c r="J571" s="44" t="s">
        <v>72</v>
      </c>
      <c r="K571" s="44">
        <v>1</v>
      </c>
      <c r="L571" s="44" t="s">
        <v>72</v>
      </c>
      <c r="M571" s="44" t="s">
        <v>72</v>
      </c>
      <c r="N571" s="186">
        <v>0</v>
      </c>
    </row>
    <row r="572" spans="1:14" x14ac:dyDescent="0.25">
      <c r="A572" s="44">
        <f>+COUNTIF($B$1:B572,ESTADISTICAS!B$9)</f>
        <v>0</v>
      </c>
      <c r="B572" s="44">
        <v>27</v>
      </c>
      <c r="C572" s="44" t="s">
        <v>176</v>
      </c>
      <c r="D572" s="44">
        <v>27787</v>
      </c>
      <c r="E572" t="s">
        <v>944</v>
      </c>
      <c r="F572" s="44">
        <v>15</v>
      </c>
      <c r="G572" s="44" t="s">
        <v>72</v>
      </c>
      <c r="H572" s="44">
        <v>59</v>
      </c>
      <c r="I572" s="44">
        <v>74</v>
      </c>
      <c r="J572" s="44">
        <v>26</v>
      </c>
      <c r="K572" s="44">
        <v>1</v>
      </c>
      <c r="L572" s="44" t="s">
        <v>72</v>
      </c>
      <c r="M572" s="44" t="s">
        <v>72</v>
      </c>
      <c r="N572" s="186">
        <v>1</v>
      </c>
    </row>
    <row r="573" spans="1:14" x14ac:dyDescent="0.25">
      <c r="A573" s="44">
        <f>+COUNTIF($B$1:B573,ESTADISTICAS!B$9)</f>
        <v>0</v>
      </c>
      <c r="B573" s="44">
        <v>27</v>
      </c>
      <c r="C573" s="44" t="s">
        <v>176</v>
      </c>
      <c r="D573" s="44">
        <v>27800</v>
      </c>
      <c r="E573" t="s">
        <v>945</v>
      </c>
      <c r="F573" s="44">
        <v>59</v>
      </c>
      <c r="G573" s="44">
        <v>58</v>
      </c>
      <c r="H573" s="44">
        <v>115</v>
      </c>
      <c r="I573" s="44">
        <v>80</v>
      </c>
      <c r="J573" s="44" t="s">
        <v>72</v>
      </c>
      <c r="K573" s="44" t="s">
        <v>72</v>
      </c>
      <c r="L573" s="44" t="s">
        <v>72</v>
      </c>
      <c r="M573" s="44" t="s">
        <v>72</v>
      </c>
      <c r="N573" s="186">
        <v>0</v>
      </c>
    </row>
    <row r="574" spans="1:14" x14ac:dyDescent="0.25">
      <c r="A574" s="44">
        <f>+COUNTIF($B$1:B574,ESTADISTICAS!B$9)</f>
        <v>0</v>
      </c>
      <c r="B574" s="44">
        <v>41</v>
      </c>
      <c r="C574" s="44" t="s">
        <v>333</v>
      </c>
      <c r="D574" s="44">
        <v>41001</v>
      </c>
      <c r="E574" t="s">
        <v>946</v>
      </c>
      <c r="F574" s="44">
        <v>20314</v>
      </c>
      <c r="G574" s="44">
        <v>22595</v>
      </c>
      <c r="H574" s="44">
        <v>24379</v>
      </c>
      <c r="I574" s="44">
        <v>25501</v>
      </c>
      <c r="J574" s="44">
        <v>25897</v>
      </c>
      <c r="K574" s="44">
        <v>26808</v>
      </c>
      <c r="L574" s="44">
        <v>27300</v>
      </c>
      <c r="M574" s="44">
        <v>27899</v>
      </c>
      <c r="N574" s="186">
        <v>27499</v>
      </c>
    </row>
    <row r="575" spans="1:14" x14ac:dyDescent="0.25">
      <c r="A575" s="44">
        <f>+COUNTIF($B$1:B575,ESTADISTICAS!B$9)</f>
        <v>0</v>
      </c>
      <c r="B575" s="44">
        <v>41</v>
      </c>
      <c r="C575" s="44" t="s">
        <v>333</v>
      </c>
      <c r="D575" s="44">
        <v>41006</v>
      </c>
      <c r="E575" t="s">
        <v>947</v>
      </c>
      <c r="F575" s="44">
        <v>18</v>
      </c>
      <c r="G575" s="44">
        <v>6</v>
      </c>
      <c r="H575" s="44">
        <v>18</v>
      </c>
      <c r="I575" s="44">
        <v>18</v>
      </c>
      <c r="J575" s="44" t="s">
        <v>72</v>
      </c>
      <c r="K575" s="44" t="s">
        <v>72</v>
      </c>
      <c r="L575" s="44">
        <v>38</v>
      </c>
      <c r="M575" s="44">
        <v>37</v>
      </c>
      <c r="N575" s="186">
        <v>27</v>
      </c>
    </row>
    <row r="576" spans="1:14" x14ac:dyDescent="0.25">
      <c r="A576" s="44">
        <f>+COUNTIF($B$1:B576,ESTADISTICAS!B$9)</f>
        <v>0</v>
      </c>
      <c r="B576" s="44">
        <v>41</v>
      </c>
      <c r="C576" s="44" t="s">
        <v>333</v>
      </c>
      <c r="D576" s="44">
        <v>41013</v>
      </c>
      <c r="E576" t="s">
        <v>948</v>
      </c>
      <c r="F576" s="44">
        <v>71</v>
      </c>
      <c r="G576" s="44">
        <v>29</v>
      </c>
      <c r="H576" s="44">
        <v>27</v>
      </c>
      <c r="I576" s="44">
        <v>27</v>
      </c>
      <c r="J576" s="44">
        <v>22</v>
      </c>
      <c r="K576" s="44">
        <v>1</v>
      </c>
      <c r="L576" s="44">
        <v>1</v>
      </c>
      <c r="M576" s="44" t="s">
        <v>72</v>
      </c>
      <c r="N576" s="186">
        <v>0</v>
      </c>
    </row>
    <row r="577" spans="1:14" x14ac:dyDescent="0.25">
      <c r="A577" s="44">
        <f>+COUNTIF($B$1:B577,ESTADISTICAS!B$9)</f>
        <v>0</v>
      </c>
      <c r="B577" s="44">
        <v>41</v>
      </c>
      <c r="C577" s="44" t="s">
        <v>333</v>
      </c>
      <c r="D577" s="44">
        <v>41016</v>
      </c>
      <c r="E577" t="s">
        <v>949</v>
      </c>
      <c r="F577" s="44">
        <v>37</v>
      </c>
      <c r="G577" s="44">
        <v>84</v>
      </c>
      <c r="H577" s="44">
        <v>59</v>
      </c>
      <c r="I577" s="44">
        <v>12</v>
      </c>
      <c r="J577" s="44" t="s">
        <v>72</v>
      </c>
      <c r="K577" s="44">
        <v>1</v>
      </c>
      <c r="L577" s="44" t="s">
        <v>72</v>
      </c>
      <c r="M577" s="44">
        <v>1</v>
      </c>
      <c r="N577" s="186">
        <v>0</v>
      </c>
    </row>
    <row r="578" spans="1:14" x14ac:dyDescent="0.25">
      <c r="A578" s="44">
        <f>+COUNTIF($B$1:B578,ESTADISTICAS!B$9)</f>
        <v>0</v>
      </c>
      <c r="B578" s="44">
        <v>41</v>
      </c>
      <c r="C578" s="44" t="s">
        <v>333</v>
      </c>
      <c r="D578" s="44">
        <v>41020</v>
      </c>
      <c r="E578" t="s">
        <v>950</v>
      </c>
      <c r="F578" s="44">
        <v>84</v>
      </c>
      <c r="G578" s="44">
        <v>83</v>
      </c>
      <c r="H578" s="44">
        <v>86</v>
      </c>
      <c r="I578" s="44">
        <v>128</v>
      </c>
      <c r="J578" s="44">
        <v>87</v>
      </c>
      <c r="K578" s="44">
        <v>54</v>
      </c>
      <c r="L578" s="44">
        <v>62</v>
      </c>
      <c r="M578" s="44">
        <v>59</v>
      </c>
      <c r="N578" s="186">
        <v>46</v>
      </c>
    </row>
    <row r="579" spans="1:14" x14ac:dyDescent="0.25">
      <c r="A579" s="44">
        <f>+COUNTIF($B$1:B579,ESTADISTICAS!B$9)</f>
        <v>0</v>
      </c>
      <c r="B579" s="44">
        <v>41</v>
      </c>
      <c r="C579" s="44" t="s">
        <v>333</v>
      </c>
      <c r="D579" s="44">
        <v>41026</v>
      </c>
      <c r="E579" t="s">
        <v>951</v>
      </c>
      <c r="F579" s="44">
        <v>64</v>
      </c>
      <c r="G579" s="44">
        <v>86</v>
      </c>
      <c r="H579" s="44">
        <v>85</v>
      </c>
      <c r="I579" s="44">
        <v>79</v>
      </c>
      <c r="J579" s="44">
        <v>65</v>
      </c>
      <c r="K579" s="44">
        <v>44</v>
      </c>
      <c r="L579" s="44">
        <v>4</v>
      </c>
      <c r="M579" s="44">
        <v>3</v>
      </c>
      <c r="N579" s="186">
        <v>2</v>
      </c>
    </row>
    <row r="580" spans="1:14" x14ac:dyDescent="0.25">
      <c r="A580" s="44">
        <f>+COUNTIF($B$1:B580,ESTADISTICAS!B$9)</f>
        <v>0</v>
      </c>
      <c r="B580" s="44">
        <v>41</v>
      </c>
      <c r="C580" s="44" t="s">
        <v>333</v>
      </c>
      <c r="D580" s="44">
        <v>41078</v>
      </c>
      <c r="E580" t="s">
        <v>952</v>
      </c>
      <c r="F580" s="44">
        <v>48</v>
      </c>
      <c r="G580" s="44">
        <v>44</v>
      </c>
      <c r="H580" s="44">
        <v>18</v>
      </c>
      <c r="I580" s="44">
        <v>17</v>
      </c>
      <c r="J580" s="44">
        <v>17</v>
      </c>
      <c r="K580" s="44" t="s">
        <v>72</v>
      </c>
      <c r="L580" s="44" t="s">
        <v>72</v>
      </c>
      <c r="M580" s="44">
        <v>1</v>
      </c>
      <c r="N580" s="186">
        <v>0</v>
      </c>
    </row>
    <row r="581" spans="1:14" x14ac:dyDescent="0.25">
      <c r="A581" s="44">
        <f>+COUNTIF($B$1:B581,ESTADISTICAS!B$9)</f>
        <v>0</v>
      </c>
      <c r="B581" s="44">
        <v>41</v>
      </c>
      <c r="C581" s="44" t="s">
        <v>333</v>
      </c>
      <c r="D581" s="44">
        <v>41132</v>
      </c>
      <c r="E581" t="s">
        <v>953</v>
      </c>
      <c r="F581" s="44">
        <v>1015</v>
      </c>
      <c r="G581" s="44">
        <v>769</v>
      </c>
      <c r="H581" s="44">
        <v>859</v>
      </c>
      <c r="I581" s="44">
        <v>978</v>
      </c>
      <c r="J581" s="44">
        <v>903</v>
      </c>
      <c r="K581" s="44">
        <v>1152</v>
      </c>
      <c r="L581" s="44">
        <v>1244</v>
      </c>
      <c r="M581" s="44">
        <v>1454</v>
      </c>
      <c r="N581" s="186">
        <v>1386</v>
      </c>
    </row>
    <row r="582" spans="1:14" x14ac:dyDescent="0.25">
      <c r="A582" s="44">
        <f>+COUNTIF($B$1:B582,ESTADISTICAS!B$9)</f>
        <v>0</v>
      </c>
      <c r="B582" s="44">
        <v>41</v>
      </c>
      <c r="C582" s="44" t="s">
        <v>333</v>
      </c>
      <c r="D582" s="44">
        <v>41206</v>
      </c>
      <c r="E582" t="s">
        <v>954</v>
      </c>
      <c r="F582" s="44" t="s">
        <v>72</v>
      </c>
      <c r="G582" s="44" t="s">
        <v>72</v>
      </c>
      <c r="H582" s="44">
        <v>1</v>
      </c>
      <c r="I582" s="44" t="s">
        <v>72</v>
      </c>
      <c r="J582" s="44" t="s">
        <v>72</v>
      </c>
      <c r="K582" s="44">
        <v>1</v>
      </c>
      <c r="L582" s="44" t="s">
        <v>72</v>
      </c>
      <c r="M582" s="44" t="s">
        <v>72</v>
      </c>
      <c r="N582" s="186">
        <v>0</v>
      </c>
    </row>
    <row r="583" spans="1:14" x14ac:dyDescent="0.25">
      <c r="A583" s="44">
        <f>+COUNTIF($B$1:B583,ESTADISTICAS!B$9)</f>
        <v>0</v>
      </c>
      <c r="B583" s="44">
        <v>41</v>
      </c>
      <c r="C583" s="44" t="s">
        <v>333</v>
      </c>
      <c r="D583" s="44">
        <v>41298</v>
      </c>
      <c r="E583" t="s">
        <v>955</v>
      </c>
      <c r="F583" s="44">
        <v>1377</v>
      </c>
      <c r="G583" s="44">
        <v>1293</v>
      </c>
      <c r="H583" s="44">
        <v>1301</v>
      </c>
      <c r="I583" s="44">
        <v>1504</v>
      </c>
      <c r="J583" s="44">
        <v>1766</v>
      </c>
      <c r="K583" s="44">
        <v>2221</v>
      </c>
      <c r="L583" s="44">
        <v>2311</v>
      </c>
      <c r="M583" s="44">
        <v>2136</v>
      </c>
      <c r="N583" s="186">
        <v>2283</v>
      </c>
    </row>
    <row r="584" spans="1:14" x14ac:dyDescent="0.25">
      <c r="A584" s="44">
        <f>+COUNTIF($B$1:B584,ESTADISTICAS!B$9)</f>
        <v>0</v>
      </c>
      <c r="B584" s="44">
        <v>41</v>
      </c>
      <c r="C584" s="44" t="s">
        <v>333</v>
      </c>
      <c r="D584" s="44">
        <v>41306</v>
      </c>
      <c r="E584" t="s">
        <v>956</v>
      </c>
      <c r="F584" s="44">
        <v>65</v>
      </c>
      <c r="G584" s="44">
        <v>103</v>
      </c>
      <c r="H584" s="44">
        <v>155</v>
      </c>
      <c r="I584" s="44">
        <v>134</v>
      </c>
      <c r="J584" s="44">
        <v>160</v>
      </c>
      <c r="K584" s="44">
        <v>72</v>
      </c>
      <c r="L584" s="44">
        <v>33</v>
      </c>
      <c r="M584" s="44">
        <v>57</v>
      </c>
      <c r="N584" s="186">
        <v>1</v>
      </c>
    </row>
    <row r="585" spans="1:14" x14ac:dyDescent="0.25">
      <c r="A585" s="44">
        <f>+COUNTIF($B$1:B585,ESTADISTICAS!B$9)</f>
        <v>0</v>
      </c>
      <c r="B585" s="44">
        <v>41</v>
      </c>
      <c r="C585" s="44" t="s">
        <v>333</v>
      </c>
      <c r="D585" s="44">
        <v>41319</v>
      </c>
      <c r="E585" t="s">
        <v>450</v>
      </c>
      <c r="F585" s="44">
        <v>31</v>
      </c>
      <c r="G585" s="44">
        <v>50</v>
      </c>
      <c r="H585" s="44">
        <v>60</v>
      </c>
      <c r="I585" s="44">
        <v>53</v>
      </c>
      <c r="J585" s="44">
        <v>77</v>
      </c>
      <c r="K585" s="44">
        <v>20</v>
      </c>
      <c r="L585" s="44">
        <v>17</v>
      </c>
      <c r="M585" s="44">
        <v>17</v>
      </c>
      <c r="N585" s="186">
        <v>3</v>
      </c>
    </row>
    <row r="586" spans="1:14" x14ac:dyDescent="0.25">
      <c r="A586" s="44">
        <f>+COUNTIF($B$1:B586,ESTADISTICAS!B$9)</f>
        <v>0</v>
      </c>
      <c r="B586" s="44">
        <v>41</v>
      </c>
      <c r="C586" s="44" t="s">
        <v>333</v>
      </c>
      <c r="D586" s="44">
        <v>41349</v>
      </c>
      <c r="E586" t="s">
        <v>957</v>
      </c>
      <c r="F586" s="44">
        <v>42</v>
      </c>
      <c r="G586" s="44" t="s">
        <v>72</v>
      </c>
      <c r="H586" s="44" t="s">
        <v>72</v>
      </c>
      <c r="I586" s="44" t="s">
        <v>72</v>
      </c>
      <c r="J586" s="44" t="s">
        <v>72</v>
      </c>
      <c r="K586" s="44" t="s">
        <v>72</v>
      </c>
      <c r="L586" s="44" t="s">
        <v>72</v>
      </c>
      <c r="M586" s="44" t="s">
        <v>72</v>
      </c>
      <c r="N586" s="186">
        <v>0</v>
      </c>
    </row>
    <row r="587" spans="1:14" x14ac:dyDescent="0.25">
      <c r="A587" s="44">
        <f>+COUNTIF($B$1:B587,ESTADISTICAS!B$9)</f>
        <v>0</v>
      </c>
      <c r="B587" s="44">
        <v>41</v>
      </c>
      <c r="C587" s="44" t="s">
        <v>333</v>
      </c>
      <c r="D587" s="44">
        <v>41357</v>
      </c>
      <c r="E587" t="s">
        <v>958</v>
      </c>
      <c r="F587" s="44">
        <v>69</v>
      </c>
      <c r="G587" s="44">
        <v>71</v>
      </c>
      <c r="H587" s="44">
        <v>61</v>
      </c>
      <c r="I587" s="44">
        <v>14</v>
      </c>
      <c r="J587" s="44" t="s">
        <v>72</v>
      </c>
      <c r="K587" s="44" t="s">
        <v>72</v>
      </c>
      <c r="L587" s="44" t="s">
        <v>72</v>
      </c>
      <c r="M587" s="44" t="s">
        <v>72</v>
      </c>
      <c r="N587" s="186">
        <v>0</v>
      </c>
    </row>
    <row r="588" spans="1:14" x14ac:dyDescent="0.25">
      <c r="A588" s="44">
        <f>+COUNTIF($B$1:B588,ESTADISTICAS!B$9)</f>
        <v>0</v>
      </c>
      <c r="B588" s="44">
        <v>41</v>
      </c>
      <c r="C588" s="44" t="s">
        <v>333</v>
      </c>
      <c r="D588" s="44">
        <v>41359</v>
      </c>
      <c r="E588" t="s">
        <v>959</v>
      </c>
      <c r="F588" s="44" t="s">
        <v>72</v>
      </c>
      <c r="G588" s="44" t="s">
        <v>72</v>
      </c>
      <c r="H588" s="44">
        <v>2</v>
      </c>
      <c r="I588" s="44">
        <v>1</v>
      </c>
      <c r="J588" s="44">
        <v>31</v>
      </c>
      <c r="K588" s="44" t="s">
        <v>72</v>
      </c>
      <c r="L588" s="44">
        <v>1</v>
      </c>
      <c r="M588" s="44">
        <v>2</v>
      </c>
      <c r="N588" s="186">
        <v>0</v>
      </c>
    </row>
    <row r="589" spans="1:14" x14ac:dyDescent="0.25">
      <c r="A589" s="44">
        <f>+COUNTIF($B$1:B589,ESTADISTICAS!B$9)</f>
        <v>0</v>
      </c>
      <c r="B589" s="44">
        <v>41</v>
      </c>
      <c r="C589" s="44" t="s">
        <v>333</v>
      </c>
      <c r="D589" s="44">
        <v>41378</v>
      </c>
      <c r="E589" t="s">
        <v>960</v>
      </c>
      <c r="F589" s="44">
        <v>87</v>
      </c>
      <c r="G589" s="44">
        <v>52</v>
      </c>
      <c r="H589" s="44">
        <v>108</v>
      </c>
      <c r="I589" s="44">
        <v>94</v>
      </c>
      <c r="J589" s="44">
        <v>20</v>
      </c>
      <c r="K589" s="44" t="s">
        <v>72</v>
      </c>
      <c r="L589" s="44" t="s">
        <v>72</v>
      </c>
      <c r="M589" s="44" t="s">
        <v>72</v>
      </c>
      <c r="N589" s="186">
        <v>0</v>
      </c>
    </row>
    <row r="590" spans="1:14" x14ac:dyDescent="0.25">
      <c r="A590" s="44">
        <f>+COUNTIF($B$1:B590,ESTADISTICAS!B$9)</f>
        <v>0</v>
      </c>
      <c r="B590" s="44">
        <v>41</v>
      </c>
      <c r="C590" s="44" t="s">
        <v>333</v>
      </c>
      <c r="D590" s="44">
        <v>41396</v>
      </c>
      <c r="E590" t="s">
        <v>961</v>
      </c>
      <c r="F590" s="44">
        <v>1545</v>
      </c>
      <c r="G590" s="44">
        <v>1623</v>
      </c>
      <c r="H590" s="44">
        <v>1627</v>
      </c>
      <c r="I590" s="44">
        <v>1803</v>
      </c>
      <c r="J590" s="44">
        <v>1847</v>
      </c>
      <c r="K590" s="44">
        <v>2243</v>
      </c>
      <c r="L590" s="44">
        <v>2386</v>
      </c>
      <c r="M590" s="44">
        <v>2583</v>
      </c>
      <c r="N590" s="186">
        <v>2758</v>
      </c>
    </row>
    <row r="591" spans="1:14" x14ac:dyDescent="0.25">
      <c r="A591" s="44">
        <f>+COUNTIF($B$1:B591,ESTADISTICAS!B$9)</f>
        <v>0</v>
      </c>
      <c r="B591" s="44">
        <v>41</v>
      </c>
      <c r="C591" s="44" t="s">
        <v>333</v>
      </c>
      <c r="D591" s="44">
        <v>41483</v>
      </c>
      <c r="E591" t="s">
        <v>962</v>
      </c>
      <c r="F591" s="44">
        <v>21</v>
      </c>
      <c r="G591" s="44">
        <v>19</v>
      </c>
      <c r="H591" s="44" t="s">
        <v>72</v>
      </c>
      <c r="I591" s="44">
        <v>1</v>
      </c>
      <c r="J591" s="44" t="s">
        <v>72</v>
      </c>
      <c r="K591" s="44" t="s">
        <v>72</v>
      </c>
      <c r="L591" s="44" t="s">
        <v>72</v>
      </c>
      <c r="M591" s="44" t="s">
        <v>72</v>
      </c>
      <c r="N591" s="186">
        <v>0</v>
      </c>
    </row>
    <row r="592" spans="1:14" x14ac:dyDescent="0.25">
      <c r="A592" s="44">
        <f>+COUNTIF($B$1:B592,ESTADISTICAS!B$9)</f>
        <v>0</v>
      </c>
      <c r="B592" s="44">
        <v>41</v>
      </c>
      <c r="C592" s="44" t="s">
        <v>333</v>
      </c>
      <c r="D592" s="44">
        <v>41518</v>
      </c>
      <c r="E592" t="s">
        <v>963</v>
      </c>
      <c r="F592" s="44">
        <v>54</v>
      </c>
      <c r="G592" s="44">
        <v>62</v>
      </c>
      <c r="H592" s="44">
        <v>51</v>
      </c>
      <c r="I592" s="44">
        <v>61</v>
      </c>
      <c r="J592" s="44">
        <v>14</v>
      </c>
      <c r="K592" s="44" t="s">
        <v>72</v>
      </c>
      <c r="L592" s="44">
        <v>1</v>
      </c>
      <c r="M592" s="44" t="s">
        <v>72</v>
      </c>
      <c r="N592" s="186">
        <v>0</v>
      </c>
    </row>
    <row r="593" spans="1:14" x14ac:dyDescent="0.25">
      <c r="A593" s="44">
        <f>+COUNTIF($B$1:B593,ESTADISTICAS!B$9)</f>
        <v>0</v>
      </c>
      <c r="B593" s="44">
        <v>41</v>
      </c>
      <c r="C593" s="44" t="s">
        <v>333</v>
      </c>
      <c r="D593" s="44">
        <v>41524</v>
      </c>
      <c r="E593" t="s">
        <v>964</v>
      </c>
      <c r="F593" s="44">
        <v>38</v>
      </c>
      <c r="G593" s="44" t="s">
        <v>72</v>
      </c>
      <c r="H593" s="44">
        <v>1</v>
      </c>
      <c r="I593" s="44">
        <v>1</v>
      </c>
      <c r="J593" s="44" t="s">
        <v>72</v>
      </c>
      <c r="K593" s="44" t="s">
        <v>72</v>
      </c>
      <c r="L593" s="44" t="s">
        <v>72</v>
      </c>
      <c r="M593" s="44">
        <v>5</v>
      </c>
      <c r="N593" s="186">
        <v>0</v>
      </c>
    </row>
    <row r="594" spans="1:14" x14ac:dyDescent="0.25">
      <c r="A594" s="44">
        <f>+COUNTIF($B$1:B594,ESTADISTICAS!B$9)</f>
        <v>0</v>
      </c>
      <c r="B594" s="44">
        <v>41</v>
      </c>
      <c r="C594" s="44" t="s">
        <v>333</v>
      </c>
      <c r="D594" s="44">
        <v>41548</v>
      </c>
      <c r="E594" t="s">
        <v>965</v>
      </c>
      <c r="F594" s="44">
        <v>19</v>
      </c>
      <c r="G594" s="44">
        <v>34</v>
      </c>
      <c r="H594" s="44">
        <v>97</v>
      </c>
      <c r="I594" s="44">
        <v>81</v>
      </c>
      <c r="J594" s="44">
        <v>45</v>
      </c>
      <c r="K594" s="44">
        <v>4</v>
      </c>
      <c r="L594" s="44" t="s">
        <v>72</v>
      </c>
      <c r="M594" s="44" t="s">
        <v>72</v>
      </c>
      <c r="N594" s="186">
        <v>0</v>
      </c>
    </row>
    <row r="595" spans="1:14" x14ac:dyDescent="0.25">
      <c r="A595" s="44">
        <f>+COUNTIF($B$1:B595,ESTADISTICAS!B$9)</f>
        <v>0</v>
      </c>
      <c r="B595" s="44">
        <v>41</v>
      </c>
      <c r="C595" s="44" t="s">
        <v>333</v>
      </c>
      <c r="D595" s="44">
        <v>41551</v>
      </c>
      <c r="E595" t="s">
        <v>966</v>
      </c>
      <c r="F595" s="44">
        <v>3124</v>
      </c>
      <c r="G595" s="44">
        <v>3242</v>
      </c>
      <c r="H595" s="44">
        <v>3654</v>
      </c>
      <c r="I595" s="44">
        <v>4338</v>
      </c>
      <c r="J595" s="44">
        <v>4657</v>
      </c>
      <c r="K595" s="44">
        <v>5061</v>
      </c>
      <c r="L595" s="44">
        <v>5592</v>
      </c>
      <c r="M595" s="44">
        <v>6084</v>
      </c>
      <c r="N595" s="186">
        <v>5744</v>
      </c>
    </row>
    <row r="596" spans="1:14" x14ac:dyDescent="0.25">
      <c r="A596" s="44">
        <f>+COUNTIF($B$1:B596,ESTADISTICAS!B$9)</f>
        <v>0</v>
      </c>
      <c r="B596" s="44">
        <v>41</v>
      </c>
      <c r="C596" s="44" t="s">
        <v>333</v>
      </c>
      <c r="D596" s="44">
        <v>41615</v>
      </c>
      <c r="E596" t="s">
        <v>967</v>
      </c>
      <c r="F596" s="44">
        <v>60</v>
      </c>
      <c r="G596" s="44" t="s">
        <v>72</v>
      </c>
      <c r="H596" s="44">
        <v>35</v>
      </c>
      <c r="I596" s="44">
        <v>56</v>
      </c>
      <c r="J596" s="44">
        <v>127</v>
      </c>
      <c r="K596" s="44">
        <v>312</v>
      </c>
      <c r="L596" s="44">
        <v>506</v>
      </c>
      <c r="M596" s="44">
        <v>599</v>
      </c>
      <c r="N596" s="186">
        <v>694</v>
      </c>
    </row>
    <row r="597" spans="1:14" x14ac:dyDescent="0.25">
      <c r="A597" s="44">
        <f>+COUNTIF($B$1:B597,ESTADISTICAS!B$9)</f>
        <v>0</v>
      </c>
      <c r="B597" s="44">
        <v>41</v>
      </c>
      <c r="C597" s="44" t="s">
        <v>333</v>
      </c>
      <c r="D597" s="44">
        <v>41660</v>
      </c>
      <c r="E597" t="s">
        <v>968</v>
      </c>
      <c r="F597" s="44">
        <v>1</v>
      </c>
      <c r="G597" s="44" t="s">
        <v>72</v>
      </c>
      <c r="H597" s="44" t="s">
        <v>72</v>
      </c>
      <c r="I597" s="44" t="s">
        <v>72</v>
      </c>
      <c r="J597" s="44" t="s">
        <v>72</v>
      </c>
      <c r="K597" s="44" t="s">
        <v>72</v>
      </c>
      <c r="L597" s="44" t="s">
        <v>72</v>
      </c>
      <c r="M597" s="44" t="s">
        <v>72</v>
      </c>
      <c r="N597" s="186">
        <v>0</v>
      </c>
    </row>
    <row r="598" spans="1:14" x14ac:dyDescent="0.25">
      <c r="A598" s="44">
        <f>+COUNTIF($B$1:B598,ESTADISTICAS!B$9)</f>
        <v>0</v>
      </c>
      <c r="B598" s="44">
        <v>41</v>
      </c>
      <c r="C598" s="44" t="s">
        <v>333</v>
      </c>
      <c r="D598" s="44">
        <v>41668</v>
      </c>
      <c r="E598" t="s">
        <v>969</v>
      </c>
      <c r="F598" s="44">
        <v>51</v>
      </c>
      <c r="G598" s="44">
        <v>31</v>
      </c>
      <c r="H598" s="44">
        <v>32</v>
      </c>
      <c r="I598" s="44">
        <v>33</v>
      </c>
      <c r="J598" s="44">
        <v>56</v>
      </c>
      <c r="K598" s="44">
        <v>31</v>
      </c>
      <c r="L598" s="44">
        <v>32</v>
      </c>
      <c r="M598" s="44">
        <v>74</v>
      </c>
      <c r="N598" s="186">
        <v>19</v>
      </c>
    </row>
    <row r="599" spans="1:14" x14ac:dyDescent="0.25">
      <c r="A599" s="44">
        <f>+COUNTIF($B$1:B599,ESTADISTICAS!B$9)</f>
        <v>0</v>
      </c>
      <c r="B599" s="44">
        <v>41</v>
      </c>
      <c r="C599" s="44" t="s">
        <v>333</v>
      </c>
      <c r="D599" s="44">
        <v>41676</v>
      </c>
      <c r="E599" t="s">
        <v>662</v>
      </c>
      <c r="F599" s="44">
        <v>36</v>
      </c>
      <c r="G599" s="44">
        <v>60</v>
      </c>
      <c r="H599" s="44">
        <v>71</v>
      </c>
      <c r="I599" s="44">
        <v>22</v>
      </c>
      <c r="J599" s="44">
        <v>9</v>
      </c>
      <c r="K599" s="44">
        <v>1</v>
      </c>
      <c r="L599" s="44" t="s">
        <v>72</v>
      </c>
      <c r="M599" s="44" t="s">
        <v>72</v>
      </c>
      <c r="N599" s="186">
        <v>0</v>
      </c>
    </row>
    <row r="600" spans="1:14" x14ac:dyDescent="0.25">
      <c r="A600" s="44">
        <f>+COUNTIF($B$1:B600,ESTADISTICAS!B$9)</f>
        <v>0</v>
      </c>
      <c r="B600" s="44">
        <v>41</v>
      </c>
      <c r="C600" s="44" t="s">
        <v>333</v>
      </c>
      <c r="D600" s="44">
        <v>41770</v>
      </c>
      <c r="E600" t="s">
        <v>970</v>
      </c>
      <c r="F600" s="44">
        <v>93</v>
      </c>
      <c r="G600" s="44">
        <v>73</v>
      </c>
      <c r="H600" s="44">
        <v>59</v>
      </c>
      <c r="I600" s="44">
        <v>58</v>
      </c>
      <c r="J600" s="44">
        <v>29</v>
      </c>
      <c r="K600" s="44">
        <v>1</v>
      </c>
      <c r="L600" s="44" t="s">
        <v>72</v>
      </c>
      <c r="M600" s="44" t="s">
        <v>72</v>
      </c>
      <c r="N600" s="186">
        <v>0</v>
      </c>
    </row>
    <row r="601" spans="1:14" x14ac:dyDescent="0.25">
      <c r="A601" s="44">
        <f>+COUNTIF($B$1:B601,ESTADISTICAS!B$9)</f>
        <v>0</v>
      </c>
      <c r="B601" s="44">
        <v>41</v>
      </c>
      <c r="C601" s="44" t="s">
        <v>333</v>
      </c>
      <c r="D601" s="44">
        <v>41791</v>
      </c>
      <c r="E601" t="s">
        <v>971</v>
      </c>
      <c r="F601" s="44">
        <v>59</v>
      </c>
      <c r="G601" s="44">
        <v>88</v>
      </c>
      <c r="H601" s="44">
        <v>92</v>
      </c>
      <c r="I601" s="44">
        <v>73</v>
      </c>
      <c r="J601" s="44">
        <v>14</v>
      </c>
      <c r="K601" s="44">
        <v>4</v>
      </c>
      <c r="L601" s="44">
        <v>1</v>
      </c>
      <c r="M601" s="44" t="s">
        <v>72</v>
      </c>
      <c r="N601" s="186">
        <v>0</v>
      </c>
    </row>
    <row r="602" spans="1:14" x14ac:dyDescent="0.25">
      <c r="A602" s="44">
        <f>+COUNTIF($B$1:B602,ESTADISTICAS!B$9)</f>
        <v>0</v>
      </c>
      <c r="B602" s="44">
        <v>41</v>
      </c>
      <c r="C602" s="44" t="s">
        <v>333</v>
      </c>
      <c r="D602" s="44">
        <v>41797</v>
      </c>
      <c r="E602" t="s">
        <v>972</v>
      </c>
      <c r="F602" s="44">
        <v>29</v>
      </c>
      <c r="G602" s="44">
        <v>41</v>
      </c>
      <c r="H602" s="44">
        <v>82</v>
      </c>
      <c r="I602" s="44">
        <v>72</v>
      </c>
      <c r="J602" s="44">
        <v>33</v>
      </c>
      <c r="K602" s="44" t="s">
        <v>72</v>
      </c>
      <c r="L602" s="44" t="s">
        <v>72</v>
      </c>
      <c r="M602" s="44" t="s">
        <v>72</v>
      </c>
      <c r="N602" s="186">
        <v>0</v>
      </c>
    </row>
    <row r="603" spans="1:14" x14ac:dyDescent="0.25">
      <c r="A603" s="44">
        <f>+COUNTIF($B$1:B603,ESTADISTICAS!B$9)</f>
        <v>0</v>
      </c>
      <c r="B603" s="44">
        <v>41</v>
      </c>
      <c r="C603" s="44" t="s">
        <v>333</v>
      </c>
      <c r="D603" s="44">
        <v>41799</v>
      </c>
      <c r="E603" t="s">
        <v>973</v>
      </c>
      <c r="F603" s="44" t="s">
        <v>72</v>
      </c>
      <c r="G603" s="44" t="s">
        <v>72</v>
      </c>
      <c r="H603" s="44" t="s">
        <v>72</v>
      </c>
      <c r="I603" s="44">
        <v>1</v>
      </c>
      <c r="J603" s="44" t="s">
        <v>72</v>
      </c>
      <c r="K603" s="44" t="s">
        <v>72</v>
      </c>
      <c r="L603" s="44" t="s">
        <v>72</v>
      </c>
      <c r="M603" s="44" t="s">
        <v>72</v>
      </c>
      <c r="N603" s="186">
        <v>0</v>
      </c>
    </row>
    <row r="604" spans="1:14" x14ac:dyDescent="0.25">
      <c r="A604" s="44">
        <f>+COUNTIF($B$1:B604,ESTADISTICAS!B$9)</f>
        <v>0</v>
      </c>
      <c r="B604" s="44">
        <v>41</v>
      </c>
      <c r="C604" s="44" t="s">
        <v>333</v>
      </c>
      <c r="D604" s="44">
        <v>41801</v>
      </c>
      <c r="E604" t="s">
        <v>974</v>
      </c>
      <c r="F604" s="44">
        <v>45</v>
      </c>
      <c r="G604" s="44">
        <v>42</v>
      </c>
      <c r="H604" s="44">
        <v>27</v>
      </c>
      <c r="I604" s="44">
        <v>22</v>
      </c>
      <c r="J604" s="44">
        <v>14</v>
      </c>
      <c r="K604" s="44" t="s">
        <v>72</v>
      </c>
      <c r="L604" s="44" t="s">
        <v>72</v>
      </c>
      <c r="M604" s="44">
        <v>1</v>
      </c>
      <c r="N604" s="186">
        <v>0</v>
      </c>
    </row>
    <row r="605" spans="1:14" x14ac:dyDescent="0.25">
      <c r="A605" s="44">
        <f>+COUNTIF($B$1:B605,ESTADISTICAS!B$9)</f>
        <v>0</v>
      </c>
      <c r="B605" s="44">
        <v>41</v>
      </c>
      <c r="C605" s="44" t="s">
        <v>333</v>
      </c>
      <c r="D605" s="44">
        <v>41807</v>
      </c>
      <c r="E605" t="s">
        <v>975</v>
      </c>
      <c r="F605" s="44">
        <v>2</v>
      </c>
      <c r="G605" s="44" t="s">
        <v>72</v>
      </c>
      <c r="H605" s="44">
        <v>2</v>
      </c>
      <c r="I605" s="44">
        <v>2</v>
      </c>
      <c r="J605" s="44" t="s">
        <v>72</v>
      </c>
      <c r="K605" s="44">
        <v>1</v>
      </c>
      <c r="L605" s="44" t="s">
        <v>72</v>
      </c>
      <c r="M605" s="44" t="s">
        <v>72</v>
      </c>
      <c r="N605" s="186">
        <v>0</v>
      </c>
    </row>
    <row r="606" spans="1:14" x14ac:dyDescent="0.25">
      <c r="A606" s="44">
        <f>+COUNTIF($B$1:B606,ESTADISTICAS!B$9)</f>
        <v>0</v>
      </c>
      <c r="B606" s="44">
        <v>41</v>
      </c>
      <c r="C606" s="44" t="s">
        <v>333</v>
      </c>
      <c r="D606" s="44">
        <v>41872</v>
      </c>
      <c r="E606" t="s">
        <v>976</v>
      </c>
      <c r="F606" s="44" t="s">
        <v>72</v>
      </c>
      <c r="G606" s="44" t="s">
        <v>72</v>
      </c>
      <c r="H606" s="44">
        <v>30</v>
      </c>
      <c r="I606" s="44">
        <v>24</v>
      </c>
      <c r="J606" s="44">
        <v>17</v>
      </c>
      <c r="K606" s="44" t="s">
        <v>72</v>
      </c>
      <c r="L606" s="44">
        <v>1</v>
      </c>
      <c r="M606" s="44" t="s">
        <v>72</v>
      </c>
      <c r="N606" s="186">
        <v>0</v>
      </c>
    </row>
    <row r="607" spans="1:14" x14ac:dyDescent="0.25">
      <c r="A607" s="44">
        <f>+COUNTIF($B$1:B607,ESTADISTICAS!B$9)</f>
        <v>0</v>
      </c>
      <c r="B607" s="44">
        <v>41</v>
      </c>
      <c r="C607" s="44" t="s">
        <v>333</v>
      </c>
      <c r="D607" s="44">
        <v>41885</v>
      </c>
      <c r="E607" t="s">
        <v>977</v>
      </c>
      <c r="F607" s="44" t="s">
        <v>72</v>
      </c>
      <c r="G607" s="44" t="s">
        <v>72</v>
      </c>
      <c r="H607" s="44">
        <v>1</v>
      </c>
      <c r="I607" s="44">
        <v>1</v>
      </c>
      <c r="J607" s="44" t="s">
        <v>72</v>
      </c>
      <c r="K607" s="44" t="s">
        <v>72</v>
      </c>
      <c r="L607" s="44" t="s">
        <v>72</v>
      </c>
      <c r="M607" s="44" t="s">
        <v>72</v>
      </c>
      <c r="N607" s="186">
        <v>0</v>
      </c>
    </row>
    <row r="608" spans="1:14" x14ac:dyDescent="0.25">
      <c r="A608" s="44">
        <f>+COUNTIF($B$1:B608,ESTADISTICAS!B$9)</f>
        <v>0</v>
      </c>
      <c r="B608" s="44">
        <v>44</v>
      </c>
      <c r="C608" s="44" t="s">
        <v>978</v>
      </c>
      <c r="D608" s="44">
        <v>44001</v>
      </c>
      <c r="E608" t="s">
        <v>979</v>
      </c>
      <c r="F608" s="44">
        <v>8369</v>
      </c>
      <c r="G608" s="44">
        <v>8518</v>
      </c>
      <c r="H608" s="44">
        <v>8610</v>
      </c>
      <c r="I608" s="44">
        <v>8485</v>
      </c>
      <c r="J608" s="44">
        <v>10246</v>
      </c>
      <c r="K608" s="44">
        <v>11464</v>
      </c>
      <c r="L608" s="44">
        <v>11687</v>
      </c>
      <c r="M608" s="44">
        <v>12139</v>
      </c>
      <c r="N608" s="186">
        <v>12763</v>
      </c>
    </row>
    <row r="609" spans="1:14" x14ac:dyDescent="0.25">
      <c r="A609" s="44">
        <f>+COUNTIF($B$1:B609,ESTADISTICAS!B$9)</f>
        <v>0</v>
      </c>
      <c r="B609" s="44">
        <v>44</v>
      </c>
      <c r="C609" s="44" t="s">
        <v>978</v>
      </c>
      <c r="D609" s="44">
        <v>44035</v>
      </c>
      <c r="E609" t="s">
        <v>721</v>
      </c>
      <c r="F609" s="44">
        <v>445</v>
      </c>
      <c r="G609" s="44">
        <v>165</v>
      </c>
      <c r="H609" s="44">
        <v>221</v>
      </c>
      <c r="I609" s="44">
        <v>90</v>
      </c>
      <c r="J609" s="44">
        <v>43</v>
      </c>
      <c r="K609" s="44">
        <v>3</v>
      </c>
      <c r="L609" s="44">
        <v>29</v>
      </c>
      <c r="M609" s="44">
        <v>46</v>
      </c>
      <c r="N609" s="186">
        <v>17</v>
      </c>
    </row>
    <row r="610" spans="1:14" x14ac:dyDescent="0.25">
      <c r="A610" s="44">
        <f>+COUNTIF($B$1:B610,ESTADISTICAS!B$9)</f>
        <v>0</v>
      </c>
      <c r="B610" s="44">
        <v>44</v>
      </c>
      <c r="C610" s="44" t="s">
        <v>978</v>
      </c>
      <c r="D610" s="44">
        <v>44078</v>
      </c>
      <c r="E610" t="s">
        <v>980</v>
      </c>
      <c r="F610" s="44">
        <v>57</v>
      </c>
      <c r="G610" s="44" t="s">
        <v>72</v>
      </c>
      <c r="H610" s="44">
        <v>100</v>
      </c>
      <c r="I610" s="44">
        <v>117</v>
      </c>
      <c r="J610" s="44">
        <v>85</v>
      </c>
      <c r="K610" s="44">
        <v>36</v>
      </c>
      <c r="L610" s="44" t="s">
        <v>72</v>
      </c>
      <c r="M610" s="44" t="s">
        <v>72</v>
      </c>
      <c r="N610" s="186">
        <v>0</v>
      </c>
    </row>
    <row r="611" spans="1:14" x14ac:dyDescent="0.25">
      <c r="A611" s="44">
        <f>+COUNTIF($B$1:B611,ESTADISTICAS!B$9)</f>
        <v>0</v>
      </c>
      <c r="B611" s="44">
        <v>44</v>
      </c>
      <c r="C611" s="44" t="s">
        <v>978</v>
      </c>
      <c r="D611" s="44">
        <v>44090</v>
      </c>
      <c r="E611" t="s">
        <v>981</v>
      </c>
      <c r="F611" s="44">
        <v>139</v>
      </c>
      <c r="G611" s="44">
        <v>10</v>
      </c>
      <c r="H611" s="44" t="s">
        <v>72</v>
      </c>
      <c r="I611" s="44" t="s">
        <v>72</v>
      </c>
      <c r="J611" s="44" t="s">
        <v>72</v>
      </c>
      <c r="K611" s="44" t="s">
        <v>72</v>
      </c>
      <c r="L611" s="44" t="s">
        <v>72</v>
      </c>
      <c r="M611" s="44" t="s">
        <v>72</v>
      </c>
      <c r="N611" s="186">
        <v>0</v>
      </c>
    </row>
    <row r="612" spans="1:14" x14ac:dyDescent="0.25">
      <c r="A612" s="44">
        <f>+COUNTIF($B$1:B612,ESTADISTICAS!B$9)</f>
        <v>0</v>
      </c>
      <c r="B612" s="44">
        <v>44</v>
      </c>
      <c r="C612" s="44" t="s">
        <v>978</v>
      </c>
      <c r="D612" s="44">
        <v>44098</v>
      </c>
      <c r="E612" t="s">
        <v>982</v>
      </c>
      <c r="F612" s="44">
        <v>107</v>
      </c>
      <c r="G612" s="44">
        <v>134</v>
      </c>
      <c r="H612" s="44">
        <v>125</v>
      </c>
      <c r="I612" s="44">
        <v>37</v>
      </c>
      <c r="J612" s="44" t="s">
        <v>72</v>
      </c>
      <c r="K612" s="44">
        <v>33</v>
      </c>
      <c r="L612" s="44">
        <v>10</v>
      </c>
      <c r="M612" s="44" t="s">
        <v>72</v>
      </c>
      <c r="N612" s="186">
        <v>0</v>
      </c>
    </row>
    <row r="613" spans="1:14" x14ac:dyDescent="0.25">
      <c r="A613" s="44">
        <f>+COUNTIF($B$1:B613,ESTADISTICAS!B$9)</f>
        <v>0</v>
      </c>
      <c r="B613" s="44">
        <v>44</v>
      </c>
      <c r="C613" s="44" t="s">
        <v>978</v>
      </c>
      <c r="D613" s="44">
        <v>44110</v>
      </c>
      <c r="E613" t="s">
        <v>983</v>
      </c>
      <c r="F613" s="44">
        <v>1</v>
      </c>
      <c r="G613" s="44">
        <v>36</v>
      </c>
      <c r="H613" s="44">
        <v>37</v>
      </c>
      <c r="I613" s="44">
        <v>37</v>
      </c>
      <c r="J613" s="44">
        <v>20</v>
      </c>
      <c r="K613" s="44" t="s">
        <v>72</v>
      </c>
      <c r="L613" s="44" t="s">
        <v>72</v>
      </c>
      <c r="M613" s="44" t="s">
        <v>72</v>
      </c>
      <c r="N613" s="186">
        <v>0</v>
      </c>
    </row>
    <row r="614" spans="1:14" x14ac:dyDescent="0.25">
      <c r="A614" s="44">
        <f>+COUNTIF($B$1:B614,ESTADISTICAS!B$9)</f>
        <v>0</v>
      </c>
      <c r="B614" s="44">
        <v>44</v>
      </c>
      <c r="C614" s="44" t="s">
        <v>978</v>
      </c>
      <c r="D614" s="44">
        <v>44279</v>
      </c>
      <c r="E614" t="s">
        <v>984</v>
      </c>
      <c r="F614" s="44">
        <v>1595</v>
      </c>
      <c r="G614" s="44">
        <v>1183</v>
      </c>
      <c r="H614" s="44">
        <v>1339</v>
      </c>
      <c r="I614" s="44">
        <v>1741</v>
      </c>
      <c r="J614" s="44">
        <v>2767</v>
      </c>
      <c r="K614" s="44">
        <v>4052</v>
      </c>
      <c r="L614" s="44">
        <v>4312</v>
      </c>
      <c r="M614" s="44">
        <v>4536</v>
      </c>
      <c r="N614" s="186">
        <v>4488</v>
      </c>
    </row>
    <row r="615" spans="1:14" x14ac:dyDescent="0.25">
      <c r="A615" s="44">
        <f>+COUNTIF($B$1:B615,ESTADISTICAS!B$9)</f>
        <v>0</v>
      </c>
      <c r="B615" s="44">
        <v>44</v>
      </c>
      <c r="C615" s="44" t="s">
        <v>978</v>
      </c>
      <c r="D615" s="44">
        <v>44378</v>
      </c>
      <c r="E615" t="s">
        <v>985</v>
      </c>
      <c r="F615" s="44" t="s">
        <v>72</v>
      </c>
      <c r="G615" s="44">
        <v>38</v>
      </c>
      <c r="H615" s="44">
        <v>38</v>
      </c>
      <c r="I615" s="44">
        <v>37</v>
      </c>
      <c r="J615" s="44" t="s">
        <v>72</v>
      </c>
      <c r="K615" s="44" t="s">
        <v>72</v>
      </c>
      <c r="L615" s="44" t="s">
        <v>72</v>
      </c>
      <c r="M615" s="44" t="s">
        <v>72</v>
      </c>
      <c r="N615" s="186">
        <v>0</v>
      </c>
    </row>
    <row r="616" spans="1:14" x14ac:dyDescent="0.25">
      <c r="A616" s="44">
        <f>+COUNTIF($B$1:B616,ESTADISTICAS!B$9)</f>
        <v>0</v>
      </c>
      <c r="B616" s="44">
        <v>44</v>
      </c>
      <c r="C616" s="44" t="s">
        <v>978</v>
      </c>
      <c r="D616" s="44">
        <v>44420</v>
      </c>
      <c r="E616" t="s">
        <v>986</v>
      </c>
      <c r="F616" s="44" t="s">
        <v>72</v>
      </c>
      <c r="G616" s="44">
        <v>25</v>
      </c>
      <c r="H616" s="44">
        <v>61</v>
      </c>
      <c r="I616" s="44">
        <v>61</v>
      </c>
      <c r="J616" s="44">
        <v>24</v>
      </c>
      <c r="K616" s="44" t="s">
        <v>72</v>
      </c>
      <c r="L616" s="44" t="s">
        <v>72</v>
      </c>
      <c r="M616" s="44" t="s">
        <v>72</v>
      </c>
      <c r="N616" s="186">
        <v>0</v>
      </c>
    </row>
    <row r="617" spans="1:14" x14ac:dyDescent="0.25">
      <c r="A617" s="44">
        <f>+COUNTIF($B$1:B617,ESTADISTICAS!B$9)</f>
        <v>0</v>
      </c>
      <c r="B617" s="44">
        <v>44</v>
      </c>
      <c r="C617" s="44" t="s">
        <v>978</v>
      </c>
      <c r="D617" s="44">
        <v>44430</v>
      </c>
      <c r="E617" t="s">
        <v>987</v>
      </c>
      <c r="F617" s="44">
        <v>1645</v>
      </c>
      <c r="G617" s="44">
        <v>1565</v>
      </c>
      <c r="H617" s="44">
        <v>1637</v>
      </c>
      <c r="I617" s="44">
        <v>1439</v>
      </c>
      <c r="J617" s="44">
        <v>1671</v>
      </c>
      <c r="K617" s="44">
        <v>2668</v>
      </c>
      <c r="L617" s="44">
        <v>2557</v>
      </c>
      <c r="M617" s="44">
        <v>2640</v>
      </c>
      <c r="N617" s="186">
        <v>2704</v>
      </c>
    </row>
    <row r="618" spans="1:14" x14ac:dyDescent="0.25">
      <c r="A618" s="44">
        <f>+COUNTIF($B$1:B618,ESTADISTICAS!B$9)</f>
        <v>0</v>
      </c>
      <c r="B618" s="44">
        <v>44</v>
      </c>
      <c r="C618" s="44" t="s">
        <v>978</v>
      </c>
      <c r="D618" s="44">
        <v>44560</v>
      </c>
      <c r="E618" t="s">
        <v>783</v>
      </c>
      <c r="F618" s="44">
        <v>89</v>
      </c>
      <c r="G618" s="44">
        <v>65</v>
      </c>
      <c r="H618" s="44">
        <v>80</v>
      </c>
      <c r="I618" s="44">
        <v>48</v>
      </c>
      <c r="J618" s="44">
        <v>220</v>
      </c>
      <c r="K618" s="44">
        <v>378</v>
      </c>
      <c r="L618" s="44">
        <v>399</v>
      </c>
      <c r="M618" s="44">
        <v>506</v>
      </c>
      <c r="N618" s="186">
        <v>346</v>
      </c>
    </row>
    <row r="619" spans="1:14" x14ac:dyDescent="0.25">
      <c r="A619" s="44">
        <f>+COUNTIF($B$1:B619,ESTADISTICAS!B$9)</f>
        <v>0</v>
      </c>
      <c r="B619" s="44">
        <v>44</v>
      </c>
      <c r="C619" s="44" t="s">
        <v>978</v>
      </c>
      <c r="D619" s="44">
        <v>44650</v>
      </c>
      <c r="E619" t="s">
        <v>988</v>
      </c>
      <c r="F619" s="44">
        <v>986</v>
      </c>
      <c r="G619" s="44">
        <v>921</v>
      </c>
      <c r="H619" s="44">
        <v>333</v>
      </c>
      <c r="I619" s="44">
        <v>1059</v>
      </c>
      <c r="J619" s="44">
        <v>871</v>
      </c>
      <c r="K619" s="44">
        <v>583</v>
      </c>
      <c r="L619" s="44">
        <v>360</v>
      </c>
      <c r="M619" s="44">
        <v>252</v>
      </c>
      <c r="N619" s="186">
        <v>283</v>
      </c>
    </row>
    <row r="620" spans="1:14" x14ac:dyDescent="0.25">
      <c r="A620" s="44">
        <f>+COUNTIF($B$1:B620,ESTADISTICAS!B$9)</f>
        <v>0</v>
      </c>
      <c r="B620" s="44">
        <v>44</v>
      </c>
      <c r="C620" s="44" t="s">
        <v>978</v>
      </c>
      <c r="D620" s="44">
        <v>44847</v>
      </c>
      <c r="E620" t="s">
        <v>989</v>
      </c>
      <c r="F620" s="44">
        <v>166</v>
      </c>
      <c r="G620" s="44">
        <v>142</v>
      </c>
      <c r="H620" s="44">
        <v>123</v>
      </c>
      <c r="I620" s="44">
        <v>132</v>
      </c>
      <c r="J620" s="44">
        <v>89</v>
      </c>
      <c r="K620" s="44">
        <v>79</v>
      </c>
      <c r="L620" s="44" t="s">
        <v>72</v>
      </c>
      <c r="M620" s="44">
        <v>51</v>
      </c>
      <c r="N620" s="186">
        <v>34</v>
      </c>
    </row>
    <row r="621" spans="1:14" x14ac:dyDescent="0.25">
      <c r="A621" s="44">
        <f>+COUNTIF($B$1:B621,ESTADISTICAS!B$9)</f>
        <v>0</v>
      </c>
      <c r="B621" s="44">
        <v>44</v>
      </c>
      <c r="C621" s="44" t="s">
        <v>978</v>
      </c>
      <c r="D621" s="44">
        <v>44855</v>
      </c>
      <c r="E621" t="s">
        <v>990</v>
      </c>
      <c r="F621" s="44">
        <v>135</v>
      </c>
      <c r="G621" s="44">
        <v>134</v>
      </c>
      <c r="H621" s="44">
        <v>35</v>
      </c>
      <c r="I621" s="44" t="s">
        <v>72</v>
      </c>
      <c r="J621" s="44" t="s">
        <v>72</v>
      </c>
      <c r="K621" s="44" t="s">
        <v>72</v>
      </c>
      <c r="L621" s="44" t="s">
        <v>72</v>
      </c>
      <c r="M621" s="44" t="s">
        <v>72</v>
      </c>
      <c r="N621" s="186">
        <v>0</v>
      </c>
    </row>
    <row r="622" spans="1:14" x14ac:dyDescent="0.25">
      <c r="A622" s="44">
        <f>+COUNTIF($B$1:B622,ESTADISTICAS!B$9)</f>
        <v>0</v>
      </c>
      <c r="B622" s="44">
        <v>44</v>
      </c>
      <c r="C622" s="44" t="s">
        <v>978</v>
      </c>
      <c r="D622" s="44">
        <v>44874</v>
      </c>
      <c r="E622" t="s">
        <v>584</v>
      </c>
      <c r="F622" s="44">
        <v>607</v>
      </c>
      <c r="G622" s="44">
        <v>462</v>
      </c>
      <c r="H622" s="44">
        <v>539</v>
      </c>
      <c r="I622" s="44">
        <v>501</v>
      </c>
      <c r="J622" s="44">
        <v>634</v>
      </c>
      <c r="K622" s="44">
        <v>985</v>
      </c>
      <c r="L622" s="44">
        <v>833</v>
      </c>
      <c r="M622" s="44">
        <v>900</v>
      </c>
      <c r="N622" s="186">
        <v>931</v>
      </c>
    </row>
    <row r="623" spans="1:14" x14ac:dyDescent="0.25">
      <c r="A623" s="44">
        <f>+COUNTIF($B$1:B623,ESTADISTICAS!B$9)</f>
        <v>0</v>
      </c>
      <c r="B623" s="44">
        <v>47</v>
      </c>
      <c r="C623" s="44" t="s">
        <v>223</v>
      </c>
      <c r="D623" s="44">
        <v>47001</v>
      </c>
      <c r="E623" t="s">
        <v>991</v>
      </c>
      <c r="F623" s="44">
        <v>20810</v>
      </c>
      <c r="G623" s="44">
        <v>29054</v>
      </c>
      <c r="H623" s="44">
        <v>32377</v>
      </c>
      <c r="I623" s="44">
        <v>34954</v>
      </c>
      <c r="J623" s="44">
        <v>35608</v>
      </c>
      <c r="K623" s="44">
        <v>38172</v>
      </c>
      <c r="L623" s="44">
        <v>37272</v>
      </c>
      <c r="M623" s="44">
        <v>37760</v>
      </c>
      <c r="N623" s="186">
        <v>34020</v>
      </c>
    </row>
    <row r="624" spans="1:14" x14ac:dyDescent="0.25">
      <c r="A624" s="44">
        <f>+COUNTIF($B$1:B624,ESTADISTICAS!B$9)</f>
        <v>0</v>
      </c>
      <c r="B624" s="44">
        <v>47</v>
      </c>
      <c r="C624" s="44" t="s">
        <v>223</v>
      </c>
      <c r="D624" s="44">
        <v>47030</v>
      </c>
      <c r="E624" t="s">
        <v>992</v>
      </c>
      <c r="F624" s="44">
        <v>81</v>
      </c>
      <c r="G624" s="44">
        <v>26</v>
      </c>
      <c r="H624" s="44">
        <v>26</v>
      </c>
      <c r="I624" s="44" t="s">
        <v>72</v>
      </c>
      <c r="J624" s="44" t="s">
        <v>72</v>
      </c>
      <c r="K624" s="44" t="s">
        <v>72</v>
      </c>
      <c r="L624" s="44" t="s">
        <v>72</v>
      </c>
      <c r="M624" s="44" t="s">
        <v>72</v>
      </c>
      <c r="N624" s="186">
        <v>0</v>
      </c>
    </row>
    <row r="625" spans="1:14" x14ac:dyDescent="0.25">
      <c r="A625" s="44">
        <f>+COUNTIF($B$1:B625,ESTADISTICAS!B$9)</f>
        <v>0</v>
      </c>
      <c r="B625" s="44">
        <v>47</v>
      </c>
      <c r="C625" s="44" t="s">
        <v>223</v>
      </c>
      <c r="D625" s="44">
        <v>47053</v>
      </c>
      <c r="E625" t="s">
        <v>993</v>
      </c>
      <c r="F625" s="44">
        <v>150</v>
      </c>
      <c r="G625" s="44">
        <v>57</v>
      </c>
      <c r="H625" s="44">
        <v>81</v>
      </c>
      <c r="I625" s="44">
        <v>33</v>
      </c>
      <c r="J625" s="44">
        <v>28</v>
      </c>
      <c r="K625" s="44" t="s">
        <v>72</v>
      </c>
      <c r="L625" s="44" t="s">
        <v>72</v>
      </c>
      <c r="M625" s="44">
        <v>3</v>
      </c>
      <c r="N625" s="186">
        <v>0</v>
      </c>
    </row>
    <row r="626" spans="1:14" x14ac:dyDescent="0.25">
      <c r="A626" s="44">
        <f>+COUNTIF($B$1:B626,ESTADISTICAS!B$9)</f>
        <v>0</v>
      </c>
      <c r="B626" s="44">
        <v>47</v>
      </c>
      <c r="C626" s="44" t="s">
        <v>223</v>
      </c>
      <c r="D626" s="44">
        <v>47058</v>
      </c>
      <c r="E626" t="s">
        <v>994</v>
      </c>
      <c r="F626" s="44">
        <v>61</v>
      </c>
      <c r="G626" s="44">
        <v>23</v>
      </c>
      <c r="H626" s="44">
        <v>2</v>
      </c>
      <c r="I626" s="44">
        <v>23</v>
      </c>
      <c r="J626" s="44">
        <v>1</v>
      </c>
      <c r="K626" s="44" t="s">
        <v>72</v>
      </c>
      <c r="L626" s="44" t="s">
        <v>72</v>
      </c>
      <c r="M626" s="44">
        <v>1</v>
      </c>
      <c r="N626" s="186">
        <v>0</v>
      </c>
    </row>
    <row r="627" spans="1:14" x14ac:dyDescent="0.25">
      <c r="A627" s="44">
        <f>+COUNTIF($B$1:B627,ESTADISTICAS!B$9)</f>
        <v>0</v>
      </c>
      <c r="B627" s="44">
        <v>47</v>
      </c>
      <c r="C627" s="44" t="s">
        <v>223</v>
      </c>
      <c r="D627" s="44">
        <v>47161</v>
      </c>
      <c r="E627" t="s">
        <v>995</v>
      </c>
      <c r="F627" s="44" t="s">
        <v>72</v>
      </c>
      <c r="G627" s="44">
        <v>24</v>
      </c>
      <c r="H627" s="44" t="s">
        <v>72</v>
      </c>
      <c r="I627" s="44" t="s">
        <v>72</v>
      </c>
      <c r="J627" s="44" t="s">
        <v>72</v>
      </c>
      <c r="K627" s="44" t="s">
        <v>72</v>
      </c>
      <c r="L627" s="44" t="s">
        <v>72</v>
      </c>
      <c r="M627" s="44" t="s">
        <v>72</v>
      </c>
      <c r="N627" s="186">
        <v>0</v>
      </c>
    </row>
    <row r="628" spans="1:14" x14ac:dyDescent="0.25">
      <c r="A628" s="44">
        <f>+COUNTIF($B$1:B628,ESTADISTICAS!B$9)</f>
        <v>0</v>
      </c>
      <c r="B628" s="44">
        <v>47</v>
      </c>
      <c r="C628" s="44" t="s">
        <v>223</v>
      </c>
      <c r="D628" s="44">
        <v>47170</v>
      </c>
      <c r="E628" t="s">
        <v>996</v>
      </c>
      <c r="F628" s="44">
        <v>37</v>
      </c>
      <c r="G628" s="44" t="s">
        <v>72</v>
      </c>
      <c r="H628" s="44" t="s">
        <v>72</v>
      </c>
      <c r="I628" s="44" t="s">
        <v>72</v>
      </c>
      <c r="J628" s="44">
        <v>29</v>
      </c>
      <c r="K628" s="44" t="s">
        <v>72</v>
      </c>
      <c r="L628" s="44" t="s">
        <v>72</v>
      </c>
      <c r="M628" s="44">
        <v>1</v>
      </c>
      <c r="N628" s="186">
        <v>0</v>
      </c>
    </row>
    <row r="629" spans="1:14" x14ac:dyDescent="0.25">
      <c r="A629" s="44">
        <f>+COUNTIF($B$1:B629,ESTADISTICAS!B$9)</f>
        <v>0</v>
      </c>
      <c r="B629" s="44">
        <v>47</v>
      </c>
      <c r="C629" s="44" t="s">
        <v>223</v>
      </c>
      <c r="D629" s="44">
        <v>47189</v>
      </c>
      <c r="E629" t="s">
        <v>997</v>
      </c>
      <c r="F629" s="44">
        <v>949</v>
      </c>
      <c r="G629" s="44">
        <v>967</v>
      </c>
      <c r="H629" s="44">
        <v>1040</v>
      </c>
      <c r="I629" s="44">
        <v>986</v>
      </c>
      <c r="J629" s="44">
        <v>436</v>
      </c>
      <c r="K629" s="44">
        <v>804</v>
      </c>
      <c r="L629" s="44">
        <v>916</v>
      </c>
      <c r="M629" s="44">
        <v>1033</v>
      </c>
      <c r="N629" s="186">
        <v>861</v>
      </c>
    </row>
    <row r="630" spans="1:14" x14ac:dyDescent="0.25">
      <c r="A630" s="44">
        <f>+COUNTIF($B$1:B630,ESTADISTICAS!B$9)</f>
        <v>0</v>
      </c>
      <c r="B630" s="44">
        <v>47</v>
      </c>
      <c r="C630" s="44" t="s">
        <v>223</v>
      </c>
      <c r="D630" s="44">
        <v>47205</v>
      </c>
      <c r="E630" t="s">
        <v>436</v>
      </c>
      <c r="F630" s="44" t="s">
        <v>72</v>
      </c>
      <c r="G630" s="44" t="s">
        <v>72</v>
      </c>
      <c r="H630" s="44" t="s">
        <v>72</v>
      </c>
      <c r="I630" s="44" t="s">
        <v>72</v>
      </c>
      <c r="J630" s="44">
        <v>12</v>
      </c>
      <c r="K630" s="44" t="s">
        <v>72</v>
      </c>
      <c r="L630" s="44" t="s">
        <v>72</v>
      </c>
      <c r="M630" s="44" t="s">
        <v>72</v>
      </c>
      <c r="N630" s="186">
        <v>0</v>
      </c>
    </row>
    <row r="631" spans="1:14" x14ac:dyDescent="0.25">
      <c r="A631" s="44">
        <f>+COUNTIF($B$1:B631,ESTADISTICAS!B$9)</f>
        <v>0</v>
      </c>
      <c r="B631" s="44">
        <v>47</v>
      </c>
      <c r="C631" s="44" t="s">
        <v>223</v>
      </c>
      <c r="D631" s="44">
        <v>47245</v>
      </c>
      <c r="E631" t="s">
        <v>998</v>
      </c>
      <c r="F631" s="44">
        <v>444</v>
      </c>
      <c r="G631" s="44">
        <v>336</v>
      </c>
      <c r="H631" s="44">
        <v>202</v>
      </c>
      <c r="I631" s="44">
        <v>276</v>
      </c>
      <c r="J631" s="44">
        <v>241</v>
      </c>
      <c r="K631" s="44">
        <v>180</v>
      </c>
      <c r="L631" s="44">
        <v>222</v>
      </c>
      <c r="M631" s="44">
        <v>229</v>
      </c>
      <c r="N631" s="186">
        <v>111</v>
      </c>
    </row>
    <row r="632" spans="1:14" x14ac:dyDescent="0.25">
      <c r="A632" s="44">
        <f>+COUNTIF($B$1:B632,ESTADISTICAS!B$9)</f>
        <v>0</v>
      </c>
      <c r="B632" s="44">
        <v>47</v>
      </c>
      <c r="C632" s="44" t="s">
        <v>223</v>
      </c>
      <c r="D632" s="44">
        <v>47258</v>
      </c>
      <c r="E632" t="s">
        <v>999</v>
      </c>
      <c r="F632" s="44">
        <v>58</v>
      </c>
      <c r="G632" s="44" t="s">
        <v>72</v>
      </c>
      <c r="H632" s="44" t="s">
        <v>72</v>
      </c>
      <c r="I632" s="44" t="s">
        <v>72</v>
      </c>
      <c r="J632" s="44" t="s">
        <v>72</v>
      </c>
      <c r="K632" s="44" t="s">
        <v>72</v>
      </c>
      <c r="L632" s="44" t="s">
        <v>72</v>
      </c>
      <c r="M632" s="44" t="s">
        <v>72</v>
      </c>
      <c r="N632" s="186">
        <v>0</v>
      </c>
    </row>
    <row r="633" spans="1:14" x14ac:dyDescent="0.25">
      <c r="A633" s="44">
        <f>+COUNTIF($B$1:B633,ESTADISTICAS!B$9)</f>
        <v>0</v>
      </c>
      <c r="B633" s="44">
        <v>47</v>
      </c>
      <c r="C633" s="44" t="s">
        <v>223</v>
      </c>
      <c r="D633" s="44">
        <v>47268</v>
      </c>
      <c r="E633" t="s">
        <v>1000</v>
      </c>
      <c r="F633" s="44">
        <v>65</v>
      </c>
      <c r="G633" s="44">
        <v>29</v>
      </c>
      <c r="H633" s="44" t="s">
        <v>72</v>
      </c>
      <c r="I633" s="44" t="s">
        <v>72</v>
      </c>
      <c r="J633" s="44" t="s">
        <v>72</v>
      </c>
      <c r="K633" s="44" t="s">
        <v>72</v>
      </c>
      <c r="L633" s="44" t="s">
        <v>72</v>
      </c>
      <c r="M633" s="44">
        <v>1</v>
      </c>
      <c r="N633" s="186">
        <v>0</v>
      </c>
    </row>
    <row r="634" spans="1:14" x14ac:dyDescent="0.25">
      <c r="A634" s="44">
        <f>+COUNTIF($B$1:B634,ESTADISTICAS!B$9)</f>
        <v>0</v>
      </c>
      <c r="B634" s="44">
        <v>47</v>
      </c>
      <c r="C634" s="44" t="s">
        <v>223</v>
      </c>
      <c r="D634" s="44">
        <v>47288</v>
      </c>
      <c r="E634" t="s">
        <v>1001</v>
      </c>
      <c r="F634" s="44">
        <v>414</v>
      </c>
      <c r="G634" s="44">
        <v>420</v>
      </c>
      <c r="H634" s="44">
        <v>409</v>
      </c>
      <c r="I634" s="44">
        <v>305</v>
      </c>
      <c r="J634" s="44">
        <v>115</v>
      </c>
      <c r="K634" s="44">
        <v>18</v>
      </c>
      <c r="L634" s="44">
        <v>44</v>
      </c>
      <c r="M634" s="44">
        <v>97</v>
      </c>
      <c r="N634" s="186">
        <v>3</v>
      </c>
    </row>
    <row r="635" spans="1:14" x14ac:dyDescent="0.25">
      <c r="A635" s="44">
        <f>+COUNTIF($B$1:B635,ESTADISTICAS!B$9)</f>
        <v>0</v>
      </c>
      <c r="B635" s="44">
        <v>47</v>
      </c>
      <c r="C635" s="44" t="s">
        <v>223</v>
      </c>
      <c r="D635" s="44">
        <v>47318</v>
      </c>
      <c r="E635" t="s">
        <v>1002</v>
      </c>
      <c r="F635" s="44">
        <v>55</v>
      </c>
      <c r="G635" s="44">
        <v>56</v>
      </c>
      <c r="H635" s="44">
        <v>18</v>
      </c>
      <c r="I635" s="44">
        <v>1</v>
      </c>
      <c r="J635" s="44" t="s">
        <v>72</v>
      </c>
      <c r="K635" s="44" t="s">
        <v>72</v>
      </c>
      <c r="L635" s="44">
        <v>1</v>
      </c>
      <c r="M635" s="44" t="s">
        <v>72</v>
      </c>
      <c r="N635" s="186">
        <v>0</v>
      </c>
    </row>
    <row r="636" spans="1:14" x14ac:dyDescent="0.25">
      <c r="A636" s="44">
        <f>+COUNTIF($B$1:B636,ESTADISTICAS!B$9)</f>
        <v>0</v>
      </c>
      <c r="B636" s="44">
        <v>47</v>
      </c>
      <c r="C636" s="44" t="s">
        <v>223</v>
      </c>
      <c r="D636" s="44">
        <v>47460</v>
      </c>
      <c r="E636" t="s">
        <v>1003</v>
      </c>
      <c r="F636" s="44" t="s">
        <v>72</v>
      </c>
      <c r="G636" s="44" t="s">
        <v>72</v>
      </c>
      <c r="H636" s="44" t="s">
        <v>72</v>
      </c>
      <c r="I636" s="44" t="s">
        <v>72</v>
      </c>
      <c r="J636" s="44">
        <v>38</v>
      </c>
      <c r="K636" s="44">
        <v>24</v>
      </c>
      <c r="L636" s="44" t="s">
        <v>72</v>
      </c>
      <c r="M636" s="44" t="s">
        <v>72</v>
      </c>
      <c r="N636" s="186">
        <v>0</v>
      </c>
    </row>
    <row r="637" spans="1:14" x14ac:dyDescent="0.25">
      <c r="A637" s="44">
        <f>+COUNTIF($B$1:B637,ESTADISTICAS!B$9)</f>
        <v>0</v>
      </c>
      <c r="B637" s="44">
        <v>47</v>
      </c>
      <c r="C637" s="44" t="s">
        <v>223</v>
      </c>
      <c r="D637" s="44">
        <v>47541</v>
      </c>
      <c r="E637" t="s">
        <v>1004</v>
      </c>
      <c r="F637" s="44" t="s">
        <v>72</v>
      </c>
      <c r="G637" s="44" t="s">
        <v>72</v>
      </c>
      <c r="H637" s="44" t="s">
        <v>72</v>
      </c>
      <c r="I637" s="44" t="s">
        <v>72</v>
      </c>
      <c r="J637" s="44" t="s">
        <v>72</v>
      </c>
      <c r="K637" s="44" t="s">
        <v>72</v>
      </c>
      <c r="L637" s="44" t="s">
        <v>72</v>
      </c>
      <c r="M637" s="44" t="s">
        <v>72</v>
      </c>
      <c r="N637" s="186">
        <v>0</v>
      </c>
    </row>
    <row r="638" spans="1:14" x14ac:dyDescent="0.25">
      <c r="A638" s="44">
        <f>+COUNTIF($B$1:B638,ESTADISTICAS!B$9)</f>
        <v>0</v>
      </c>
      <c r="B638" s="44">
        <v>47</v>
      </c>
      <c r="C638" s="44" t="s">
        <v>223</v>
      </c>
      <c r="D638" s="44">
        <v>47545</v>
      </c>
      <c r="E638" t="s">
        <v>1005</v>
      </c>
      <c r="F638" s="44">
        <v>21</v>
      </c>
      <c r="G638" s="44">
        <v>21</v>
      </c>
      <c r="H638" s="44" t="s">
        <v>72</v>
      </c>
      <c r="I638" s="44" t="s">
        <v>72</v>
      </c>
      <c r="J638" s="44" t="s">
        <v>72</v>
      </c>
      <c r="K638" s="44" t="s">
        <v>72</v>
      </c>
      <c r="L638" s="44" t="s">
        <v>72</v>
      </c>
      <c r="M638" s="44" t="s">
        <v>72</v>
      </c>
      <c r="N638" s="186">
        <v>0</v>
      </c>
    </row>
    <row r="639" spans="1:14" x14ac:dyDescent="0.25">
      <c r="A639" s="44">
        <f>+COUNTIF($B$1:B639,ESTADISTICAS!B$9)</f>
        <v>0</v>
      </c>
      <c r="B639" s="44">
        <v>47</v>
      </c>
      <c r="C639" s="44" t="s">
        <v>223</v>
      </c>
      <c r="D639" s="44">
        <v>47551</v>
      </c>
      <c r="E639" t="s">
        <v>1006</v>
      </c>
      <c r="F639" s="44">
        <v>184</v>
      </c>
      <c r="G639" s="44">
        <v>105</v>
      </c>
      <c r="H639" s="44" t="s">
        <v>72</v>
      </c>
      <c r="I639" s="44" t="s">
        <v>72</v>
      </c>
      <c r="J639" s="44" t="s">
        <v>72</v>
      </c>
      <c r="K639" s="44">
        <v>2</v>
      </c>
      <c r="L639" s="44">
        <v>1</v>
      </c>
      <c r="M639" s="44">
        <v>2</v>
      </c>
      <c r="N639" s="186">
        <v>0</v>
      </c>
    </row>
    <row r="640" spans="1:14" x14ac:dyDescent="0.25">
      <c r="A640" s="44">
        <f>+COUNTIF($B$1:B640,ESTADISTICAS!B$9)</f>
        <v>0</v>
      </c>
      <c r="B640" s="44">
        <v>47</v>
      </c>
      <c r="C640" s="44" t="s">
        <v>223</v>
      </c>
      <c r="D640" s="44">
        <v>47555</v>
      </c>
      <c r="E640" t="s">
        <v>1007</v>
      </c>
      <c r="F640" s="44">
        <v>410</v>
      </c>
      <c r="G640" s="44">
        <v>345</v>
      </c>
      <c r="H640" s="44">
        <v>316</v>
      </c>
      <c r="I640" s="44">
        <v>379</v>
      </c>
      <c r="J640" s="44">
        <v>472</v>
      </c>
      <c r="K640" s="44">
        <v>271</v>
      </c>
      <c r="L640" s="44">
        <v>220</v>
      </c>
      <c r="M640" s="44">
        <v>211</v>
      </c>
      <c r="N640" s="186">
        <v>96</v>
      </c>
    </row>
    <row r="641" spans="1:14" x14ac:dyDescent="0.25">
      <c r="A641" s="44">
        <f>+COUNTIF($B$1:B641,ESTADISTICAS!B$9)</f>
        <v>0</v>
      </c>
      <c r="B641" s="44">
        <v>47</v>
      </c>
      <c r="C641" s="44" t="s">
        <v>223</v>
      </c>
      <c r="D641" s="44">
        <v>47570</v>
      </c>
      <c r="E641" t="s">
        <v>1008</v>
      </c>
      <c r="F641" s="44" t="s">
        <v>72</v>
      </c>
      <c r="G641" s="44">
        <v>27</v>
      </c>
      <c r="H641" s="44">
        <v>27</v>
      </c>
      <c r="I641" s="44">
        <v>27</v>
      </c>
      <c r="J641" s="44" t="s">
        <v>72</v>
      </c>
      <c r="K641" s="44" t="s">
        <v>72</v>
      </c>
      <c r="L641" s="44" t="s">
        <v>72</v>
      </c>
      <c r="M641" s="44">
        <v>2</v>
      </c>
      <c r="N641" s="186">
        <v>0</v>
      </c>
    </row>
    <row r="642" spans="1:14" x14ac:dyDescent="0.25">
      <c r="A642" s="44">
        <f>+COUNTIF($B$1:B642,ESTADISTICAS!B$9)</f>
        <v>0</v>
      </c>
      <c r="B642" s="44">
        <v>47</v>
      </c>
      <c r="C642" s="44" t="s">
        <v>223</v>
      </c>
      <c r="D642" s="44">
        <v>47605</v>
      </c>
      <c r="E642" t="s">
        <v>1009</v>
      </c>
      <c r="F642" s="44" t="s">
        <v>72</v>
      </c>
      <c r="G642" s="44" t="s">
        <v>72</v>
      </c>
      <c r="H642" s="44" t="s">
        <v>72</v>
      </c>
      <c r="I642" s="44" t="s">
        <v>72</v>
      </c>
      <c r="J642" s="44" t="s">
        <v>72</v>
      </c>
      <c r="K642" s="44" t="s">
        <v>72</v>
      </c>
      <c r="L642" s="44" t="s">
        <v>72</v>
      </c>
      <c r="M642" s="44" t="s">
        <v>72</v>
      </c>
      <c r="N642" s="186">
        <v>0</v>
      </c>
    </row>
    <row r="643" spans="1:14" x14ac:dyDescent="0.25">
      <c r="A643" s="44">
        <f>+COUNTIF($B$1:B643,ESTADISTICAS!B$9)</f>
        <v>0</v>
      </c>
      <c r="B643" s="44">
        <v>47</v>
      </c>
      <c r="C643" s="44" t="s">
        <v>223</v>
      </c>
      <c r="D643" s="44">
        <v>47660</v>
      </c>
      <c r="E643" t="s">
        <v>1010</v>
      </c>
      <c r="F643" s="44" t="s">
        <v>72</v>
      </c>
      <c r="G643" s="44" t="s">
        <v>72</v>
      </c>
      <c r="H643" s="44">
        <v>19</v>
      </c>
      <c r="I643" s="44" t="s">
        <v>72</v>
      </c>
      <c r="J643" s="44" t="s">
        <v>72</v>
      </c>
      <c r="K643" s="44" t="s">
        <v>72</v>
      </c>
      <c r="L643" s="44">
        <v>1</v>
      </c>
      <c r="M643" s="44" t="s">
        <v>72</v>
      </c>
      <c r="N643" s="186">
        <v>0</v>
      </c>
    </row>
    <row r="644" spans="1:14" x14ac:dyDescent="0.25">
      <c r="A644" s="44">
        <f>+COUNTIF($B$1:B644,ESTADISTICAS!B$9)</f>
        <v>0</v>
      </c>
      <c r="B644" s="44">
        <v>47</v>
      </c>
      <c r="C644" s="44" t="s">
        <v>223</v>
      </c>
      <c r="D644" s="44">
        <v>47675</v>
      </c>
      <c r="E644" t="s">
        <v>713</v>
      </c>
      <c r="F644" s="44" t="s">
        <v>72</v>
      </c>
      <c r="G644" s="44" t="s">
        <v>72</v>
      </c>
      <c r="H644" s="44" t="s">
        <v>72</v>
      </c>
      <c r="I644" s="44" t="s">
        <v>72</v>
      </c>
      <c r="J644" s="44" t="s">
        <v>72</v>
      </c>
      <c r="K644" s="44" t="s">
        <v>72</v>
      </c>
      <c r="L644" s="44" t="s">
        <v>72</v>
      </c>
      <c r="M644" s="44" t="s">
        <v>72</v>
      </c>
      <c r="N644" s="186">
        <v>0</v>
      </c>
    </row>
    <row r="645" spans="1:14" x14ac:dyDescent="0.25">
      <c r="A645" s="44">
        <f>+COUNTIF($B$1:B645,ESTADISTICAS!B$9)</f>
        <v>0</v>
      </c>
      <c r="B645" s="44">
        <v>47</v>
      </c>
      <c r="C645" s="44" t="s">
        <v>223</v>
      </c>
      <c r="D645" s="44">
        <v>47692</v>
      </c>
      <c r="E645" t="s">
        <v>1011</v>
      </c>
      <c r="F645" s="44" t="s">
        <v>72</v>
      </c>
      <c r="G645" s="44">
        <v>86</v>
      </c>
      <c r="H645" s="44" t="s">
        <v>72</v>
      </c>
      <c r="I645" s="44" t="s">
        <v>72</v>
      </c>
      <c r="J645" s="44" t="s">
        <v>72</v>
      </c>
      <c r="K645" s="44" t="s">
        <v>72</v>
      </c>
      <c r="L645" s="44" t="s">
        <v>72</v>
      </c>
      <c r="M645" s="44" t="s">
        <v>72</v>
      </c>
      <c r="N645" s="186">
        <v>0</v>
      </c>
    </row>
    <row r="646" spans="1:14" x14ac:dyDescent="0.25">
      <c r="A646" s="44">
        <f>+COUNTIF($B$1:B646,ESTADISTICAS!B$9)</f>
        <v>0</v>
      </c>
      <c r="B646" s="44">
        <v>47</v>
      </c>
      <c r="C646" s="44" t="s">
        <v>223</v>
      </c>
      <c r="D646" s="44">
        <v>47703</v>
      </c>
      <c r="E646" t="s">
        <v>1012</v>
      </c>
      <c r="F646" s="44" t="s">
        <v>72</v>
      </c>
      <c r="G646" s="44" t="s">
        <v>72</v>
      </c>
      <c r="H646" s="44" t="s">
        <v>72</v>
      </c>
      <c r="I646" s="44">
        <v>1</v>
      </c>
      <c r="J646" s="44" t="s">
        <v>72</v>
      </c>
      <c r="K646" s="44" t="s">
        <v>72</v>
      </c>
      <c r="L646" s="44" t="s">
        <v>72</v>
      </c>
      <c r="M646" s="44" t="s">
        <v>72</v>
      </c>
      <c r="N646" s="186">
        <v>0</v>
      </c>
    </row>
    <row r="647" spans="1:14" x14ac:dyDescent="0.25">
      <c r="A647" s="44">
        <f>+COUNTIF($B$1:B647,ESTADISTICAS!B$9)</f>
        <v>0</v>
      </c>
      <c r="B647" s="44">
        <v>47</v>
      </c>
      <c r="C647" s="44" t="s">
        <v>223</v>
      </c>
      <c r="D647" s="44">
        <v>47707</v>
      </c>
      <c r="E647" t="s">
        <v>1013</v>
      </c>
      <c r="F647" s="44">
        <v>104</v>
      </c>
      <c r="G647" s="44" t="s">
        <v>72</v>
      </c>
      <c r="H647" s="44" t="s">
        <v>72</v>
      </c>
      <c r="I647" s="44" t="s">
        <v>72</v>
      </c>
      <c r="J647" s="44" t="s">
        <v>72</v>
      </c>
      <c r="K647" s="44" t="s">
        <v>72</v>
      </c>
      <c r="L647" s="44">
        <v>428</v>
      </c>
      <c r="M647" s="44">
        <v>2</v>
      </c>
      <c r="N647" s="186">
        <v>0</v>
      </c>
    </row>
    <row r="648" spans="1:14" x14ac:dyDescent="0.25">
      <c r="A648" s="44">
        <f>+COUNTIF($B$1:B648,ESTADISTICAS!B$9)</f>
        <v>0</v>
      </c>
      <c r="B648" s="44">
        <v>47</v>
      </c>
      <c r="C648" s="44" t="s">
        <v>223</v>
      </c>
      <c r="D648" s="44">
        <v>47720</v>
      </c>
      <c r="E648" t="s">
        <v>1014</v>
      </c>
      <c r="F648" s="44" t="s">
        <v>72</v>
      </c>
      <c r="G648" s="44" t="s">
        <v>72</v>
      </c>
      <c r="H648" s="44" t="s">
        <v>72</v>
      </c>
      <c r="I648" s="44" t="s">
        <v>72</v>
      </c>
      <c r="J648" s="44" t="s">
        <v>72</v>
      </c>
      <c r="K648" s="44" t="s">
        <v>72</v>
      </c>
      <c r="L648" s="44" t="s">
        <v>72</v>
      </c>
      <c r="M648" s="44" t="s">
        <v>72</v>
      </c>
      <c r="N648" s="186">
        <v>0</v>
      </c>
    </row>
    <row r="649" spans="1:14" x14ac:dyDescent="0.25">
      <c r="A649" s="44">
        <f>+COUNTIF($B$1:B649,ESTADISTICAS!B$9)</f>
        <v>0</v>
      </c>
      <c r="B649" s="44">
        <v>47</v>
      </c>
      <c r="C649" s="44" t="s">
        <v>223</v>
      </c>
      <c r="D649" s="44">
        <v>47745</v>
      </c>
      <c r="E649" t="s">
        <v>1015</v>
      </c>
      <c r="F649" s="44" t="s">
        <v>72</v>
      </c>
      <c r="G649" s="44" t="s">
        <v>72</v>
      </c>
      <c r="H649" s="44" t="s">
        <v>72</v>
      </c>
      <c r="I649" s="44" t="s">
        <v>72</v>
      </c>
      <c r="J649" s="44" t="s">
        <v>72</v>
      </c>
      <c r="K649" s="44" t="s">
        <v>72</v>
      </c>
      <c r="L649" s="44" t="s">
        <v>72</v>
      </c>
      <c r="M649" s="44" t="s">
        <v>72</v>
      </c>
      <c r="N649" s="186">
        <v>0</v>
      </c>
    </row>
    <row r="650" spans="1:14" x14ac:dyDescent="0.25">
      <c r="A650" s="44">
        <f>+COUNTIF($B$1:B650,ESTADISTICAS!B$9)</f>
        <v>0</v>
      </c>
      <c r="B650" s="44">
        <v>47</v>
      </c>
      <c r="C650" s="44" t="s">
        <v>223</v>
      </c>
      <c r="D650" s="44">
        <v>47798</v>
      </c>
      <c r="E650" t="s">
        <v>1016</v>
      </c>
      <c r="F650" s="44" t="s">
        <v>72</v>
      </c>
      <c r="G650" s="44" t="s">
        <v>72</v>
      </c>
      <c r="H650" s="44" t="s">
        <v>72</v>
      </c>
      <c r="I650" s="44" t="s">
        <v>72</v>
      </c>
      <c r="J650" s="44" t="s">
        <v>72</v>
      </c>
      <c r="K650" s="44" t="s">
        <v>72</v>
      </c>
      <c r="L650" s="44" t="s">
        <v>72</v>
      </c>
      <c r="M650" s="44" t="s">
        <v>72</v>
      </c>
      <c r="N650" s="186">
        <v>0</v>
      </c>
    </row>
    <row r="651" spans="1:14" x14ac:dyDescent="0.25">
      <c r="A651" s="44">
        <f>+COUNTIF($B$1:B651,ESTADISTICAS!B$9)</f>
        <v>0</v>
      </c>
      <c r="B651" s="44">
        <v>47</v>
      </c>
      <c r="C651" s="44" t="s">
        <v>223</v>
      </c>
      <c r="D651" s="44">
        <v>47960</v>
      </c>
      <c r="E651" t="s">
        <v>1017</v>
      </c>
      <c r="F651" s="44" t="s">
        <v>72</v>
      </c>
      <c r="G651" s="44" t="s">
        <v>72</v>
      </c>
      <c r="H651" s="44" t="s">
        <v>72</v>
      </c>
      <c r="I651" s="44" t="s">
        <v>72</v>
      </c>
      <c r="J651" s="44" t="s">
        <v>72</v>
      </c>
      <c r="K651" s="44" t="s">
        <v>72</v>
      </c>
      <c r="L651" s="44" t="s">
        <v>72</v>
      </c>
      <c r="M651" s="44" t="s">
        <v>72</v>
      </c>
      <c r="N651" s="186">
        <v>0</v>
      </c>
    </row>
    <row r="652" spans="1:14" x14ac:dyDescent="0.25">
      <c r="A652" s="44">
        <f>+COUNTIF($B$1:B652,ESTADISTICAS!B$9)</f>
        <v>0</v>
      </c>
      <c r="B652" s="44">
        <v>47</v>
      </c>
      <c r="C652" s="44" t="s">
        <v>223</v>
      </c>
      <c r="D652" s="44">
        <v>47980</v>
      </c>
      <c r="E652" t="s">
        <v>1018</v>
      </c>
      <c r="F652" s="44">
        <v>68</v>
      </c>
      <c r="G652" s="44">
        <v>123</v>
      </c>
      <c r="H652" s="44">
        <v>148</v>
      </c>
      <c r="I652" s="44">
        <v>76</v>
      </c>
      <c r="J652" s="44">
        <v>26</v>
      </c>
      <c r="K652" s="44" t="s">
        <v>72</v>
      </c>
      <c r="L652" s="44" t="s">
        <v>72</v>
      </c>
      <c r="M652" s="44">
        <v>3</v>
      </c>
      <c r="N652" s="186">
        <v>0</v>
      </c>
    </row>
    <row r="653" spans="1:14" x14ac:dyDescent="0.25">
      <c r="A653" s="44">
        <f>+COUNTIF($B$1:B653,ESTADISTICAS!B$9)</f>
        <v>0</v>
      </c>
      <c r="B653" s="44">
        <v>50</v>
      </c>
      <c r="C653" s="44" t="s">
        <v>341</v>
      </c>
      <c r="D653" s="44">
        <v>50001</v>
      </c>
      <c r="E653" t="s">
        <v>1019</v>
      </c>
      <c r="F653" s="44">
        <v>17583</v>
      </c>
      <c r="G653" s="44">
        <v>21064</v>
      </c>
      <c r="H653" s="44">
        <v>22586</v>
      </c>
      <c r="I653" s="44">
        <v>25256</v>
      </c>
      <c r="J653" s="44">
        <v>26938</v>
      </c>
      <c r="K653" s="44">
        <v>28884</v>
      </c>
      <c r="L653" s="44">
        <v>30416</v>
      </c>
      <c r="M653" s="44">
        <v>27382</v>
      </c>
      <c r="N653" s="186">
        <v>27464</v>
      </c>
    </row>
    <row r="654" spans="1:14" x14ac:dyDescent="0.25">
      <c r="A654" s="44">
        <f>+COUNTIF($B$1:B654,ESTADISTICAS!B$9)</f>
        <v>0</v>
      </c>
      <c r="B654" s="44">
        <v>50</v>
      </c>
      <c r="C654" s="44" t="s">
        <v>341</v>
      </c>
      <c r="D654" s="44">
        <v>50006</v>
      </c>
      <c r="E654" t="s">
        <v>1020</v>
      </c>
      <c r="F654" s="44">
        <v>1951</v>
      </c>
      <c r="G654" s="44">
        <v>2246</v>
      </c>
      <c r="H654" s="44">
        <v>2253</v>
      </c>
      <c r="I654" s="44">
        <v>2593</v>
      </c>
      <c r="J654" s="44">
        <v>2170</v>
      </c>
      <c r="K654" s="44">
        <v>2209</v>
      </c>
      <c r="L654" s="44">
        <v>2255</v>
      </c>
      <c r="M654" s="44">
        <v>2399</v>
      </c>
      <c r="N654" s="186">
        <v>2433</v>
      </c>
    </row>
    <row r="655" spans="1:14" x14ac:dyDescent="0.25">
      <c r="A655" s="44">
        <f>+COUNTIF($B$1:B655,ESTADISTICAS!B$9)</f>
        <v>0</v>
      </c>
      <c r="B655" s="44">
        <v>50</v>
      </c>
      <c r="C655" s="44" t="s">
        <v>341</v>
      </c>
      <c r="D655" s="44">
        <v>50110</v>
      </c>
      <c r="E655" t="s">
        <v>1021</v>
      </c>
      <c r="F655" s="44" t="s">
        <v>72</v>
      </c>
      <c r="G655" s="44">
        <v>76</v>
      </c>
      <c r="H655" s="44">
        <v>25</v>
      </c>
      <c r="I655" s="44">
        <v>22</v>
      </c>
      <c r="J655" s="44" t="s">
        <v>72</v>
      </c>
      <c r="K655" s="44">
        <v>23</v>
      </c>
      <c r="L655" s="44" t="s">
        <v>72</v>
      </c>
      <c r="M655" s="44" t="s">
        <v>72</v>
      </c>
      <c r="N655" s="186">
        <v>27</v>
      </c>
    </row>
    <row r="656" spans="1:14" x14ac:dyDescent="0.25">
      <c r="A656" s="44">
        <f>+COUNTIF($B$1:B656,ESTADISTICAS!B$9)</f>
        <v>0</v>
      </c>
      <c r="B656" s="44">
        <v>50</v>
      </c>
      <c r="C656" s="44" t="s">
        <v>341</v>
      </c>
      <c r="D656" s="44">
        <v>50124</v>
      </c>
      <c r="E656" t="s">
        <v>1022</v>
      </c>
      <c r="F656" s="44" t="s">
        <v>72</v>
      </c>
      <c r="G656" s="44" t="s">
        <v>72</v>
      </c>
      <c r="H656" s="44" t="s">
        <v>72</v>
      </c>
      <c r="I656" s="44" t="s">
        <v>72</v>
      </c>
      <c r="J656" s="44" t="s">
        <v>72</v>
      </c>
      <c r="K656" s="44">
        <v>1</v>
      </c>
      <c r="L656" s="44" t="s">
        <v>72</v>
      </c>
      <c r="M656" s="44" t="s">
        <v>72</v>
      </c>
      <c r="N656" s="186">
        <v>0</v>
      </c>
    </row>
    <row r="657" spans="1:14" x14ac:dyDescent="0.25">
      <c r="A657" s="44">
        <f>+COUNTIF($B$1:B657,ESTADISTICAS!B$9)</f>
        <v>0</v>
      </c>
      <c r="B657" s="44">
        <v>50</v>
      </c>
      <c r="C657" s="44" t="s">
        <v>341</v>
      </c>
      <c r="D657" s="44">
        <v>50150</v>
      </c>
      <c r="E657" t="s">
        <v>1023</v>
      </c>
      <c r="F657" s="44">
        <v>92</v>
      </c>
      <c r="G657" s="44">
        <v>107</v>
      </c>
      <c r="H657" s="44">
        <v>133</v>
      </c>
      <c r="I657" s="44">
        <v>242</v>
      </c>
      <c r="J657" s="44">
        <v>112</v>
      </c>
      <c r="K657" s="44">
        <v>55</v>
      </c>
      <c r="L657" s="44">
        <v>32</v>
      </c>
      <c r="M657" s="44">
        <v>32</v>
      </c>
      <c r="N657" s="186">
        <v>16</v>
      </c>
    </row>
    <row r="658" spans="1:14" x14ac:dyDescent="0.25">
      <c r="A658" s="44">
        <f>+COUNTIF($B$1:B658,ESTADISTICAS!B$9)</f>
        <v>0</v>
      </c>
      <c r="B658" s="44">
        <v>50</v>
      </c>
      <c r="C658" s="44" t="s">
        <v>341</v>
      </c>
      <c r="D658" s="44">
        <v>50223</v>
      </c>
      <c r="E658" t="s">
        <v>1024</v>
      </c>
      <c r="F658" s="44" t="s">
        <v>72</v>
      </c>
      <c r="G658" s="44" t="s">
        <v>72</v>
      </c>
      <c r="H658" s="44">
        <v>17</v>
      </c>
      <c r="I658" s="44">
        <v>17</v>
      </c>
      <c r="J658" s="44">
        <v>14</v>
      </c>
      <c r="K658" s="44" t="s">
        <v>72</v>
      </c>
      <c r="L658" s="44" t="s">
        <v>72</v>
      </c>
      <c r="M658" s="44" t="s">
        <v>72</v>
      </c>
      <c r="N658" s="186">
        <v>0</v>
      </c>
    </row>
    <row r="659" spans="1:14" x14ac:dyDescent="0.25">
      <c r="A659" s="44">
        <f>+COUNTIF($B$1:B659,ESTADISTICAS!B$9)</f>
        <v>0</v>
      </c>
      <c r="B659" s="44">
        <v>50</v>
      </c>
      <c r="C659" s="44" t="s">
        <v>341</v>
      </c>
      <c r="D659" s="44">
        <v>50226</v>
      </c>
      <c r="E659" t="s">
        <v>1025</v>
      </c>
      <c r="F659" s="44">
        <v>305</v>
      </c>
      <c r="G659" s="44">
        <v>327</v>
      </c>
      <c r="H659" s="44">
        <v>337</v>
      </c>
      <c r="I659" s="44">
        <v>405</v>
      </c>
      <c r="J659" s="44">
        <v>341</v>
      </c>
      <c r="K659" s="44">
        <v>198</v>
      </c>
      <c r="L659" s="44">
        <v>227</v>
      </c>
      <c r="M659" s="44">
        <v>281</v>
      </c>
      <c r="N659" s="186">
        <v>244</v>
      </c>
    </row>
    <row r="660" spans="1:14" x14ac:dyDescent="0.25">
      <c r="A660" s="44">
        <f>+COUNTIF($B$1:B660,ESTADISTICAS!B$9)</f>
        <v>0</v>
      </c>
      <c r="B660" s="44">
        <v>50</v>
      </c>
      <c r="C660" s="44" t="s">
        <v>341</v>
      </c>
      <c r="D660" s="44">
        <v>50245</v>
      </c>
      <c r="E660" t="s">
        <v>1026</v>
      </c>
      <c r="F660" s="44">
        <v>45</v>
      </c>
      <c r="G660" s="44">
        <v>62</v>
      </c>
      <c r="H660" s="44">
        <v>62</v>
      </c>
      <c r="I660" s="44" t="s">
        <v>72</v>
      </c>
      <c r="J660" s="44" t="s">
        <v>72</v>
      </c>
      <c r="K660" s="44" t="s">
        <v>72</v>
      </c>
      <c r="L660" s="44" t="s">
        <v>72</v>
      </c>
      <c r="M660" s="44" t="s">
        <v>72</v>
      </c>
      <c r="N660" s="186">
        <v>0</v>
      </c>
    </row>
    <row r="661" spans="1:14" x14ac:dyDescent="0.25">
      <c r="A661" s="44">
        <f>+COUNTIF($B$1:B661,ESTADISTICAS!B$9)</f>
        <v>0</v>
      </c>
      <c r="B661" s="44">
        <v>50</v>
      </c>
      <c r="C661" s="44" t="s">
        <v>341</v>
      </c>
      <c r="D661" s="44">
        <v>50251</v>
      </c>
      <c r="E661" t="s">
        <v>1027</v>
      </c>
      <c r="F661" s="44">
        <v>1</v>
      </c>
      <c r="G661" s="44" t="s">
        <v>72</v>
      </c>
      <c r="H661" s="44" t="s">
        <v>72</v>
      </c>
      <c r="I661" s="44" t="s">
        <v>72</v>
      </c>
      <c r="J661" s="44" t="s">
        <v>72</v>
      </c>
      <c r="K661" s="44" t="s">
        <v>72</v>
      </c>
      <c r="L661" s="44" t="s">
        <v>72</v>
      </c>
      <c r="M661" s="44">
        <v>1</v>
      </c>
      <c r="N661" s="186">
        <v>0</v>
      </c>
    </row>
    <row r="662" spans="1:14" x14ac:dyDescent="0.25">
      <c r="A662" s="44">
        <f>+COUNTIF($B$1:B662,ESTADISTICAS!B$9)</f>
        <v>0</v>
      </c>
      <c r="B662" s="44">
        <v>50</v>
      </c>
      <c r="C662" s="44" t="s">
        <v>341</v>
      </c>
      <c r="D662" s="44">
        <v>50270</v>
      </c>
      <c r="E662" t="s">
        <v>1028</v>
      </c>
      <c r="F662" s="44" t="s">
        <v>72</v>
      </c>
      <c r="G662" s="44">
        <v>25</v>
      </c>
      <c r="H662" s="44">
        <v>19</v>
      </c>
      <c r="I662" s="44">
        <v>57</v>
      </c>
      <c r="J662" s="44" t="s">
        <v>72</v>
      </c>
      <c r="K662" s="44">
        <v>18</v>
      </c>
      <c r="L662" s="44" t="s">
        <v>72</v>
      </c>
      <c r="M662" s="44" t="s">
        <v>72</v>
      </c>
      <c r="N662" s="186">
        <v>0</v>
      </c>
    </row>
    <row r="663" spans="1:14" x14ac:dyDescent="0.25">
      <c r="A663" s="44">
        <f>+COUNTIF($B$1:B663,ESTADISTICAS!B$9)</f>
        <v>0</v>
      </c>
      <c r="B663" s="44">
        <v>50</v>
      </c>
      <c r="C663" s="44" t="s">
        <v>341</v>
      </c>
      <c r="D663" s="44">
        <v>50287</v>
      </c>
      <c r="E663" t="s">
        <v>1029</v>
      </c>
      <c r="F663" s="44" t="s">
        <v>72</v>
      </c>
      <c r="G663" s="44" t="s">
        <v>72</v>
      </c>
      <c r="H663" s="44">
        <v>15</v>
      </c>
      <c r="I663" s="44">
        <v>9</v>
      </c>
      <c r="J663" s="44">
        <v>9</v>
      </c>
      <c r="K663" s="44">
        <v>2</v>
      </c>
      <c r="L663" s="44" t="s">
        <v>72</v>
      </c>
      <c r="M663" s="44" t="s">
        <v>72</v>
      </c>
      <c r="N663" s="186">
        <v>0</v>
      </c>
    </row>
    <row r="664" spans="1:14" x14ac:dyDescent="0.25">
      <c r="A664" s="44">
        <f>+COUNTIF($B$1:B664,ESTADISTICAS!B$9)</f>
        <v>0</v>
      </c>
      <c r="B664" s="44">
        <v>50</v>
      </c>
      <c r="C664" s="44" t="s">
        <v>341</v>
      </c>
      <c r="D664" s="44">
        <v>50313</v>
      </c>
      <c r="E664" t="s">
        <v>449</v>
      </c>
      <c r="F664" s="44">
        <v>734</v>
      </c>
      <c r="G664" s="44">
        <v>817</v>
      </c>
      <c r="H664" s="44">
        <v>970</v>
      </c>
      <c r="I664" s="44">
        <v>844</v>
      </c>
      <c r="J664" s="44">
        <v>466</v>
      </c>
      <c r="K664" s="44">
        <v>682</v>
      </c>
      <c r="L664" s="44">
        <v>774</v>
      </c>
      <c r="M664" s="44">
        <v>1114</v>
      </c>
      <c r="N664" s="186">
        <v>900</v>
      </c>
    </row>
    <row r="665" spans="1:14" x14ac:dyDescent="0.25">
      <c r="A665" s="44">
        <f>+COUNTIF($B$1:B665,ESTADISTICAS!B$9)</f>
        <v>0</v>
      </c>
      <c r="B665" s="44">
        <v>50</v>
      </c>
      <c r="C665" s="44" t="s">
        <v>341</v>
      </c>
      <c r="D665" s="44">
        <v>50318</v>
      </c>
      <c r="E665" t="s">
        <v>1002</v>
      </c>
      <c r="F665" s="44" t="s">
        <v>72</v>
      </c>
      <c r="G665" s="44">
        <v>24</v>
      </c>
      <c r="H665" s="44">
        <v>21</v>
      </c>
      <c r="I665" s="44">
        <v>50</v>
      </c>
      <c r="J665" s="44">
        <v>1</v>
      </c>
      <c r="K665" s="44" t="s">
        <v>72</v>
      </c>
      <c r="L665" s="44" t="s">
        <v>72</v>
      </c>
      <c r="M665" s="44" t="s">
        <v>72</v>
      </c>
      <c r="N665" s="186">
        <v>0</v>
      </c>
    </row>
    <row r="666" spans="1:14" x14ac:dyDescent="0.25">
      <c r="A666" s="44">
        <f>+COUNTIF($B$1:B666,ESTADISTICAS!B$9)</f>
        <v>0</v>
      </c>
      <c r="B666" s="44">
        <v>50</v>
      </c>
      <c r="C666" s="44" t="s">
        <v>341</v>
      </c>
      <c r="D666" s="44">
        <v>50330</v>
      </c>
      <c r="E666" t="s">
        <v>1030</v>
      </c>
      <c r="F666" s="44">
        <v>2</v>
      </c>
      <c r="G666" s="44">
        <v>24</v>
      </c>
      <c r="H666" s="44">
        <v>12</v>
      </c>
      <c r="I666" s="44">
        <v>11</v>
      </c>
      <c r="J666" s="44" t="s">
        <v>72</v>
      </c>
      <c r="K666" s="44" t="s">
        <v>72</v>
      </c>
      <c r="L666" s="44" t="s">
        <v>72</v>
      </c>
      <c r="M666" s="44" t="s">
        <v>72</v>
      </c>
      <c r="N666" s="186">
        <v>0</v>
      </c>
    </row>
    <row r="667" spans="1:14" x14ac:dyDescent="0.25">
      <c r="A667" s="44">
        <f>+COUNTIF($B$1:B667,ESTADISTICAS!B$9)</f>
        <v>0</v>
      </c>
      <c r="B667" s="44">
        <v>50</v>
      </c>
      <c r="C667" s="44" t="s">
        <v>341</v>
      </c>
      <c r="D667" s="44">
        <v>50350</v>
      </c>
      <c r="E667" t="s">
        <v>1031</v>
      </c>
      <c r="F667" s="44">
        <v>5</v>
      </c>
      <c r="G667" s="44">
        <v>33</v>
      </c>
      <c r="H667" s="44" t="s">
        <v>72</v>
      </c>
      <c r="I667" s="44" t="s">
        <v>72</v>
      </c>
      <c r="J667" s="44" t="s">
        <v>72</v>
      </c>
      <c r="K667" s="44" t="s">
        <v>72</v>
      </c>
      <c r="L667" s="44">
        <v>1</v>
      </c>
      <c r="M667" s="44">
        <v>30</v>
      </c>
      <c r="N667" s="186">
        <v>17</v>
      </c>
    </row>
    <row r="668" spans="1:14" x14ac:dyDescent="0.25">
      <c r="A668" s="44">
        <f>+COUNTIF($B$1:B668,ESTADISTICAS!B$9)</f>
        <v>0</v>
      </c>
      <c r="B668" s="44">
        <v>50</v>
      </c>
      <c r="C668" s="44" t="s">
        <v>341</v>
      </c>
      <c r="D668" s="44">
        <v>50370</v>
      </c>
      <c r="E668" t="s">
        <v>1032</v>
      </c>
      <c r="F668" s="44" t="s">
        <v>72</v>
      </c>
      <c r="G668" s="44" t="s">
        <v>72</v>
      </c>
      <c r="H668" s="44" t="s">
        <v>72</v>
      </c>
      <c r="I668" s="44" t="s">
        <v>72</v>
      </c>
      <c r="J668" s="44" t="s">
        <v>72</v>
      </c>
      <c r="K668" s="44" t="s">
        <v>72</v>
      </c>
      <c r="L668" s="44" t="s">
        <v>72</v>
      </c>
      <c r="M668" s="44">
        <v>2</v>
      </c>
      <c r="N668" s="186">
        <v>0</v>
      </c>
    </row>
    <row r="669" spans="1:14" x14ac:dyDescent="0.25">
      <c r="A669" s="44">
        <f>+COUNTIF($B$1:B669,ESTADISTICAS!B$9)</f>
        <v>0</v>
      </c>
      <c r="B669" s="44">
        <v>50</v>
      </c>
      <c r="C669" s="44" t="s">
        <v>341</v>
      </c>
      <c r="D669" s="44">
        <v>50400</v>
      </c>
      <c r="E669" t="s">
        <v>1033</v>
      </c>
      <c r="F669" s="44" t="s">
        <v>72</v>
      </c>
      <c r="G669" s="44">
        <v>21</v>
      </c>
      <c r="H669" s="44">
        <v>18</v>
      </c>
      <c r="I669" s="44">
        <v>13</v>
      </c>
      <c r="J669" s="44" t="s">
        <v>72</v>
      </c>
      <c r="K669" s="44" t="s">
        <v>72</v>
      </c>
      <c r="L669" s="44" t="s">
        <v>72</v>
      </c>
      <c r="M669" s="44" t="s">
        <v>72</v>
      </c>
      <c r="N669" s="186">
        <v>0</v>
      </c>
    </row>
    <row r="670" spans="1:14" x14ac:dyDescent="0.25">
      <c r="A670" s="44">
        <f>+COUNTIF($B$1:B670,ESTADISTICAS!B$9)</f>
        <v>0</v>
      </c>
      <c r="B670" s="44">
        <v>50</v>
      </c>
      <c r="C670" s="44" t="s">
        <v>341</v>
      </c>
      <c r="D670" s="44">
        <v>50450</v>
      </c>
      <c r="E670" t="s">
        <v>1034</v>
      </c>
      <c r="F670" s="44" t="s">
        <v>72</v>
      </c>
      <c r="G670" s="44">
        <v>22</v>
      </c>
      <c r="H670" s="44">
        <v>50</v>
      </c>
      <c r="I670" s="44">
        <v>31</v>
      </c>
      <c r="J670" s="44">
        <v>16</v>
      </c>
      <c r="K670" s="44" t="s">
        <v>72</v>
      </c>
      <c r="L670" s="44" t="s">
        <v>72</v>
      </c>
      <c r="M670" s="44" t="s">
        <v>72</v>
      </c>
      <c r="N670" s="186">
        <v>25</v>
      </c>
    </row>
    <row r="671" spans="1:14" x14ac:dyDescent="0.25">
      <c r="A671" s="44">
        <f>+COUNTIF($B$1:B671,ESTADISTICAS!B$9)</f>
        <v>0</v>
      </c>
      <c r="B671" s="44">
        <v>50</v>
      </c>
      <c r="C671" s="44" t="s">
        <v>341</v>
      </c>
      <c r="D671" s="44">
        <v>50568</v>
      </c>
      <c r="E671" t="s">
        <v>1035</v>
      </c>
      <c r="F671" s="44">
        <v>147</v>
      </c>
      <c r="G671" s="44">
        <v>145</v>
      </c>
      <c r="H671" s="44">
        <v>51</v>
      </c>
      <c r="I671" s="44">
        <v>51</v>
      </c>
      <c r="J671" s="44" t="s">
        <v>72</v>
      </c>
      <c r="K671" s="44">
        <v>2</v>
      </c>
      <c r="L671" s="44" t="s">
        <v>72</v>
      </c>
      <c r="M671" s="44">
        <v>2</v>
      </c>
      <c r="N671" s="186">
        <v>0</v>
      </c>
    </row>
    <row r="672" spans="1:14" x14ac:dyDescent="0.25">
      <c r="A672" s="44">
        <f>+COUNTIF($B$1:B672,ESTADISTICAS!B$9)</f>
        <v>0</v>
      </c>
      <c r="B672" s="44">
        <v>50</v>
      </c>
      <c r="C672" s="44" t="s">
        <v>341</v>
      </c>
      <c r="D672" s="44">
        <v>50573</v>
      </c>
      <c r="E672" t="s">
        <v>1036</v>
      </c>
      <c r="F672" s="44">
        <v>154</v>
      </c>
      <c r="G672" s="44">
        <v>279</v>
      </c>
      <c r="H672" s="44">
        <v>209</v>
      </c>
      <c r="I672" s="44">
        <v>177</v>
      </c>
      <c r="J672" s="44">
        <v>22</v>
      </c>
      <c r="K672" s="44">
        <v>4</v>
      </c>
      <c r="L672" s="44" t="s">
        <v>72</v>
      </c>
      <c r="M672" s="44">
        <v>1</v>
      </c>
      <c r="N672" s="186">
        <v>0</v>
      </c>
    </row>
    <row r="673" spans="1:14" x14ac:dyDescent="0.25">
      <c r="A673" s="44">
        <f>+COUNTIF($B$1:B673,ESTADISTICAS!B$9)</f>
        <v>0</v>
      </c>
      <c r="B673" s="44">
        <v>50</v>
      </c>
      <c r="C673" s="44" t="s">
        <v>341</v>
      </c>
      <c r="D673" s="44">
        <v>50577</v>
      </c>
      <c r="E673" t="s">
        <v>1037</v>
      </c>
      <c r="F673" s="44" t="s">
        <v>72</v>
      </c>
      <c r="G673" s="44" t="s">
        <v>72</v>
      </c>
      <c r="H673" s="44">
        <v>49</v>
      </c>
      <c r="I673" s="44">
        <v>32</v>
      </c>
      <c r="J673" s="44">
        <v>29</v>
      </c>
      <c r="K673" s="44">
        <v>1</v>
      </c>
      <c r="L673" s="44" t="s">
        <v>72</v>
      </c>
      <c r="M673" s="44" t="s">
        <v>72</v>
      </c>
      <c r="N673" s="186">
        <v>0</v>
      </c>
    </row>
    <row r="674" spans="1:14" x14ac:dyDescent="0.25">
      <c r="A674" s="44">
        <f>+COUNTIF($B$1:B674,ESTADISTICAS!B$9)</f>
        <v>0</v>
      </c>
      <c r="B674" s="44">
        <v>50</v>
      </c>
      <c r="C674" s="44" t="s">
        <v>341</v>
      </c>
      <c r="D674" s="44">
        <v>50590</v>
      </c>
      <c r="E674" t="s">
        <v>728</v>
      </c>
      <c r="F674" s="44" t="s">
        <v>72</v>
      </c>
      <c r="G674" s="44">
        <v>27</v>
      </c>
      <c r="H674" s="44">
        <v>18</v>
      </c>
      <c r="I674" s="44">
        <v>18</v>
      </c>
      <c r="J674" s="44" t="s">
        <v>72</v>
      </c>
      <c r="K674" s="44" t="s">
        <v>72</v>
      </c>
      <c r="L674" s="44" t="s">
        <v>72</v>
      </c>
      <c r="M674" s="44">
        <v>29</v>
      </c>
      <c r="N674" s="186">
        <v>22</v>
      </c>
    </row>
    <row r="675" spans="1:14" x14ac:dyDescent="0.25">
      <c r="A675" s="44">
        <f>+COUNTIF($B$1:B675,ESTADISTICAS!B$9)</f>
        <v>0</v>
      </c>
      <c r="B675" s="44">
        <v>50</v>
      </c>
      <c r="C675" s="44" t="s">
        <v>341</v>
      </c>
      <c r="D675" s="44">
        <v>50606</v>
      </c>
      <c r="E675" t="s">
        <v>1038</v>
      </c>
      <c r="F675" s="44">
        <v>1</v>
      </c>
      <c r="G675" s="44">
        <v>25</v>
      </c>
      <c r="H675" s="44" t="s">
        <v>72</v>
      </c>
      <c r="I675" s="44">
        <v>88</v>
      </c>
      <c r="J675" s="44">
        <v>1</v>
      </c>
      <c r="K675" s="44">
        <v>28</v>
      </c>
      <c r="L675" s="44" t="s">
        <v>72</v>
      </c>
      <c r="M675" s="44" t="s">
        <v>72</v>
      </c>
      <c r="N675" s="186">
        <v>0</v>
      </c>
    </row>
    <row r="676" spans="1:14" x14ac:dyDescent="0.25">
      <c r="A676" s="44">
        <f>+COUNTIF($B$1:B676,ESTADISTICAS!B$9)</f>
        <v>0</v>
      </c>
      <c r="B676" s="44">
        <v>50</v>
      </c>
      <c r="C676" s="44" t="s">
        <v>341</v>
      </c>
      <c r="D676" s="44">
        <v>50680</v>
      </c>
      <c r="E676" t="s">
        <v>1039</v>
      </c>
      <c r="F676" s="44" t="s">
        <v>72</v>
      </c>
      <c r="G676" s="44" t="s">
        <v>72</v>
      </c>
      <c r="H676" s="44" t="s">
        <v>72</v>
      </c>
      <c r="I676" s="44" t="s">
        <v>72</v>
      </c>
      <c r="J676" s="44" t="s">
        <v>72</v>
      </c>
      <c r="K676" s="44" t="s">
        <v>72</v>
      </c>
      <c r="L676" s="44" t="s">
        <v>72</v>
      </c>
      <c r="M676" s="44">
        <v>4</v>
      </c>
      <c r="N676" s="186">
        <v>0</v>
      </c>
    </row>
    <row r="677" spans="1:14" x14ac:dyDescent="0.25">
      <c r="A677" s="44">
        <f>+COUNTIF($B$1:B677,ESTADISTICAS!B$9)</f>
        <v>0</v>
      </c>
      <c r="B677" s="44">
        <v>50</v>
      </c>
      <c r="C677" s="44" t="s">
        <v>341</v>
      </c>
      <c r="D677" s="44">
        <v>50683</v>
      </c>
      <c r="E677" t="s">
        <v>1040</v>
      </c>
      <c r="F677" s="44">
        <v>3</v>
      </c>
      <c r="G677" s="44">
        <v>26</v>
      </c>
      <c r="H677" s="44">
        <v>26</v>
      </c>
      <c r="I677" s="44">
        <v>47</v>
      </c>
      <c r="J677" s="44">
        <v>63</v>
      </c>
      <c r="K677" s="44">
        <v>35</v>
      </c>
      <c r="L677" s="44">
        <v>16</v>
      </c>
      <c r="M677" s="44">
        <v>25</v>
      </c>
      <c r="N677" s="186">
        <v>0</v>
      </c>
    </row>
    <row r="678" spans="1:14" x14ac:dyDescent="0.25">
      <c r="A678" s="44">
        <f>+COUNTIF($B$1:B678,ESTADISTICAS!B$9)</f>
        <v>0</v>
      </c>
      <c r="B678" s="44">
        <v>50</v>
      </c>
      <c r="C678" s="44" t="s">
        <v>341</v>
      </c>
      <c r="D678" s="44">
        <v>50686</v>
      </c>
      <c r="E678" t="s">
        <v>1041</v>
      </c>
      <c r="F678" s="44" t="s">
        <v>72</v>
      </c>
      <c r="G678" s="44" t="s">
        <v>72</v>
      </c>
      <c r="H678" s="44" t="s">
        <v>72</v>
      </c>
      <c r="I678" s="44" t="s">
        <v>72</v>
      </c>
      <c r="J678" s="44" t="s">
        <v>72</v>
      </c>
      <c r="K678" s="44" t="s">
        <v>72</v>
      </c>
      <c r="L678" s="44" t="s">
        <v>72</v>
      </c>
      <c r="M678" s="44" t="s">
        <v>72</v>
      </c>
      <c r="N678" s="186">
        <v>0</v>
      </c>
    </row>
    <row r="679" spans="1:14" x14ac:dyDescent="0.25">
      <c r="A679" s="44">
        <f>+COUNTIF($B$1:B679,ESTADISTICAS!B$9)</f>
        <v>0</v>
      </c>
      <c r="B679" s="44">
        <v>50</v>
      </c>
      <c r="C679" s="44" t="s">
        <v>341</v>
      </c>
      <c r="D679" s="44">
        <v>50689</v>
      </c>
      <c r="E679" t="s">
        <v>791</v>
      </c>
      <c r="F679" s="44">
        <v>161</v>
      </c>
      <c r="G679" s="44">
        <v>107</v>
      </c>
      <c r="H679" s="44">
        <v>140</v>
      </c>
      <c r="I679" s="44">
        <v>124</v>
      </c>
      <c r="J679" s="44">
        <v>80</v>
      </c>
      <c r="K679" s="44">
        <v>45</v>
      </c>
      <c r="L679" s="44">
        <v>44</v>
      </c>
      <c r="M679" s="44">
        <v>53</v>
      </c>
      <c r="N679" s="186">
        <v>54</v>
      </c>
    </row>
    <row r="680" spans="1:14" x14ac:dyDescent="0.25">
      <c r="A680" s="44">
        <f>+COUNTIF($B$1:B680,ESTADISTICAS!B$9)</f>
        <v>0</v>
      </c>
      <c r="B680" s="44">
        <v>50</v>
      </c>
      <c r="C680" s="44" t="s">
        <v>341</v>
      </c>
      <c r="D680" s="44">
        <v>50711</v>
      </c>
      <c r="E680" t="s">
        <v>1042</v>
      </c>
      <c r="F680" s="44">
        <v>59</v>
      </c>
      <c r="G680" s="44">
        <v>25</v>
      </c>
      <c r="H680" s="44">
        <v>26</v>
      </c>
      <c r="I680" s="44">
        <v>19</v>
      </c>
      <c r="J680" s="44" t="s">
        <v>72</v>
      </c>
      <c r="K680" s="44">
        <v>1</v>
      </c>
      <c r="L680" s="44" t="s">
        <v>72</v>
      </c>
      <c r="M680" s="44">
        <v>1</v>
      </c>
      <c r="N680" s="186">
        <v>0</v>
      </c>
    </row>
    <row r="681" spans="1:14" x14ac:dyDescent="0.25">
      <c r="A681" s="44">
        <f>+COUNTIF($B$1:B681,ESTADISTICAS!B$9)</f>
        <v>0</v>
      </c>
      <c r="B681" s="44">
        <v>52</v>
      </c>
      <c r="C681" s="44" t="s">
        <v>1043</v>
      </c>
      <c r="D681" s="44">
        <v>52001</v>
      </c>
      <c r="E681" t="s">
        <v>1044</v>
      </c>
      <c r="F681" s="44">
        <v>22309</v>
      </c>
      <c r="G681" s="44">
        <v>28102</v>
      </c>
      <c r="H681" s="44">
        <v>29741</v>
      </c>
      <c r="I681" s="44">
        <v>32051</v>
      </c>
      <c r="J681" s="44">
        <v>34547</v>
      </c>
      <c r="K681" s="44">
        <v>34551</v>
      </c>
      <c r="L681" s="44">
        <v>37328</v>
      </c>
      <c r="M681" s="44">
        <v>38656</v>
      </c>
      <c r="N681" s="186">
        <v>37729</v>
      </c>
    </row>
    <row r="682" spans="1:14" x14ac:dyDescent="0.25">
      <c r="A682" s="44">
        <f>+COUNTIF($B$1:B682,ESTADISTICAS!B$9)</f>
        <v>0</v>
      </c>
      <c r="B682" s="44">
        <v>52</v>
      </c>
      <c r="C682" s="44" t="s">
        <v>1043</v>
      </c>
      <c r="D682" s="44">
        <v>52019</v>
      </c>
      <c r="E682" t="s">
        <v>822</v>
      </c>
      <c r="F682" s="44">
        <v>104</v>
      </c>
      <c r="G682" s="44">
        <v>178</v>
      </c>
      <c r="H682" s="44">
        <v>138</v>
      </c>
      <c r="I682" s="44">
        <v>20</v>
      </c>
      <c r="J682" s="44">
        <v>57</v>
      </c>
      <c r="K682" s="44">
        <v>43</v>
      </c>
      <c r="L682" s="44">
        <v>43</v>
      </c>
      <c r="M682" s="44">
        <v>59</v>
      </c>
      <c r="N682" s="186">
        <v>50</v>
      </c>
    </row>
    <row r="683" spans="1:14" x14ac:dyDescent="0.25">
      <c r="A683" s="44">
        <f>+COUNTIF($B$1:B683,ESTADISTICAS!B$9)</f>
        <v>0</v>
      </c>
      <c r="B683" s="44">
        <v>52</v>
      </c>
      <c r="C683" s="44" t="s">
        <v>1043</v>
      </c>
      <c r="D683" s="44">
        <v>52022</v>
      </c>
      <c r="E683" t="s">
        <v>1045</v>
      </c>
      <c r="F683" s="44" t="s">
        <v>72</v>
      </c>
      <c r="G683" s="44">
        <v>24</v>
      </c>
      <c r="H683" s="44">
        <v>21</v>
      </c>
      <c r="I683" s="44" t="s">
        <v>72</v>
      </c>
      <c r="J683" s="44" t="s">
        <v>72</v>
      </c>
      <c r="K683" s="44">
        <v>1</v>
      </c>
      <c r="L683" s="44" t="s">
        <v>72</v>
      </c>
      <c r="M683" s="44">
        <v>1</v>
      </c>
      <c r="N683" s="186">
        <v>0</v>
      </c>
    </row>
    <row r="684" spans="1:14" x14ac:dyDescent="0.25">
      <c r="A684" s="44">
        <f>+COUNTIF($B$1:B684,ESTADISTICAS!B$9)</f>
        <v>0</v>
      </c>
      <c r="B684" s="44">
        <v>52</v>
      </c>
      <c r="C684" s="44" t="s">
        <v>1043</v>
      </c>
      <c r="D684" s="44">
        <v>52036</v>
      </c>
      <c r="E684" t="s">
        <v>1046</v>
      </c>
      <c r="F684" s="44" t="s">
        <v>72</v>
      </c>
      <c r="G684" s="44" t="s">
        <v>72</v>
      </c>
      <c r="H684" s="44" t="s">
        <v>72</v>
      </c>
      <c r="I684" s="44" t="s">
        <v>72</v>
      </c>
      <c r="J684" s="44" t="s">
        <v>72</v>
      </c>
      <c r="K684" s="44" t="s">
        <v>72</v>
      </c>
      <c r="L684" s="44" t="s">
        <v>72</v>
      </c>
      <c r="M684" s="44" t="s">
        <v>72</v>
      </c>
      <c r="N684" s="186">
        <v>0</v>
      </c>
    </row>
    <row r="685" spans="1:14" x14ac:dyDescent="0.25">
      <c r="A685" s="44">
        <f>+COUNTIF($B$1:B685,ESTADISTICAS!B$9)</f>
        <v>0</v>
      </c>
      <c r="B685" s="44">
        <v>52</v>
      </c>
      <c r="C685" s="44" t="s">
        <v>1043</v>
      </c>
      <c r="D685" s="44">
        <v>52051</v>
      </c>
      <c r="E685" t="s">
        <v>1047</v>
      </c>
      <c r="F685" s="44">
        <v>25</v>
      </c>
      <c r="G685" s="44" t="s">
        <v>72</v>
      </c>
      <c r="H685" s="44" t="s">
        <v>72</v>
      </c>
      <c r="I685" s="44" t="s">
        <v>72</v>
      </c>
      <c r="J685" s="44" t="s">
        <v>72</v>
      </c>
      <c r="K685" s="44" t="s">
        <v>72</v>
      </c>
      <c r="L685" s="44" t="s">
        <v>72</v>
      </c>
      <c r="M685" s="44" t="s">
        <v>72</v>
      </c>
      <c r="N685" s="186">
        <v>0</v>
      </c>
    </row>
    <row r="686" spans="1:14" x14ac:dyDescent="0.25">
      <c r="A686" s="44">
        <f>+COUNTIF($B$1:B686,ESTADISTICAS!B$9)</f>
        <v>0</v>
      </c>
      <c r="B686" s="44">
        <v>52</v>
      </c>
      <c r="C686" s="44" t="s">
        <v>1043</v>
      </c>
      <c r="D686" s="44">
        <v>52079</v>
      </c>
      <c r="E686" t="s">
        <v>1048</v>
      </c>
      <c r="F686" s="44">
        <v>1</v>
      </c>
      <c r="G686" s="44">
        <v>23</v>
      </c>
      <c r="H686" s="44">
        <v>61</v>
      </c>
      <c r="I686" s="44">
        <v>14</v>
      </c>
      <c r="J686" s="44">
        <v>21</v>
      </c>
      <c r="K686" s="44">
        <v>21</v>
      </c>
      <c r="L686" s="44" t="s">
        <v>72</v>
      </c>
      <c r="M686" s="44" t="s">
        <v>72</v>
      </c>
      <c r="N686" s="186">
        <v>0</v>
      </c>
    </row>
    <row r="687" spans="1:14" x14ac:dyDescent="0.25">
      <c r="A687" s="44">
        <f>+COUNTIF($B$1:B687,ESTADISTICAS!B$9)</f>
        <v>0</v>
      </c>
      <c r="B687" s="44">
        <v>52</v>
      </c>
      <c r="C687" s="44" t="s">
        <v>1043</v>
      </c>
      <c r="D687" s="44">
        <v>52083</v>
      </c>
      <c r="E687" t="s">
        <v>590</v>
      </c>
      <c r="F687" s="44" t="s">
        <v>72</v>
      </c>
      <c r="G687" s="44">
        <v>22</v>
      </c>
      <c r="H687" s="44" t="s">
        <v>72</v>
      </c>
      <c r="I687" s="44" t="s">
        <v>72</v>
      </c>
      <c r="J687" s="44" t="s">
        <v>72</v>
      </c>
      <c r="K687" s="44" t="s">
        <v>72</v>
      </c>
      <c r="L687" s="44" t="s">
        <v>72</v>
      </c>
      <c r="M687" s="44" t="s">
        <v>72</v>
      </c>
      <c r="N687" s="186">
        <v>0</v>
      </c>
    </row>
    <row r="688" spans="1:14" x14ac:dyDescent="0.25">
      <c r="A688" s="44">
        <f>+COUNTIF($B$1:B688,ESTADISTICAS!B$9)</f>
        <v>0</v>
      </c>
      <c r="B688" s="44">
        <v>52</v>
      </c>
      <c r="C688" s="44" t="s">
        <v>1043</v>
      </c>
      <c r="D688" s="44">
        <v>52110</v>
      </c>
      <c r="E688" t="s">
        <v>1049</v>
      </c>
      <c r="F688" s="44" t="s">
        <v>72</v>
      </c>
      <c r="G688" s="44">
        <v>58</v>
      </c>
      <c r="H688" s="44">
        <v>19</v>
      </c>
      <c r="I688" s="44" t="s">
        <v>72</v>
      </c>
      <c r="J688" s="44">
        <v>22</v>
      </c>
      <c r="K688" s="44">
        <v>12</v>
      </c>
      <c r="L688" s="44">
        <v>13</v>
      </c>
      <c r="M688" s="44">
        <v>28</v>
      </c>
      <c r="N688" s="186">
        <v>0</v>
      </c>
    </row>
    <row r="689" spans="1:14" x14ac:dyDescent="0.25">
      <c r="A689" s="44">
        <f>+COUNTIF($B$1:B689,ESTADISTICAS!B$9)</f>
        <v>0</v>
      </c>
      <c r="B689" s="44">
        <v>52</v>
      </c>
      <c r="C689" s="44" t="s">
        <v>1043</v>
      </c>
      <c r="D689" s="44">
        <v>52203</v>
      </c>
      <c r="E689" t="s">
        <v>1050</v>
      </c>
      <c r="F689" s="44">
        <v>42</v>
      </c>
      <c r="G689" s="44">
        <v>81</v>
      </c>
      <c r="H689" s="44" t="s">
        <v>72</v>
      </c>
      <c r="I689" s="44" t="s">
        <v>72</v>
      </c>
      <c r="J689" s="44" t="s">
        <v>72</v>
      </c>
      <c r="K689" s="44" t="s">
        <v>72</v>
      </c>
      <c r="L689" s="44" t="s">
        <v>72</v>
      </c>
      <c r="M689" s="44" t="s">
        <v>72</v>
      </c>
      <c r="N689" s="186">
        <v>0</v>
      </c>
    </row>
    <row r="690" spans="1:14" x14ac:dyDescent="0.25">
      <c r="A690" s="44">
        <f>+COUNTIF($B$1:B690,ESTADISTICAS!B$9)</f>
        <v>0</v>
      </c>
      <c r="B690" s="44">
        <v>52</v>
      </c>
      <c r="C690" s="44" t="s">
        <v>1043</v>
      </c>
      <c r="D690" s="44">
        <v>52207</v>
      </c>
      <c r="E690" t="s">
        <v>1051</v>
      </c>
      <c r="F690" s="44" t="s">
        <v>72</v>
      </c>
      <c r="G690" s="44">
        <v>24</v>
      </c>
      <c r="H690" s="44" t="s">
        <v>72</v>
      </c>
      <c r="I690" s="44" t="s">
        <v>72</v>
      </c>
      <c r="J690" s="44" t="s">
        <v>72</v>
      </c>
      <c r="K690" s="44" t="s">
        <v>72</v>
      </c>
      <c r="L690" s="44" t="s">
        <v>72</v>
      </c>
      <c r="M690" s="44" t="s">
        <v>72</v>
      </c>
      <c r="N690" s="186">
        <v>0</v>
      </c>
    </row>
    <row r="691" spans="1:14" x14ac:dyDescent="0.25">
      <c r="A691" s="44">
        <f>+COUNTIF($B$1:B691,ESTADISTICAS!B$9)</f>
        <v>0</v>
      </c>
      <c r="B691" s="44">
        <v>52</v>
      </c>
      <c r="C691" s="44" t="s">
        <v>1043</v>
      </c>
      <c r="D691" s="44">
        <v>52210</v>
      </c>
      <c r="E691" t="s">
        <v>1052</v>
      </c>
      <c r="F691" s="44" t="s">
        <v>72</v>
      </c>
      <c r="G691" s="44">
        <v>28</v>
      </c>
      <c r="H691" s="44">
        <v>26</v>
      </c>
      <c r="I691" s="44">
        <v>13</v>
      </c>
      <c r="J691" s="44" t="s">
        <v>72</v>
      </c>
      <c r="K691" s="44">
        <v>1</v>
      </c>
      <c r="L691" s="44" t="s">
        <v>72</v>
      </c>
      <c r="M691" s="44">
        <v>1</v>
      </c>
      <c r="N691" s="186">
        <v>0</v>
      </c>
    </row>
    <row r="692" spans="1:14" x14ac:dyDescent="0.25">
      <c r="A692" s="44">
        <f>+COUNTIF($B$1:B692,ESTADISTICAS!B$9)</f>
        <v>0</v>
      </c>
      <c r="B692" s="44">
        <v>52</v>
      </c>
      <c r="C692" s="44" t="s">
        <v>1043</v>
      </c>
      <c r="D692" s="44">
        <v>52215</v>
      </c>
      <c r="E692" t="s">
        <v>105</v>
      </c>
      <c r="F692" s="44">
        <v>70</v>
      </c>
      <c r="G692" s="44">
        <v>87</v>
      </c>
      <c r="H692" s="44">
        <v>104</v>
      </c>
      <c r="I692" s="44">
        <v>98</v>
      </c>
      <c r="J692" s="44">
        <v>48</v>
      </c>
      <c r="K692" s="44">
        <v>6</v>
      </c>
      <c r="L692" s="44" t="s">
        <v>72</v>
      </c>
      <c r="M692" s="44" t="s">
        <v>72</v>
      </c>
      <c r="N692" s="186">
        <v>41</v>
      </c>
    </row>
    <row r="693" spans="1:14" x14ac:dyDescent="0.25">
      <c r="A693" s="44">
        <f>+COUNTIF($B$1:B693,ESTADISTICAS!B$9)</f>
        <v>0</v>
      </c>
      <c r="B693" s="44">
        <v>52</v>
      </c>
      <c r="C693" s="44" t="s">
        <v>1043</v>
      </c>
      <c r="D693" s="44">
        <v>52224</v>
      </c>
      <c r="E693" t="s">
        <v>1053</v>
      </c>
      <c r="F693" s="44">
        <v>31</v>
      </c>
      <c r="G693" s="44">
        <v>97</v>
      </c>
      <c r="H693" s="44">
        <v>66</v>
      </c>
      <c r="I693" s="44">
        <v>61</v>
      </c>
      <c r="J693" s="44" t="s">
        <v>72</v>
      </c>
      <c r="K693" s="44" t="s">
        <v>72</v>
      </c>
      <c r="L693" s="44" t="s">
        <v>72</v>
      </c>
      <c r="M693" s="44">
        <v>1</v>
      </c>
      <c r="N693" s="186">
        <v>0</v>
      </c>
    </row>
    <row r="694" spans="1:14" x14ac:dyDescent="0.25">
      <c r="A694" s="44">
        <f>+COUNTIF($B$1:B694,ESTADISTICAS!B$9)</f>
        <v>0</v>
      </c>
      <c r="B694" s="44">
        <v>52</v>
      </c>
      <c r="C694" s="44" t="s">
        <v>1043</v>
      </c>
      <c r="D694" s="44">
        <v>52227</v>
      </c>
      <c r="E694" t="s">
        <v>1054</v>
      </c>
      <c r="F694" s="44">
        <v>129</v>
      </c>
      <c r="G694" s="44">
        <v>165</v>
      </c>
      <c r="H694" s="44">
        <v>73</v>
      </c>
      <c r="I694" s="44">
        <v>93</v>
      </c>
      <c r="J694" s="44">
        <v>27</v>
      </c>
      <c r="K694" s="44">
        <v>2</v>
      </c>
      <c r="L694" s="44" t="s">
        <v>72</v>
      </c>
      <c r="M694" s="44">
        <v>3</v>
      </c>
      <c r="N694" s="186">
        <v>0</v>
      </c>
    </row>
    <row r="695" spans="1:14" x14ac:dyDescent="0.25">
      <c r="A695" s="44">
        <f>+COUNTIF($B$1:B695,ESTADISTICAS!B$9)</f>
        <v>0</v>
      </c>
      <c r="B695" s="44">
        <v>52</v>
      </c>
      <c r="C695" s="44" t="s">
        <v>1043</v>
      </c>
      <c r="D695" s="44">
        <v>52233</v>
      </c>
      <c r="E695" t="s">
        <v>1055</v>
      </c>
      <c r="F695" s="44">
        <v>29</v>
      </c>
      <c r="G695" s="44">
        <v>20</v>
      </c>
      <c r="H695" s="44">
        <v>20</v>
      </c>
      <c r="I695" s="44" t="s">
        <v>72</v>
      </c>
      <c r="J695" s="44" t="s">
        <v>72</v>
      </c>
      <c r="K695" s="44" t="s">
        <v>72</v>
      </c>
      <c r="L695" s="44" t="s">
        <v>72</v>
      </c>
      <c r="M695" s="44" t="s">
        <v>72</v>
      </c>
      <c r="N695" s="186">
        <v>0</v>
      </c>
    </row>
    <row r="696" spans="1:14" x14ac:dyDescent="0.25">
      <c r="A696" s="44">
        <f>+COUNTIF($B$1:B696,ESTADISTICAS!B$9)</f>
        <v>0</v>
      </c>
      <c r="B696" s="44">
        <v>52</v>
      </c>
      <c r="C696" s="44" t="s">
        <v>1043</v>
      </c>
      <c r="D696" s="44">
        <v>52240</v>
      </c>
      <c r="E696" t="s">
        <v>1056</v>
      </c>
      <c r="F696" s="44" t="s">
        <v>72</v>
      </c>
      <c r="G696" s="44" t="s">
        <v>72</v>
      </c>
      <c r="H696" s="44" t="s">
        <v>72</v>
      </c>
      <c r="I696" s="44" t="s">
        <v>72</v>
      </c>
      <c r="J696" s="44" t="s">
        <v>72</v>
      </c>
      <c r="K696" s="44" t="s">
        <v>72</v>
      </c>
      <c r="L696" s="44" t="s">
        <v>72</v>
      </c>
      <c r="M696" s="44">
        <v>3</v>
      </c>
      <c r="N696" s="186">
        <v>0</v>
      </c>
    </row>
    <row r="697" spans="1:14" x14ac:dyDescent="0.25">
      <c r="A697" s="44">
        <f>+COUNTIF($B$1:B697,ESTADISTICAS!B$9)</f>
        <v>0</v>
      </c>
      <c r="B697" s="44">
        <v>52</v>
      </c>
      <c r="C697" s="44" t="s">
        <v>1043</v>
      </c>
      <c r="D697" s="44">
        <v>52250</v>
      </c>
      <c r="E697" t="s">
        <v>1057</v>
      </c>
      <c r="F697" s="44">
        <v>80</v>
      </c>
      <c r="G697" s="44">
        <v>73</v>
      </c>
      <c r="H697" s="44">
        <v>72</v>
      </c>
      <c r="I697" s="44">
        <v>65</v>
      </c>
      <c r="J697" s="44">
        <v>36</v>
      </c>
      <c r="K697" s="44" t="s">
        <v>72</v>
      </c>
      <c r="L697" s="44">
        <v>1</v>
      </c>
      <c r="M697" s="44" t="s">
        <v>72</v>
      </c>
      <c r="N697" s="186">
        <v>0</v>
      </c>
    </row>
    <row r="698" spans="1:14" x14ac:dyDescent="0.25">
      <c r="A698" s="44">
        <f>+COUNTIF($B$1:B698,ESTADISTICAS!B$9)</f>
        <v>0</v>
      </c>
      <c r="B698" s="44">
        <v>52</v>
      </c>
      <c r="C698" s="44" t="s">
        <v>1043</v>
      </c>
      <c r="D698" s="44">
        <v>52254</v>
      </c>
      <c r="E698" t="s">
        <v>1058</v>
      </c>
      <c r="F698" s="44">
        <v>4</v>
      </c>
      <c r="G698" s="44" t="s">
        <v>72</v>
      </c>
      <c r="H698" s="44" t="s">
        <v>72</v>
      </c>
      <c r="I698" s="44" t="s">
        <v>72</v>
      </c>
      <c r="J698" s="44" t="s">
        <v>72</v>
      </c>
      <c r="K698" s="44" t="s">
        <v>72</v>
      </c>
      <c r="L698" s="44" t="s">
        <v>72</v>
      </c>
      <c r="M698" s="44" t="s">
        <v>72</v>
      </c>
      <c r="N698" s="186">
        <v>0</v>
      </c>
    </row>
    <row r="699" spans="1:14" x14ac:dyDescent="0.25">
      <c r="A699" s="44">
        <f>+COUNTIF($B$1:B699,ESTADISTICAS!B$9)</f>
        <v>0</v>
      </c>
      <c r="B699" s="44">
        <v>52</v>
      </c>
      <c r="C699" s="44" t="s">
        <v>1043</v>
      </c>
      <c r="D699" s="44">
        <v>52256</v>
      </c>
      <c r="E699" t="s">
        <v>1059</v>
      </c>
      <c r="F699" s="44">
        <v>30</v>
      </c>
      <c r="G699" s="44" t="s">
        <v>72</v>
      </c>
      <c r="H699" s="44" t="s">
        <v>72</v>
      </c>
      <c r="I699" s="44" t="s">
        <v>72</v>
      </c>
      <c r="J699" s="44" t="s">
        <v>72</v>
      </c>
      <c r="K699" s="44" t="s">
        <v>72</v>
      </c>
      <c r="L699" s="44" t="s">
        <v>72</v>
      </c>
      <c r="M699" s="44" t="s">
        <v>72</v>
      </c>
      <c r="N699" s="186">
        <v>0</v>
      </c>
    </row>
    <row r="700" spans="1:14" x14ac:dyDescent="0.25">
      <c r="A700" s="44">
        <f>+COUNTIF($B$1:B700,ESTADISTICAS!B$9)</f>
        <v>0</v>
      </c>
      <c r="B700" s="44">
        <v>52</v>
      </c>
      <c r="C700" s="44" t="s">
        <v>1043</v>
      </c>
      <c r="D700" s="44">
        <v>52258</v>
      </c>
      <c r="E700" t="s">
        <v>1060</v>
      </c>
      <c r="F700" s="44">
        <v>89</v>
      </c>
      <c r="G700" s="44">
        <v>53</v>
      </c>
      <c r="H700" s="44">
        <v>42</v>
      </c>
      <c r="I700" s="44" t="s">
        <v>72</v>
      </c>
      <c r="J700" s="44" t="s">
        <v>72</v>
      </c>
      <c r="K700" s="44" t="s">
        <v>72</v>
      </c>
      <c r="L700" s="44" t="s">
        <v>72</v>
      </c>
      <c r="M700" s="44" t="s">
        <v>72</v>
      </c>
      <c r="N700" s="186">
        <v>0</v>
      </c>
    </row>
    <row r="701" spans="1:14" x14ac:dyDescent="0.25">
      <c r="A701" s="44">
        <f>+COUNTIF($B$1:B701,ESTADISTICAS!B$9)</f>
        <v>0</v>
      </c>
      <c r="B701" s="44">
        <v>52</v>
      </c>
      <c r="C701" s="44" t="s">
        <v>1043</v>
      </c>
      <c r="D701" s="44">
        <v>52260</v>
      </c>
      <c r="E701" t="s">
        <v>741</v>
      </c>
      <c r="F701" s="44">
        <v>74</v>
      </c>
      <c r="G701" s="44">
        <v>29</v>
      </c>
      <c r="H701" s="44">
        <v>29</v>
      </c>
      <c r="I701" s="44" t="s">
        <v>72</v>
      </c>
      <c r="J701" s="44" t="s">
        <v>72</v>
      </c>
      <c r="K701" s="44" t="s">
        <v>72</v>
      </c>
      <c r="L701" s="44" t="s">
        <v>72</v>
      </c>
      <c r="M701" s="44" t="s">
        <v>72</v>
      </c>
      <c r="N701" s="186">
        <v>0</v>
      </c>
    </row>
    <row r="702" spans="1:14" x14ac:dyDescent="0.25">
      <c r="A702" s="44">
        <f>+COUNTIF($B$1:B702,ESTADISTICAS!B$9)</f>
        <v>0</v>
      </c>
      <c r="B702" s="44">
        <v>52</v>
      </c>
      <c r="C702" s="44" t="s">
        <v>1043</v>
      </c>
      <c r="D702" s="44">
        <v>52287</v>
      </c>
      <c r="E702" t="s">
        <v>1061</v>
      </c>
      <c r="F702" s="44">
        <v>19</v>
      </c>
      <c r="G702" s="44">
        <v>15</v>
      </c>
      <c r="H702" s="44">
        <v>16</v>
      </c>
      <c r="I702" s="44" t="s">
        <v>72</v>
      </c>
      <c r="J702" s="44" t="s">
        <v>72</v>
      </c>
      <c r="K702" s="44" t="s">
        <v>72</v>
      </c>
      <c r="L702" s="44" t="s">
        <v>72</v>
      </c>
      <c r="M702" s="44" t="s">
        <v>72</v>
      </c>
      <c r="N702" s="186">
        <v>0</v>
      </c>
    </row>
    <row r="703" spans="1:14" x14ac:dyDescent="0.25">
      <c r="A703" s="44">
        <f>+COUNTIF($B$1:B703,ESTADISTICAS!B$9)</f>
        <v>0</v>
      </c>
      <c r="B703" s="44">
        <v>52</v>
      </c>
      <c r="C703" s="44" t="s">
        <v>1043</v>
      </c>
      <c r="D703" s="44">
        <v>52317</v>
      </c>
      <c r="E703" t="s">
        <v>1062</v>
      </c>
      <c r="F703" s="44" t="s">
        <v>72</v>
      </c>
      <c r="G703" s="44">
        <v>66</v>
      </c>
      <c r="H703" s="44">
        <v>141</v>
      </c>
      <c r="I703" s="44">
        <v>127</v>
      </c>
      <c r="J703" s="44">
        <v>78</v>
      </c>
      <c r="K703" s="44" t="s">
        <v>72</v>
      </c>
      <c r="L703" s="44" t="s">
        <v>72</v>
      </c>
      <c r="M703" s="44" t="s">
        <v>72</v>
      </c>
      <c r="N703" s="186">
        <v>0</v>
      </c>
    </row>
    <row r="704" spans="1:14" x14ac:dyDescent="0.25">
      <c r="A704" s="44">
        <f>+COUNTIF($B$1:B704,ESTADISTICAS!B$9)</f>
        <v>0</v>
      </c>
      <c r="B704" s="44">
        <v>52</v>
      </c>
      <c r="C704" s="44" t="s">
        <v>1043</v>
      </c>
      <c r="D704" s="44">
        <v>52320</v>
      </c>
      <c r="E704" t="s">
        <v>1063</v>
      </c>
      <c r="F704" s="44">
        <v>103</v>
      </c>
      <c r="G704" s="44">
        <v>134</v>
      </c>
      <c r="H704" s="44">
        <v>31</v>
      </c>
      <c r="I704" s="44">
        <v>19</v>
      </c>
      <c r="J704" s="44" t="s">
        <v>72</v>
      </c>
      <c r="K704" s="44">
        <v>1</v>
      </c>
      <c r="L704" s="44">
        <v>1</v>
      </c>
      <c r="M704" s="44" t="s">
        <v>72</v>
      </c>
      <c r="N704" s="186">
        <v>0</v>
      </c>
    </row>
    <row r="705" spans="1:14" x14ac:dyDescent="0.25">
      <c r="A705" s="44">
        <f>+COUNTIF($B$1:B705,ESTADISTICAS!B$9)</f>
        <v>0</v>
      </c>
      <c r="B705" s="44">
        <v>52</v>
      </c>
      <c r="C705" s="44" t="s">
        <v>1043</v>
      </c>
      <c r="D705" s="44">
        <v>52323</v>
      </c>
      <c r="E705" t="s">
        <v>1064</v>
      </c>
      <c r="F705" s="44">
        <v>56</v>
      </c>
      <c r="G705" s="44">
        <v>74</v>
      </c>
      <c r="H705" s="44">
        <v>36</v>
      </c>
      <c r="I705" s="44">
        <v>11</v>
      </c>
      <c r="J705" s="44">
        <v>9</v>
      </c>
      <c r="K705" s="44" t="s">
        <v>72</v>
      </c>
      <c r="L705" s="44" t="s">
        <v>72</v>
      </c>
      <c r="M705" s="44" t="s">
        <v>72</v>
      </c>
      <c r="N705" s="186">
        <v>0</v>
      </c>
    </row>
    <row r="706" spans="1:14" x14ac:dyDescent="0.25">
      <c r="A706" s="44">
        <f>+COUNTIF($B$1:B706,ESTADISTICAS!B$9)</f>
        <v>0</v>
      </c>
      <c r="B706" s="44">
        <v>52</v>
      </c>
      <c r="C706" s="44" t="s">
        <v>1043</v>
      </c>
      <c r="D706" s="44">
        <v>52352</v>
      </c>
      <c r="E706" t="s">
        <v>1065</v>
      </c>
      <c r="F706" s="44" t="s">
        <v>72</v>
      </c>
      <c r="G706" s="44">
        <v>31</v>
      </c>
      <c r="H706" s="44">
        <v>15</v>
      </c>
      <c r="I706" s="44">
        <v>13</v>
      </c>
      <c r="J706" s="44" t="s">
        <v>72</v>
      </c>
      <c r="K706" s="44" t="s">
        <v>72</v>
      </c>
      <c r="L706" s="44" t="s">
        <v>72</v>
      </c>
      <c r="M706" s="44" t="s">
        <v>72</v>
      </c>
      <c r="N706" s="186">
        <v>0</v>
      </c>
    </row>
    <row r="707" spans="1:14" x14ac:dyDescent="0.25">
      <c r="A707" s="44">
        <f>+COUNTIF($B$1:B707,ESTADISTICAS!B$9)</f>
        <v>0</v>
      </c>
      <c r="B707" s="44">
        <v>52</v>
      </c>
      <c r="C707" s="44" t="s">
        <v>1043</v>
      </c>
      <c r="D707" s="44">
        <v>52354</v>
      </c>
      <c r="E707" t="s">
        <v>1066</v>
      </c>
      <c r="F707" s="44" t="s">
        <v>72</v>
      </c>
      <c r="G707" s="44" t="s">
        <v>72</v>
      </c>
      <c r="H707" s="44">
        <v>57</v>
      </c>
      <c r="I707" s="44">
        <v>49</v>
      </c>
      <c r="J707" s="44">
        <v>49</v>
      </c>
      <c r="K707" s="44">
        <v>2</v>
      </c>
      <c r="L707" s="44" t="s">
        <v>72</v>
      </c>
      <c r="M707" s="44" t="s">
        <v>72</v>
      </c>
      <c r="N707" s="186">
        <v>0</v>
      </c>
    </row>
    <row r="708" spans="1:14" x14ac:dyDescent="0.25">
      <c r="A708" s="44">
        <f>+COUNTIF($B$1:B708,ESTADISTICAS!B$9)</f>
        <v>0</v>
      </c>
      <c r="B708" s="44">
        <v>52</v>
      </c>
      <c r="C708" s="44" t="s">
        <v>1043</v>
      </c>
      <c r="D708" s="44">
        <v>52356</v>
      </c>
      <c r="E708" t="s">
        <v>1067</v>
      </c>
      <c r="F708" s="44">
        <v>2364</v>
      </c>
      <c r="G708" s="44">
        <v>1880</v>
      </c>
      <c r="H708" s="44">
        <v>1929</v>
      </c>
      <c r="I708" s="44">
        <v>1800</v>
      </c>
      <c r="J708" s="44">
        <v>1832</v>
      </c>
      <c r="K708" s="44">
        <v>1873</v>
      </c>
      <c r="L708" s="44">
        <v>2516</v>
      </c>
      <c r="M708" s="44">
        <v>2028</v>
      </c>
      <c r="N708" s="186">
        <v>1481</v>
      </c>
    </row>
    <row r="709" spans="1:14" x14ac:dyDescent="0.25">
      <c r="A709" s="44">
        <f>+COUNTIF($B$1:B709,ESTADISTICAS!B$9)</f>
        <v>0</v>
      </c>
      <c r="B709" s="44">
        <v>52</v>
      </c>
      <c r="C709" s="44" t="s">
        <v>1043</v>
      </c>
      <c r="D709" s="44">
        <v>52378</v>
      </c>
      <c r="E709" t="s">
        <v>1068</v>
      </c>
      <c r="F709" s="44">
        <v>201</v>
      </c>
      <c r="G709" s="44">
        <v>104</v>
      </c>
      <c r="H709" s="44">
        <v>25</v>
      </c>
      <c r="I709" s="44">
        <v>1</v>
      </c>
      <c r="J709" s="44" t="s">
        <v>72</v>
      </c>
      <c r="K709" s="44" t="s">
        <v>72</v>
      </c>
      <c r="L709" s="44" t="s">
        <v>72</v>
      </c>
      <c r="M709" s="44" t="s">
        <v>72</v>
      </c>
      <c r="N709" s="186">
        <v>0</v>
      </c>
    </row>
    <row r="710" spans="1:14" x14ac:dyDescent="0.25">
      <c r="A710" s="44">
        <f>+COUNTIF($B$1:B710,ESTADISTICAS!B$9)</f>
        <v>0</v>
      </c>
      <c r="B710" s="44">
        <v>52</v>
      </c>
      <c r="C710" s="44" t="s">
        <v>1043</v>
      </c>
      <c r="D710" s="44">
        <v>52381</v>
      </c>
      <c r="E710" t="s">
        <v>1069</v>
      </c>
      <c r="F710" s="44" t="s">
        <v>72</v>
      </c>
      <c r="G710" s="44" t="s">
        <v>72</v>
      </c>
      <c r="H710" s="44" t="s">
        <v>72</v>
      </c>
      <c r="I710" s="44" t="s">
        <v>72</v>
      </c>
      <c r="J710" s="44" t="s">
        <v>72</v>
      </c>
      <c r="K710" s="44" t="s">
        <v>72</v>
      </c>
      <c r="L710" s="44" t="s">
        <v>72</v>
      </c>
      <c r="M710" s="44" t="s">
        <v>72</v>
      </c>
      <c r="N710" s="186">
        <v>0</v>
      </c>
    </row>
    <row r="711" spans="1:14" x14ac:dyDescent="0.25">
      <c r="A711" s="44">
        <f>+COUNTIF($B$1:B711,ESTADISTICAS!B$9)</f>
        <v>0</v>
      </c>
      <c r="B711" s="44">
        <v>52</v>
      </c>
      <c r="C711" s="44" t="s">
        <v>1043</v>
      </c>
      <c r="D711" s="44">
        <v>52399</v>
      </c>
      <c r="E711" t="s">
        <v>462</v>
      </c>
      <c r="F711" s="44">
        <v>174</v>
      </c>
      <c r="G711" s="44">
        <v>170</v>
      </c>
      <c r="H711" s="44">
        <v>149</v>
      </c>
      <c r="I711" s="44">
        <v>107</v>
      </c>
      <c r="J711" s="44">
        <v>149</v>
      </c>
      <c r="K711" s="44">
        <v>76</v>
      </c>
      <c r="L711" s="44">
        <v>52</v>
      </c>
      <c r="M711" s="44">
        <v>95</v>
      </c>
      <c r="N711" s="186">
        <v>52</v>
      </c>
    </row>
    <row r="712" spans="1:14" x14ac:dyDescent="0.25">
      <c r="A712" s="44">
        <f>+COUNTIF($B$1:B712,ESTADISTICAS!B$9)</f>
        <v>0</v>
      </c>
      <c r="B712" s="44">
        <v>52</v>
      </c>
      <c r="C712" s="44" t="s">
        <v>1043</v>
      </c>
      <c r="D712" s="44">
        <v>52405</v>
      </c>
      <c r="E712" t="s">
        <v>1070</v>
      </c>
      <c r="F712" s="44">
        <v>38</v>
      </c>
      <c r="G712" s="44">
        <v>37</v>
      </c>
      <c r="H712" s="44" t="s">
        <v>72</v>
      </c>
      <c r="I712" s="44" t="s">
        <v>72</v>
      </c>
      <c r="J712" s="44" t="s">
        <v>72</v>
      </c>
      <c r="K712" s="44" t="s">
        <v>72</v>
      </c>
      <c r="L712" s="44" t="s">
        <v>72</v>
      </c>
      <c r="M712" s="44" t="s">
        <v>72</v>
      </c>
      <c r="N712" s="186">
        <v>0</v>
      </c>
    </row>
    <row r="713" spans="1:14" x14ac:dyDescent="0.25">
      <c r="A713" s="44">
        <f>+COUNTIF($B$1:B713,ESTADISTICAS!B$9)</f>
        <v>0</v>
      </c>
      <c r="B713" s="44">
        <v>52</v>
      </c>
      <c r="C713" s="44" t="s">
        <v>299</v>
      </c>
      <c r="D713" s="44">
        <v>52411</v>
      </c>
      <c r="E713" t="s">
        <v>1071</v>
      </c>
      <c r="F713" s="44" t="s">
        <v>72</v>
      </c>
      <c r="G713" s="44" t="s">
        <v>72</v>
      </c>
      <c r="H713" s="44" t="s">
        <v>72</v>
      </c>
      <c r="I713" s="44" t="s">
        <v>72</v>
      </c>
      <c r="J713" s="44" t="s">
        <v>72</v>
      </c>
      <c r="K713" s="44" t="s">
        <v>72</v>
      </c>
      <c r="L713" s="44" t="s">
        <v>72</v>
      </c>
      <c r="M713" s="44">
        <v>31</v>
      </c>
      <c r="N713" s="186">
        <v>27</v>
      </c>
    </row>
    <row r="714" spans="1:14" x14ac:dyDescent="0.25">
      <c r="A714" s="44">
        <f>+COUNTIF($B$1:B714,ESTADISTICAS!B$9)</f>
        <v>0</v>
      </c>
      <c r="B714" s="44">
        <v>52</v>
      </c>
      <c r="C714" s="44" t="s">
        <v>299</v>
      </c>
      <c r="D714" s="44">
        <v>52418</v>
      </c>
      <c r="E714" t="s">
        <v>1072</v>
      </c>
      <c r="F714" s="44" t="s">
        <v>72</v>
      </c>
      <c r="G714" s="44" t="s">
        <v>72</v>
      </c>
      <c r="H714" s="44" t="s">
        <v>72</v>
      </c>
      <c r="I714" s="44" t="s">
        <v>72</v>
      </c>
      <c r="J714" s="44" t="s">
        <v>72</v>
      </c>
      <c r="K714" s="44" t="s">
        <v>72</v>
      </c>
      <c r="L714" s="44" t="s">
        <v>72</v>
      </c>
      <c r="M714" s="44">
        <v>1</v>
      </c>
      <c r="N714" s="186">
        <v>0</v>
      </c>
    </row>
    <row r="715" spans="1:14" x14ac:dyDescent="0.25">
      <c r="A715" s="44">
        <f>+COUNTIF($B$1:B715,ESTADISTICAS!B$9)</f>
        <v>0</v>
      </c>
      <c r="B715" s="44">
        <v>52</v>
      </c>
      <c r="C715" s="44" t="s">
        <v>1043</v>
      </c>
      <c r="D715" s="44">
        <v>52427</v>
      </c>
      <c r="E715" t="s">
        <v>1073</v>
      </c>
      <c r="F715" s="44" t="s">
        <v>72</v>
      </c>
      <c r="G715" s="44" t="s">
        <v>72</v>
      </c>
      <c r="H715" s="44">
        <v>34</v>
      </c>
      <c r="I715" s="44">
        <v>34</v>
      </c>
      <c r="J715" s="44">
        <v>18</v>
      </c>
      <c r="K715" s="44">
        <v>16</v>
      </c>
      <c r="L715" s="44" t="s">
        <v>72</v>
      </c>
      <c r="M715" s="44" t="s">
        <v>72</v>
      </c>
      <c r="N715" s="186">
        <v>0</v>
      </c>
    </row>
    <row r="716" spans="1:14" x14ac:dyDescent="0.25">
      <c r="A716" s="44">
        <f>+COUNTIF($B$1:B716,ESTADISTICAS!B$9)</f>
        <v>0</v>
      </c>
      <c r="B716" s="44">
        <v>52</v>
      </c>
      <c r="C716" s="44" t="s">
        <v>1043</v>
      </c>
      <c r="D716" s="44">
        <v>52435</v>
      </c>
      <c r="E716" t="s">
        <v>1074</v>
      </c>
      <c r="F716" s="44" t="s">
        <v>72</v>
      </c>
      <c r="G716" s="44" t="s">
        <v>72</v>
      </c>
      <c r="H716" s="44" t="s">
        <v>72</v>
      </c>
      <c r="I716" s="44" t="s">
        <v>72</v>
      </c>
      <c r="J716" s="44" t="s">
        <v>72</v>
      </c>
      <c r="K716" s="44">
        <v>5</v>
      </c>
      <c r="L716" s="44" t="s">
        <v>72</v>
      </c>
      <c r="M716" s="44" t="s">
        <v>72</v>
      </c>
      <c r="N716" s="186">
        <v>0</v>
      </c>
    </row>
    <row r="717" spans="1:14" x14ac:dyDescent="0.25">
      <c r="A717" s="44">
        <f>+COUNTIF($B$1:B717,ESTADISTICAS!B$9)</f>
        <v>0</v>
      </c>
      <c r="B717" s="44">
        <v>52</v>
      </c>
      <c r="C717" s="44" t="s">
        <v>1043</v>
      </c>
      <c r="D717" s="44">
        <v>52473</v>
      </c>
      <c r="E717" t="s">
        <v>870</v>
      </c>
      <c r="F717" s="44">
        <v>6</v>
      </c>
      <c r="G717" s="44" t="s">
        <v>72</v>
      </c>
      <c r="H717" s="44" t="s">
        <v>72</v>
      </c>
      <c r="I717" s="44" t="s">
        <v>72</v>
      </c>
      <c r="J717" s="44" t="s">
        <v>72</v>
      </c>
      <c r="K717" s="44" t="s">
        <v>72</v>
      </c>
      <c r="L717" s="44" t="s">
        <v>72</v>
      </c>
      <c r="M717" s="44" t="s">
        <v>72</v>
      </c>
      <c r="N717" s="186">
        <v>0</v>
      </c>
    </row>
    <row r="718" spans="1:14" x14ac:dyDescent="0.25">
      <c r="A718" s="44">
        <f>+COUNTIF($B$1:B718,ESTADISTICAS!B$9)</f>
        <v>0</v>
      </c>
      <c r="B718" s="44">
        <v>52</v>
      </c>
      <c r="C718" s="44" t="s">
        <v>1043</v>
      </c>
      <c r="D718" s="44">
        <v>52480</v>
      </c>
      <c r="E718" t="s">
        <v>469</v>
      </c>
      <c r="F718" s="44" t="s">
        <v>72</v>
      </c>
      <c r="G718" s="44">
        <v>52</v>
      </c>
      <c r="H718" s="44">
        <v>50</v>
      </c>
      <c r="I718" s="44">
        <v>48</v>
      </c>
      <c r="J718" s="44" t="s">
        <v>72</v>
      </c>
      <c r="K718" s="44" t="s">
        <v>72</v>
      </c>
      <c r="L718" s="44" t="s">
        <v>72</v>
      </c>
      <c r="M718" s="44" t="s">
        <v>72</v>
      </c>
      <c r="N718" s="186">
        <v>0</v>
      </c>
    </row>
    <row r="719" spans="1:14" x14ac:dyDescent="0.25">
      <c r="A719" s="44">
        <f>+COUNTIF($B$1:B719,ESTADISTICAS!B$9)</f>
        <v>0</v>
      </c>
      <c r="B719" s="44">
        <v>52</v>
      </c>
      <c r="C719" s="44" t="s">
        <v>1043</v>
      </c>
      <c r="D719" s="44">
        <v>52490</v>
      </c>
      <c r="E719" t="s">
        <v>1075</v>
      </c>
      <c r="F719" s="44" t="s">
        <v>72</v>
      </c>
      <c r="G719" s="44">
        <v>35</v>
      </c>
      <c r="H719" s="44">
        <v>31</v>
      </c>
      <c r="I719" s="44">
        <v>29</v>
      </c>
      <c r="J719" s="44" t="s">
        <v>72</v>
      </c>
      <c r="K719" s="44">
        <v>2</v>
      </c>
      <c r="L719" s="44" t="s">
        <v>72</v>
      </c>
      <c r="M719" s="44" t="s">
        <v>72</v>
      </c>
      <c r="N719" s="186">
        <v>0</v>
      </c>
    </row>
    <row r="720" spans="1:14" x14ac:dyDescent="0.25">
      <c r="A720" s="44">
        <f>+COUNTIF($B$1:B720,ESTADISTICAS!B$9)</f>
        <v>0</v>
      </c>
      <c r="B720" s="44">
        <v>52</v>
      </c>
      <c r="C720" s="44" t="s">
        <v>1043</v>
      </c>
      <c r="D720" s="44">
        <v>52506</v>
      </c>
      <c r="E720" t="s">
        <v>1076</v>
      </c>
      <c r="F720" s="44">
        <v>52</v>
      </c>
      <c r="G720" s="44">
        <v>47</v>
      </c>
      <c r="H720" s="44">
        <v>99</v>
      </c>
      <c r="I720" s="44">
        <v>92</v>
      </c>
      <c r="J720" s="44">
        <v>65</v>
      </c>
      <c r="K720" s="44">
        <v>2</v>
      </c>
      <c r="L720" s="44" t="s">
        <v>72</v>
      </c>
      <c r="M720" s="44" t="s">
        <v>72</v>
      </c>
      <c r="N720" s="186">
        <v>0</v>
      </c>
    </row>
    <row r="721" spans="1:14" x14ac:dyDescent="0.25">
      <c r="A721" s="44">
        <f>+COUNTIF($B$1:B721,ESTADISTICAS!B$9)</f>
        <v>0</v>
      </c>
      <c r="B721" s="44">
        <v>52</v>
      </c>
      <c r="C721" s="44" t="s">
        <v>1043</v>
      </c>
      <c r="D721" s="44">
        <v>52520</v>
      </c>
      <c r="E721" t="s">
        <v>1077</v>
      </c>
      <c r="F721" s="44" t="s">
        <v>72</v>
      </c>
      <c r="G721" s="44">
        <v>36</v>
      </c>
      <c r="H721" s="44">
        <v>63</v>
      </c>
      <c r="I721" s="44">
        <v>77</v>
      </c>
      <c r="J721" s="44">
        <v>58</v>
      </c>
      <c r="K721" s="44" t="s">
        <v>72</v>
      </c>
      <c r="L721" s="44" t="s">
        <v>72</v>
      </c>
      <c r="M721" s="44" t="s">
        <v>72</v>
      </c>
      <c r="N721" s="186">
        <v>0</v>
      </c>
    </row>
    <row r="722" spans="1:14" x14ac:dyDescent="0.25">
      <c r="A722" s="44">
        <f>+COUNTIF($B$1:B722,ESTADISTICAS!B$9)</f>
        <v>0</v>
      </c>
      <c r="B722" s="44">
        <v>52</v>
      </c>
      <c r="C722" s="44" t="s">
        <v>1043</v>
      </c>
      <c r="D722" s="44">
        <v>52540</v>
      </c>
      <c r="E722" t="s">
        <v>1078</v>
      </c>
      <c r="F722" s="44">
        <v>34</v>
      </c>
      <c r="G722" s="44">
        <v>28</v>
      </c>
      <c r="H722" s="44">
        <v>28</v>
      </c>
      <c r="I722" s="44">
        <v>27</v>
      </c>
      <c r="J722" s="44">
        <v>26</v>
      </c>
      <c r="K722" s="44" t="s">
        <v>72</v>
      </c>
      <c r="L722" s="44" t="s">
        <v>72</v>
      </c>
      <c r="M722" s="44" t="s">
        <v>72</v>
      </c>
      <c r="N722" s="186">
        <v>0</v>
      </c>
    </row>
    <row r="723" spans="1:14" x14ac:dyDescent="0.25">
      <c r="A723" s="44">
        <f>+COUNTIF($B$1:B723,ESTADISTICAS!B$9)</f>
        <v>0</v>
      </c>
      <c r="B723" s="44">
        <v>52</v>
      </c>
      <c r="C723" s="44" t="s">
        <v>1043</v>
      </c>
      <c r="D723" s="44">
        <v>52560</v>
      </c>
      <c r="E723" t="s">
        <v>1079</v>
      </c>
      <c r="F723" s="44">
        <v>38</v>
      </c>
      <c r="G723" s="44">
        <v>19</v>
      </c>
      <c r="H723" s="44">
        <v>45</v>
      </c>
      <c r="I723" s="44">
        <v>26</v>
      </c>
      <c r="J723" s="44">
        <v>26</v>
      </c>
      <c r="K723" s="44">
        <v>3</v>
      </c>
      <c r="L723" s="44" t="s">
        <v>72</v>
      </c>
      <c r="M723" s="44">
        <v>1</v>
      </c>
      <c r="N723" s="186">
        <v>0</v>
      </c>
    </row>
    <row r="724" spans="1:14" x14ac:dyDescent="0.25">
      <c r="A724" s="44">
        <f>+COUNTIF($B$1:B724,ESTADISTICAS!B$9)</f>
        <v>0</v>
      </c>
      <c r="B724" s="44">
        <v>52</v>
      </c>
      <c r="C724" s="44" t="s">
        <v>1043</v>
      </c>
      <c r="D724" s="44">
        <v>52573</v>
      </c>
      <c r="E724" t="s">
        <v>1080</v>
      </c>
      <c r="F724" s="44">
        <v>137</v>
      </c>
      <c r="G724" s="44">
        <v>83</v>
      </c>
      <c r="H724" s="44">
        <v>80</v>
      </c>
      <c r="I724" s="44">
        <v>47</v>
      </c>
      <c r="J724" s="44">
        <v>44</v>
      </c>
      <c r="K724" s="44" t="s">
        <v>72</v>
      </c>
      <c r="L724" s="44" t="s">
        <v>72</v>
      </c>
      <c r="M724" s="44">
        <v>3</v>
      </c>
      <c r="N724" s="186">
        <v>0</v>
      </c>
    </row>
    <row r="725" spans="1:14" x14ac:dyDescent="0.25">
      <c r="A725" s="44">
        <f>+COUNTIF($B$1:B725,ESTADISTICAS!B$9)</f>
        <v>0</v>
      </c>
      <c r="B725" s="44">
        <v>52</v>
      </c>
      <c r="C725" s="44" t="s">
        <v>1043</v>
      </c>
      <c r="D725" s="44">
        <v>52585</v>
      </c>
      <c r="E725" t="s">
        <v>1081</v>
      </c>
      <c r="F725" s="44">
        <v>139</v>
      </c>
      <c r="G725" s="44">
        <v>59</v>
      </c>
      <c r="H725" s="44">
        <v>43</v>
      </c>
      <c r="I725" s="44">
        <v>41</v>
      </c>
      <c r="J725" s="44">
        <v>17</v>
      </c>
      <c r="K725" s="44">
        <v>3</v>
      </c>
      <c r="L725" s="44" t="s">
        <v>72</v>
      </c>
      <c r="M725" s="44">
        <v>1</v>
      </c>
      <c r="N725" s="186">
        <v>0</v>
      </c>
    </row>
    <row r="726" spans="1:14" x14ac:dyDescent="0.25">
      <c r="A726" s="44">
        <f>+COUNTIF($B$1:B726,ESTADISTICAS!B$9)</f>
        <v>0</v>
      </c>
      <c r="B726" s="44">
        <v>52</v>
      </c>
      <c r="C726" s="44" t="s">
        <v>1043</v>
      </c>
      <c r="D726" s="44">
        <v>52612</v>
      </c>
      <c r="E726" t="s">
        <v>886</v>
      </c>
      <c r="F726" s="44">
        <v>89</v>
      </c>
      <c r="G726" s="44">
        <v>50</v>
      </c>
      <c r="H726" s="44">
        <v>65</v>
      </c>
      <c r="I726" s="44">
        <v>96</v>
      </c>
      <c r="J726" s="44">
        <v>91</v>
      </c>
      <c r="K726" s="44">
        <v>33</v>
      </c>
      <c r="L726" s="44" t="s">
        <v>72</v>
      </c>
      <c r="M726" s="44">
        <v>29</v>
      </c>
      <c r="N726" s="186">
        <v>26</v>
      </c>
    </row>
    <row r="727" spans="1:14" x14ac:dyDescent="0.25">
      <c r="A727" s="44">
        <f>+COUNTIF($B$1:B727,ESTADISTICAS!B$9)</f>
        <v>0</v>
      </c>
      <c r="B727" s="44">
        <v>52</v>
      </c>
      <c r="C727" s="44" t="s">
        <v>1043</v>
      </c>
      <c r="D727" s="44">
        <v>52678</v>
      </c>
      <c r="E727" t="s">
        <v>1082</v>
      </c>
      <c r="F727" s="44">
        <v>79</v>
      </c>
      <c r="G727" s="44">
        <v>73</v>
      </c>
      <c r="H727" s="44">
        <v>119</v>
      </c>
      <c r="I727" s="44">
        <v>126</v>
      </c>
      <c r="J727" s="44">
        <v>82</v>
      </c>
      <c r="K727" s="44">
        <v>43</v>
      </c>
      <c r="L727" s="44">
        <v>34</v>
      </c>
      <c r="M727" s="44">
        <v>35</v>
      </c>
      <c r="N727" s="186">
        <v>34</v>
      </c>
    </row>
    <row r="728" spans="1:14" x14ac:dyDescent="0.25">
      <c r="A728" s="44">
        <f>+COUNTIF($B$1:B728,ESTADISTICAS!B$9)</f>
        <v>0</v>
      </c>
      <c r="B728" s="44">
        <v>52</v>
      </c>
      <c r="C728" s="44" t="s">
        <v>1043</v>
      </c>
      <c r="D728" s="44">
        <v>52683</v>
      </c>
      <c r="E728" t="s">
        <v>1083</v>
      </c>
      <c r="F728" s="44" t="s">
        <v>72</v>
      </c>
      <c r="G728" s="44" t="s">
        <v>72</v>
      </c>
      <c r="H728" s="44">
        <v>55</v>
      </c>
      <c r="I728" s="44">
        <v>55</v>
      </c>
      <c r="J728" s="44">
        <v>40</v>
      </c>
      <c r="K728" s="44">
        <v>1</v>
      </c>
      <c r="L728" s="44" t="s">
        <v>72</v>
      </c>
      <c r="M728" s="44" t="s">
        <v>72</v>
      </c>
      <c r="N728" s="186">
        <v>0</v>
      </c>
    </row>
    <row r="729" spans="1:14" x14ac:dyDescent="0.25">
      <c r="A729" s="44">
        <f>+COUNTIF($B$1:B729,ESTADISTICAS!B$9)</f>
        <v>0</v>
      </c>
      <c r="B729" s="44">
        <v>52</v>
      </c>
      <c r="C729" s="44" t="s">
        <v>1043</v>
      </c>
      <c r="D729" s="44">
        <v>52685</v>
      </c>
      <c r="E729" t="s">
        <v>888</v>
      </c>
      <c r="F729" s="44">
        <v>50</v>
      </c>
      <c r="G729" s="44">
        <v>43</v>
      </c>
      <c r="H729" s="44">
        <v>37</v>
      </c>
      <c r="I729" s="44" t="s">
        <v>72</v>
      </c>
      <c r="J729" s="44" t="s">
        <v>72</v>
      </c>
      <c r="K729" s="44" t="s">
        <v>72</v>
      </c>
      <c r="L729" s="44" t="s">
        <v>72</v>
      </c>
      <c r="M729" s="44" t="s">
        <v>72</v>
      </c>
      <c r="N729" s="186">
        <v>0</v>
      </c>
    </row>
    <row r="730" spans="1:14" x14ac:dyDescent="0.25">
      <c r="A730" s="44">
        <f>+COUNTIF($B$1:B730,ESTADISTICAS!B$9)</f>
        <v>0</v>
      </c>
      <c r="B730" s="44">
        <v>52</v>
      </c>
      <c r="C730" s="44" t="s">
        <v>1043</v>
      </c>
      <c r="D730" s="44">
        <v>52687</v>
      </c>
      <c r="E730" t="s">
        <v>1084</v>
      </c>
      <c r="F730" s="44">
        <v>15</v>
      </c>
      <c r="G730" s="44" t="s">
        <v>72</v>
      </c>
      <c r="H730" s="44" t="s">
        <v>72</v>
      </c>
      <c r="I730" s="44" t="s">
        <v>72</v>
      </c>
      <c r="J730" s="44" t="s">
        <v>72</v>
      </c>
      <c r="K730" s="44" t="s">
        <v>72</v>
      </c>
      <c r="L730" s="44" t="s">
        <v>72</v>
      </c>
      <c r="M730" s="44" t="s">
        <v>72</v>
      </c>
      <c r="N730" s="186">
        <v>0</v>
      </c>
    </row>
    <row r="731" spans="1:14" x14ac:dyDescent="0.25">
      <c r="A731" s="44">
        <f>+COUNTIF($B$1:B731,ESTADISTICAS!B$9)</f>
        <v>0</v>
      </c>
      <c r="B731" s="44">
        <v>52</v>
      </c>
      <c r="C731" s="44" t="s">
        <v>1043</v>
      </c>
      <c r="D731" s="44">
        <v>52693</v>
      </c>
      <c r="E731" t="s">
        <v>574</v>
      </c>
      <c r="F731" s="44" t="s">
        <v>72</v>
      </c>
      <c r="G731" s="44">
        <v>1</v>
      </c>
      <c r="H731" s="44" t="s">
        <v>72</v>
      </c>
      <c r="I731" s="44" t="s">
        <v>72</v>
      </c>
      <c r="J731" s="44" t="s">
        <v>72</v>
      </c>
      <c r="K731" s="44">
        <v>16</v>
      </c>
      <c r="L731" s="44" t="s">
        <v>72</v>
      </c>
      <c r="M731" s="44">
        <v>10</v>
      </c>
      <c r="N731" s="186">
        <v>0</v>
      </c>
    </row>
    <row r="732" spans="1:14" x14ac:dyDescent="0.25">
      <c r="A732" s="44">
        <f>+COUNTIF($B$1:B732,ESTADISTICAS!B$9)</f>
        <v>0</v>
      </c>
      <c r="B732" s="44">
        <v>52</v>
      </c>
      <c r="C732" s="44" t="s">
        <v>1043</v>
      </c>
      <c r="D732" s="44">
        <v>52694</v>
      </c>
      <c r="E732" t="s">
        <v>1085</v>
      </c>
      <c r="F732" s="44" t="s">
        <v>72</v>
      </c>
      <c r="G732" s="44">
        <v>27</v>
      </c>
      <c r="H732" s="44" t="s">
        <v>72</v>
      </c>
      <c r="I732" s="44" t="s">
        <v>72</v>
      </c>
      <c r="J732" s="44" t="s">
        <v>72</v>
      </c>
      <c r="K732" s="44" t="s">
        <v>72</v>
      </c>
      <c r="L732" s="44" t="s">
        <v>72</v>
      </c>
      <c r="M732" s="44">
        <v>1</v>
      </c>
      <c r="N732" s="186">
        <v>0</v>
      </c>
    </row>
    <row r="733" spans="1:14" x14ac:dyDescent="0.25">
      <c r="A733" s="44">
        <f>+COUNTIF($B$1:B733,ESTADISTICAS!B$9)</f>
        <v>0</v>
      </c>
      <c r="B733" s="44">
        <v>52</v>
      </c>
      <c r="C733" s="44" t="s">
        <v>1043</v>
      </c>
      <c r="D733" s="44">
        <v>52699</v>
      </c>
      <c r="E733" t="s">
        <v>1086</v>
      </c>
      <c r="F733" s="44" t="s">
        <v>72</v>
      </c>
      <c r="G733" s="44" t="s">
        <v>72</v>
      </c>
      <c r="H733" s="44" t="s">
        <v>72</v>
      </c>
      <c r="I733" s="44" t="s">
        <v>72</v>
      </c>
      <c r="J733" s="44" t="s">
        <v>72</v>
      </c>
      <c r="K733" s="44">
        <v>1</v>
      </c>
      <c r="L733" s="44" t="s">
        <v>72</v>
      </c>
      <c r="M733" s="44" t="s">
        <v>72</v>
      </c>
      <c r="N733" s="186">
        <v>0</v>
      </c>
    </row>
    <row r="734" spans="1:14" x14ac:dyDescent="0.25">
      <c r="A734" s="44">
        <f>+COUNTIF($B$1:B734,ESTADISTICAS!B$9)</f>
        <v>0</v>
      </c>
      <c r="B734" s="44">
        <v>52</v>
      </c>
      <c r="C734" s="44" t="s">
        <v>1043</v>
      </c>
      <c r="D734" s="44">
        <v>52720</v>
      </c>
      <c r="E734" t="s">
        <v>1087</v>
      </c>
      <c r="F734" s="44" t="s">
        <v>72</v>
      </c>
      <c r="G734" s="44">
        <v>31</v>
      </c>
      <c r="H734" s="44">
        <v>52</v>
      </c>
      <c r="I734" s="44">
        <v>40</v>
      </c>
      <c r="J734" s="44">
        <v>17</v>
      </c>
      <c r="K734" s="44">
        <v>7</v>
      </c>
      <c r="L734" s="44" t="s">
        <v>72</v>
      </c>
      <c r="M734" s="44">
        <v>2</v>
      </c>
      <c r="N734" s="186">
        <v>0</v>
      </c>
    </row>
    <row r="735" spans="1:14" x14ac:dyDescent="0.25">
      <c r="A735" s="44">
        <f>+COUNTIF($B$1:B735,ESTADISTICAS!B$9)</f>
        <v>0</v>
      </c>
      <c r="B735" s="44">
        <v>52</v>
      </c>
      <c r="C735" s="44" t="s">
        <v>1043</v>
      </c>
      <c r="D735" s="44">
        <v>52786</v>
      </c>
      <c r="E735" t="s">
        <v>1088</v>
      </c>
      <c r="F735" s="44" t="s">
        <v>72</v>
      </c>
      <c r="G735" s="44" t="s">
        <v>72</v>
      </c>
      <c r="H735" s="44" t="s">
        <v>72</v>
      </c>
      <c r="I735" s="44" t="s">
        <v>72</v>
      </c>
      <c r="J735" s="44">
        <v>52</v>
      </c>
      <c r="K735" s="44">
        <v>47</v>
      </c>
      <c r="L735" s="44">
        <v>38</v>
      </c>
      <c r="M735" s="44">
        <v>40</v>
      </c>
      <c r="N735" s="186">
        <v>40</v>
      </c>
    </row>
    <row r="736" spans="1:14" x14ac:dyDescent="0.25">
      <c r="A736" s="44">
        <f>+COUNTIF($B$1:B736,ESTADISTICAS!B$9)</f>
        <v>0</v>
      </c>
      <c r="B736" s="44">
        <v>52</v>
      </c>
      <c r="C736" s="44" t="s">
        <v>299</v>
      </c>
      <c r="D736" s="44">
        <v>52788</v>
      </c>
      <c r="E736" t="s">
        <v>1089</v>
      </c>
      <c r="F736" s="44" t="s">
        <v>72</v>
      </c>
      <c r="G736" s="44" t="s">
        <v>72</v>
      </c>
      <c r="H736" s="44" t="s">
        <v>72</v>
      </c>
      <c r="I736" s="44" t="s">
        <v>72</v>
      </c>
      <c r="J736" s="44" t="s">
        <v>72</v>
      </c>
      <c r="K736" s="44" t="s">
        <v>72</v>
      </c>
      <c r="L736" s="44" t="s">
        <v>72</v>
      </c>
      <c r="M736" s="44">
        <v>7</v>
      </c>
      <c r="N736" s="186">
        <v>0</v>
      </c>
    </row>
    <row r="737" spans="1:14" x14ac:dyDescent="0.25">
      <c r="A737" s="44">
        <f>+COUNTIF($B$1:B737,ESTADISTICAS!B$9)</f>
        <v>0</v>
      </c>
      <c r="B737" s="44">
        <v>52</v>
      </c>
      <c r="C737" s="44" t="s">
        <v>1043</v>
      </c>
      <c r="D737" s="44">
        <v>52835</v>
      </c>
      <c r="E737" t="s">
        <v>1090</v>
      </c>
      <c r="F737" s="44">
        <v>1172</v>
      </c>
      <c r="G737" s="44">
        <v>1598</v>
      </c>
      <c r="H737" s="44">
        <v>1617</v>
      </c>
      <c r="I737" s="44">
        <v>1370</v>
      </c>
      <c r="J737" s="44">
        <v>1349</v>
      </c>
      <c r="K737" s="44">
        <v>1513</v>
      </c>
      <c r="L737" s="44">
        <v>1740</v>
      </c>
      <c r="M737" s="44">
        <v>1940</v>
      </c>
      <c r="N737" s="186">
        <v>1884</v>
      </c>
    </row>
    <row r="738" spans="1:14" x14ac:dyDescent="0.25">
      <c r="A738" s="44">
        <f>+COUNTIF($B$1:B738,ESTADISTICAS!B$9)</f>
        <v>0</v>
      </c>
      <c r="B738" s="44">
        <v>52</v>
      </c>
      <c r="C738" s="44" t="s">
        <v>1043</v>
      </c>
      <c r="D738" s="44">
        <v>52838</v>
      </c>
      <c r="E738" t="s">
        <v>1091</v>
      </c>
      <c r="F738" s="44">
        <v>427</v>
      </c>
      <c r="G738" s="44">
        <v>611</v>
      </c>
      <c r="H738" s="44">
        <v>364</v>
      </c>
      <c r="I738" s="44">
        <v>385</v>
      </c>
      <c r="J738" s="44">
        <v>307</v>
      </c>
      <c r="K738" s="44">
        <v>149</v>
      </c>
      <c r="L738" s="44">
        <v>138</v>
      </c>
      <c r="M738" s="44">
        <v>239</v>
      </c>
      <c r="N738" s="186">
        <v>395</v>
      </c>
    </row>
    <row r="739" spans="1:14" x14ac:dyDescent="0.25">
      <c r="A739" s="44">
        <f>+COUNTIF($B$1:B739,ESTADISTICAS!B$9)</f>
        <v>0</v>
      </c>
      <c r="B739" s="44">
        <v>52</v>
      </c>
      <c r="C739" s="44" t="s">
        <v>1043</v>
      </c>
      <c r="D739" s="44">
        <v>52885</v>
      </c>
      <c r="E739" t="s">
        <v>1092</v>
      </c>
      <c r="F739" s="44" t="s">
        <v>72</v>
      </c>
      <c r="G739" s="44" t="s">
        <v>72</v>
      </c>
      <c r="H739" s="44" t="s">
        <v>72</v>
      </c>
      <c r="I739" s="44" t="s">
        <v>72</v>
      </c>
      <c r="J739" s="44" t="s">
        <v>72</v>
      </c>
      <c r="K739" s="44">
        <v>1</v>
      </c>
      <c r="L739" s="44" t="s">
        <v>72</v>
      </c>
      <c r="M739" s="44" t="s">
        <v>72</v>
      </c>
      <c r="N739" s="186">
        <v>0</v>
      </c>
    </row>
    <row r="740" spans="1:14" x14ac:dyDescent="0.25">
      <c r="A740" s="44">
        <f>+COUNTIF($B$1:B740,ESTADISTICAS!B$9)</f>
        <v>0</v>
      </c>
      <c r="B740" s="44">
        <v>54</v>
      </c>
      <c r="C740" s="44" t="s">
        <v>110</v>
      </c>
      <c r="D740" s="44">
        <v>54001</v>
      </c>
      <c r="E740" t="s">
        <v>1093</v>
      </c>
      <c r="F740" s="44">
        <v>31287</v>
      </c>
      <c r="G740" s="44">
        <v>35356</v>
      </c>
      <c r="H740" s="44">
        <v>31000</v>
      </c>
      <c r="I740" s="44">
        <v>37906</v>
      </c>
      <c r="J740" s="44">
        <v>40386</v>
      </c>
      <c r="K740" s="44">
        <v>42658</v>
      </c>
      <c r="L740" s="44">
        <v>43234</v>
      </c>
      <c r="M740" s="44">
        <v>43475</v>
      </c>
      <c r="N740" s="186">
        <v>42108</v>
      </c>
    </row>
    <row r="741" spans="1:14" x14ac:dyDescent="0.25">
      <c r="A741" s="44">
        <f>+COUNTIF($B$1:B741,ESTADISTICAS!B$9)</f>
        <v>0</v>
      </c>
      <c r="B741" s="44">
        <v>54</v>
      </c>
      <c r="C741" s="44" t="s">
        <v>110</v>
      </c>
      <c r="D741" s="44">
        <v>54003</v>
      </c>
      <c r="E741" t="s">
        <v>1094</v>
      </c>
      <c r="F741" s="44">
        <v>151</v>
      </c>
      <c r="G741" s="44">
        <v>228</v>
      </c>
      <c r="H741" s="44">
        <v>142</v>
      </c>
      <c r="I741" s="44">
        <v>108</v>
      </c>
      <c r="J741" s="44">
        <v>45</v>
      </c>
      <c r="K741" s="44" t="s">
        <v>72</v>
      </c>
      <c r="L741" s="44" t="s">
        <v>72</v>
      </c>
      <c r="M741" s="44" t="s">
        <v>72</v>
      </c>
      <c r="N741" s="186">
        <v>0</v>
      </c>
    </row>
    <row r="742" spans="1:14" x14ac:dyDescent="0.25">
      <c r="A742" s="44">
        <f>+COUNTIF($B$1:B742,ESTADISTICAS!B$9)</f>
        <v>0</v>
      </c>
      <c r="B742" s="44">
        <v>54</v>
      </c>
      <c r="C742" s="44" t="s">
        <v>110</v>
      </c>
      <c r="D742" s="44">
        <v>54051</v>
      </c>
      <c r="E742" t="s">
        <v>1095</v>
      </c>
      <c r="F742" s="44">
        <v>43</v>
      </c>
      <c r="G742" s="44">
        <v>28</v>
      </c>
      <c r="H742" s="44">
        <v>53</v>
      </c>
      <c r="I742" s="44">
        <v>49</v>
      </c>
      <c r="J742" s="44">
        <v>38</v>
      </c>
      <c r="K742" s="44">
        <v>42</v>
      </c>
      <c r="L742" s="44">
        <v>19</v>
      </c>
      <c r="M742" s="44">
        <v>38</v>
      </c>
      <c r="N742" s="186">
        <v>29</v>
      </c>
    </row>
    <row r="743" spans="1:14" x14ac:dyDescent="0.25">
      <c r="A743" s="44">
        <f>+COUNTIF($B$1:B743,ESTADISTICAS!B$9)</f>
        <v>0</v>
      </c>
      <c r="B743" s="44">
        <v>54</v>
      </c>
      <c r="C743" s="44" t="s">
        <v>110</v>
      </c>
      <c r="D743" s="44">
        <v>54099</v>
      </c>
      <c r="E743" t="s">
        <v>1096</v>
      </c>
      <c r="F743" s="44">
        <v>44</v>
      </c>
      <c r="G743" s="44">
        <v>63</v>
      </c>
      <c r="H743" s="44">
        <v>56</v>
      </c>
      <c r="I743" s="44">
        <v>79</v>
      </c>
      <c r="J743" s="44">
        <v>50</v>
      </c>
      <c r="K743" s="44" t="s">
        <v>72</v>
      </c>
      <c r="L743" s="44" t="s">
        <v>72</v>
      </c>
      <c r="M743" s="44" t="s">
        <v>72</v>
      </c>
      <c r="N743" s="186">
        <v>0</v>
      </c>
    </row>
    <row r="744" spans="1:14" x14ac:dyDescent="0.25">
      <c r="A744" s="44">
        <f>+COUNTIF($B$1:B744,ESTADISTICAS!B$9)</f>
        <v>0</v>
      </c>
      <c r="B744" s="44">
        <v>54</v>
      </c>
      <c r="C744" s="44" t="s">
        <v>110</v>
      </c>
      <c r="D744" s="44">
        <v>54109</v>
      </c>
      <c r="E744" t="s">
        <v>1097</v>
      </c>
      <c r="F744" s="44" t="s">
        <v>72</v>
      </c>
      <c r="G744" s="44" t="s">
        <v>72</v>
      </c>
      <c r="H744" s="44" t="s">
        <v>72</v>
      </c>
      <c r="I744" s="44" t="s">
        <v>72</v>
      </c>
      <c r="J744" s="44" t="s">
        <v>72</v>
      </c>
      <c r="K744" s="44">
        <v>91</v>
      </c>
      <c r="L744" s="44" t="s">
        <v>72</v>
      </c>
      <c r="M744" s="44" t="s">
        <v>72</v>
      </c>
      <c r="N744" s="186">
        <v>0</v>
      </c>
    </row>
    <row r="745" spans="1:14" x14ac:dyDescent="0.25">
      <c r="A745" s="44">
        <f>+COUNTIF($B$1:B745,ESTADISTICAS!B$9)</f>
        <v>0</v>
      </c>
      <c r="B745" s="44">
        <v>54</v>
      </c>
      <c r="C745" s="44" t="s">
        <v>110</v>
      </c>
      <c r="D745" s="44">
        <v>54125</v>
      </c>
      <c r="E745" t="s">
        <v>1098</v>
      </c>
      <c r="F745" s="44">
        <v>43</v>
      </c>
      <c r="G745" s="44">
        <v>34</v>
      </c>
      <c r="H745" s="44">
        <v>31</v>
      </c>
      <c r="I745" s="44">
        <v>22</v>
      </c>
      <c r="J745" s="44">
        <v>19</v>
      </c>
      <c r="K745" s="44" t="s">
        <v>72</v>
      </c>
      <c r="L745" s="44" t="s">
        <v>72</v>
      </c>
      <c r="M745" s="44" t="s">
        <v>72</v>
      </c>
      <c r="N745" s="186">
        <v>0</v>
      </c>
    </row>
    <row r="746" spans="1:14" x14ac:dyDescent="0.25">
      <c r="A746" s="44">
        <f>+COUNTIF($B$1:B746,ESTADISTICAS!B$9)</f>
        <v>0</v>
      </c>
      <c r="B746" s="44">
        <v>54</v>
      </c>
      <c r="C746" s="44" t="s">
        <v>110</v>
      </c>
      <c r="D746" s="44">
        <v>54128</v>
      </c>
      <c r="E746" t="s">
        <v>1099</v>
      </c>
      <c r="F746" s="44">
        <v>1</v>
      </c>
      <c r="G746" s="44">
        <v>39</v>
      </c>
      <c r="H746" s="44">
        <v>81</v>
      </c>
      <c r="I746" s="44">
        <v>53</v>
      </c>
      <c r="J746" s="44">
        <v>42</v>
      </c>
      <c r="K746" s="44">
        <v>41</v>
      </c>
      <c r="L746" s="44">
        <v>37</v>
      </c>
      <c r="M746" s="44">
        <v>20</v>
      </c>
      <c r="N746" s="186">
        <v>11</v>
      </c>
    </row>
    <row r="747" spans="1:14" x14ac:dyDescent="0.25">
      <c r="A747" s="44">
        <f>+COUNTIF($B$1:B747,ESTADISTICAS!B$9)</f>
        <v>0</v>
      </c>
      <c r="B747" s="44">
        <v>54</v>
      </c>
      <c r="C747" s="44" t="s">
        <v>110</v>
      </c>
      <c r="D747" s="44">
        <v>54172</v>
      </c>
      <c r="E747" t="s">
        <v>1100</v>
      </c>
      <c r="F747" s="44">
        <v>125</v>
      </c>
      <c r="G747" s="44">
        <v>116</v>
      </c>
      <c r="H747" s="44">
        <v>133</v>
      </c>
      <c r="I747" s="44">
        <v>66</v>
      </c>
      <c r="J747" s="44">
        <v>65</v>
      </c>
      <c r="K747" s="44">
        <v>49</v>
      </c>
      <c r="L747" s="44">
        <v>22</v>
      </c>
      <c r="M747" s="44">
        <v>12</v>
      </c>
      <c r="N747" s="186">
        <v>9</v>
      </c>
    </row>
    <row r="748" spans="1:14" x14ac:dyDescent="0.25">
      <c r="A748" s="44">
        <f>+COUNTIF($B$1:B748,ESTADISTICAS!B$9)</f>
        <v>0</v>
      </c>
      <c r="B748" s="44">
        <v>54</v>
      </c>
      <c r="C748" s="44" t="s">
        <v>110</v>
      </c>
      <c r="D748" s="44">
        <v>54174</v>
      </c>
      <c r="E748" t="s">
        <v>1101</v>
      </c>
      <c r="F748" s="44">
        <v>39</v>
      </c>
      <c r="G748" s="44">
        <v>21</v>
      </c>
      <c r="H748" s="44">
        <v>31</v>
      </c>
      <c r="I748" s="44">
        <v>24</v>
      </c>
      <c r="J748" s="44">
        <v>22</v>
      </c>
      <c r="K748" s="44" t="s">
        <v>72</v>
      </c>
      <c r="L748" s="44" t="s">
        <v>72</v>
      </c>
      <c r="M748" s="44" t="s">
        <v>72</v>
      </c>
      <c r="N748" s="186">
        <v>0</v>
      </c>
    </row>
    <row r="749" spans="1:14" x14ac:dyDescent="0.25">
      <c r="A749" s="44">
        <f>+COUNTIF($B$1:B749,ESTADISTICAS!B$9)</f>
        <v>0</v>
      </c>
      <c r="B749" s="44">
        <v>54</v>
      </c>
      <c r="C749" s="44" t="s">
        <v>110</v>
      </c>
      <c r="D749" s="44">
        <v>54206</v>
      </c>
      <c r="E749" t="s">
        <v>1102</v>
      </c>
      <c r="F749" s="44">
        <v>63</v>
      </c>
      <c r="G749" s="44">
        <v>19</v>
      </c>
      <c r="H749" s="44" t="s">
        <v>72</v>
      </c>
      <c r="I749" s="44" t="s">
        <v>72</v>
      </c>
      <c r="J749" s="44" t="s">
        <v>72</v>
      </c>
      <c r="K749" s="44" t="s">
        <v>72</v>
      </c>
      <c r="L749" s="44" t="s">
        <v>72</v>
      </c>
      <c r="M749" s="44" t="s">
        <v>72</v>
      </c>
      <c r="N749" s="186">
        <v>0</v>
      </c>
    </row>
    <row r="750" spans="1:14" x14ac:dyDescent="0.25">
      <c r="A750" s="44">
        <f>+COUNTIF($B$1:B750,ESTADISTICAS!B$9)</f>
        <v>0</v>
      </c>
      <c r="B750" s="44">
        <v>54</v>
      </c>
      <c r="C750" s="44" t="s">
        <v>110</v>
      </c>
      <c r="D750" s="44">
        <v>54223</v>
      </c>
      <c r="E750" t="s">
        <v>1103</v>
      </c>
      <c r="F750" s="44">
        <v>50</v>
      </c>
      <c r="G750" s="44">
        <v>23</v>
      </c>
      <c r="H750" s="44">
        <v>22</v>
      </c>
      <c r="I750" s="44">
        <v>22</v>
      </c>
      <c r="J750" s="44">
        <v>19</v>
      </c>
      <c r="K750" s="44" t="s">
        <v>72</v>
      </c>
      <c r="L750" s="44">
        <v>1</v>
      </c>
      <c r="M750" s="44" t="s">
        <v>72</v>
      </c>
      <c r="N750" s="186">
        <v>0</v>
      </c>
    </row>
    <row r="751" spans="1:14" x14ac:dyDescent="0.25">
      <c r="A751" s="44">
        <f>+COUNTIF($B$1:B751,ESTADISTICAS!B$9)</f>
        <v>0</v>
      </c>
      <c r="B751" s="44">
        <v>54</v>
      </c>
      <c r="C751" s="44" t="s">
        <v>110</v>
      </c>
      <c r="D751" s="44">
        <v>54239</v>
      </c>
      <c r="E751" t="s">
        <v>1104</v>
      </c>
      <c r="F751" s="44">
        <v>29</v>
      </c>
      <c r="G751" s="44">
        <v>17</v>
      </c>
      <c r="H751" s="44">
        <v>59</v>
      </c>
      <c r="I751" s="44">
        <v>24</v>
      </c>
      <c r="J751" s="44">
        <v>56</v>
      </c>
      <c r="K751" s="44">
        <v>80</v>
      </c>
      <c r="L751" s="44">
        <v>46</v>
      </c>
      <c r="M751" s="44">
        <v>51</v>
      </c>
      <c r="N751" s="186">
        <v>46</v>
      </c>
    </row>
    <row r="752" spans="1:14" x14ac:dyDescent="0.25">
      <c r="A752" s="44">
        <f>+COUNTIF($B$1:B752,ESTADISTICAS!B$9)</f>
        <v>0</v>
      </c>
      <c r="B752" s="44">
        <v>54</v>
      </c>
      <c r="C752" s="44" t="s">
        <v>110</v>
      </c>
      <c r="D752" s="44">
        <v>54245</v>
      </c>
      <c r="E752" t="s">
        <v>1105</v>
      </c>
      <c r="F752" s="44">
        <v>142</v>
      </c>
      <c r="G752" s="44">
        <v>111</v>
      </c>
      <c r="H752" s="44">
        <v>80</v>
      </c>
      <c r="I752" s="44">
        <v>49</v>
      </c>
      <c r="J752" s="44">
        <v>19</v>
      </c>
      <c r="K752" s="44">
        <v>20</v>
      </c>
      <c r="L752" s="44" t="s">
        <v>72</v>
      </c>
      <c r="M752" s="44" t="s">
        <v>72</v>
      </c>
      <c r="N752" s="186">
        <v>0</v>
      </c>
    </row>
    <row r="753" spans="1:14" x14ac:dyDescent="0.25">
      <c r="A753" s="44">
        <f>+COUNTIF($B$1:B753,ESTADISTICAS!B$9)</f>
        <v>0</v>
      </c>
      <c r="B753" s="44">
        <v>54</v>
      </c>
      <c r="C753" s="44" t="s">
        <v>110</v>
      </c>
      <c r="D753" s="44">
        <v>54250</v>
      </c>
      <c r="E753" t="s">
        <v>1106</v>
      </c>
      <c r="F753" s="44" t="s">
        <v>72</v>
      </c>
      <c r="G753" s="44">
        <v>82</v>
      </c>
      <c r="H753" s="44">
        <v>25</v>
      </c>
      <c r="I753" s="44">
        <v>17</v>
      </c>
      <c r="J753" s="44" t="s">
        <v>72</v>
      </c>
      <c r="K753" s="44" t="s">
        <v>72</v>
      </c>
      <c r="L753" s="44" t="s">
        <v>72</v>
      </c>
      <c r="M753" s="44" t="s">
        <v>72</v>
      </c>
      <c r="N753" s="186">
        <v>0</v>
      </c>
    </row>
    <row r="754" spans="1:14" x14ac:dyDescent="0.25">
      <c r="A754" s="44">
        <f>+COUNTIF($B$1:B754,ESTADISTICAS!B$9)</f>
        <v>0</v>
      </c>
      <c r="B754" s="44">
        <v>54</v>
      </c>
      <c r="C754" s="44" t="s">
        <v>110</v>
      </c>
      <c r="D754" s="44">
        <v>54261</v>
      </c>
      <c r="E754" t="s">
        <v>1107</v>
      </c>
      <c r="F754" s="44">
        <v>98</v>
      </c>
      <c r="G754" s="44">
        <v>75</v>
      </c>
      <c r="H754" s="44">
        <v>60</v>
      </c>
      <c r="I754" s="44">
        <v>55</v>
      </c>
      <c r="J754" s="44">
        <v>2</v>
      </c>
      <c r="K754" s="44">
        <v>2</v>
      </c>
      <c r="L754" s="44" t="s">
        <v>72</v>
      </c>
      <c r="M754" s="44" t="s">
        <v>72</v>
      </c>
      <c r="N754" s="186">
        <v>0</v>
      </c>
    </row>
    <row r="755" spans="1:14" x14ac:dyDescent="0.25">
      <c r="A755" s="44">
        <f>+COUNTIF($B$1:B755,ESTADISTICAS!B$9)</f>
        <v>0</v>
      </c>
      <c r="B755" s="44">
        <v>54</v>
      </c>
      <c r="C755" s="44" t="s">
        <v>110</v>
      </c>
      <c r="D755" s="44">
        <v>54313</v>
      </c>
      <c r="E755" t="s">
        <v>1108</v>
      </c>
      <c r="F755" s="44">
        <v>108</v>
      </c>
      <c r="G755" s="44">
        <v>42</v>
      </c>
      <c r="H755" s="44">
        <v>7</v>
      </c>
      <c r="I755" s="44">
        <v>8</v>
      </c>
      <c r="J755" s="44">
        <v>18</v>
      </c>
      <c r="K755" s="44">
        <v>17</v>
      </c>
      <c r="L755" s="44">
        <v>16</v>
      </c>
      <c r="M755" s="44">
        <v>30</v>
      </c>
      <c r="N755" s="186">
        <v>22</v>
      </c>
    </row>
    <row r="756" spans="1:14" x14ac:dyDescent="0.25">
      <c r="A756" s="44">
        <f>+COUNTIF($B$1:B756,ESTADISTICAS!B$9)</f>
        <v>0</v>
      </c>
      <c r="B756" s="44">
        <v>54</v>
      </c>
      <c r="C756" s="44" t="s">
        <v>110</v>
      </c>
      <c r="D756" s="44">
        <v>54344</v>
      </c>
      <c r="E756" t="s">
        <v>1109</v>
      </c>
      <c r="F756" s="44" t="s">
        <v>72</v>
      </c>
      <c r="G756" s="44" t="s">
        <v>72</v>
      </c>
      <c r="H756" s="44">
        <v>1</v>
      </c>
      <c r="I756" s="44">
        <v>52</v>
      </c>
      <c r="J756" s="44">
        <v>50</v>
      </c>
      <c r="K756" s="44" t="s">
        <v>72</v>
      </c>
      <c r="L756" s="44" t="s">
        <v>72</v>
      </c>
      <c r="M756" s="44" t="s">
        <v>72</v>
      </c>
      <c r="N756" s="186">
        <v>0</v>
      </c>
    </row>
    <row r="757" spans="1:14" x14ac:dyDescent="0.25">
      <c r="A757" s="44">
        <f>+COUNTIF($B$1:B757,ESTADISTICAS!B$9)</f>
        <v>0</v>
      </c>
      <c r="B757" s="44">
        <v>54</v>
      </c>
      <c r="C757" s="44" t="s">
        <v>110</v>
      </c>
      <c r="D757" s="44">
        <v>54347</v>
      </c>
      <c r="E757" t="s">
        <v>1110</v>
      </c>
      <c r="F757" s="44">
        <v>38</v>
      </c>
      <c r="G757" s="44">
        <v>52</v>
      </c>
      <c r="H757" s="44">
        <v>30</v>
      </c>
      <c r="I757" s="44">
        <v>12</v>
      </c>
      <c r="J757" s="44" t="s">
        <v>72</v>
      </c>
      <c r="K757" s="44" t="s">
        <v>72</v>
      </c>
      <c r="L757" s="44" t="s">
        <v>72</v>
      </c>
      <c r="M757" s="44" t="s">
        <v>72</v>
      </c>
      <c r="N757" s="186">
        <v>0</v>
      </c>
    </row>
    <row r="758" spans="1:14" x14ac:dyDescent="0.25">
      <c r="A758" s="44">
        <f>+COUNTIF($B$1:B758,ESTADISTICAS!B$9)</f>
        <v>0</v>
      </c>
      <c r="B758" s="44">
        <v>54</v>
      </c>
      <c r="C758" s="44" t="s">
        <v>110</v>
      </c>
      <c r="D758" s="44">
        <v>54377</v>
      </c>
      <c r="E758" t="s">
        <v>1111</v>
      </c>
      <c r="F758" s="44" t="s">
        <v>72</v>
      </c>
      <c r="G758" s="44">
        <v>63</v>
      </c>
      <c r="H758" s="44">
        <v>94</v>
      </c>
      <c r="I758" s="44">
        <v>78</v>
      </c>
      <c r="J758" s="44">
        <v>28</v>
      </c>
      <c r="K758" s="44" t="s">
        <v>72</v>
      </c>
      <c r="L758" s="44" t="s">
        <v>72</v>
      </c>
      <c r="M758" s="44" t="s">
        <v>72</v>
      </c>
      <c r="N758" s="186">
        <v>0</v>
      </c>
    </row>
    <row r="759" spans="1:14" x14ac:dyDescent="0.25">
      <c r="A759" s="44">
        <f>+COUNTIF($B$1:B759,ESTADISTICAS!B$9)</f>
        <v>0</v>
      </c>
      <c r="B759" s="44">
        <v>54</v>
      </c>
      <c r="C759" s="44" t="s">
        <v>110</v>
      </c>
      <c r="D759" s="44">
        <v>54385</v>
      </c>
      <c r="E759" t="s">
        <v>1112</v>
      </c>
      <c r="F759" s="44">
        <v>1</v>
      </c>
      <c r="G759" s="44">
        <v>25</v>
      </c>
      <c r="H759" s="44" t="s">
        <v>72</v>
      </c>
      <c r="I759" s="44">
        <v>58</v>
      </c>
      <c r="J759" s="44">
        <v>18</v>
      </c>
      <c r="K759" s="44" t="s">
        <v>72</v>
      </c>
      <c r="L759" s="44" t="s">
        <v>72</v>
      </c>
      <c r="M759" s="44" t="s">
        <v>72</v>
      </c>
      <c r="N759" s="186">
        <v>0</v>
      </c>
    </row>
    <row r="760" spans="1:14" x14ac:dyDescent="0.25">
      <c r="A760" s="44">
        <f>+COUNTIF($B$1:B760,ESTADISTICAS!B$9)</f>
        <v>0</v>
      </c>
      <c r="B760" s="44">
        <v>54</v>
      </c>
      <c r="C760" s="44" t="s">
        <v>110</v>
      </c>
      <c r="D760" s="44">
        <v>54398</v>
      </c>
      <c r="E760" t="s">
        <v>1113</v>
      </c>
      <c r="F760" s="44">
        <v>39</v>
      </c>
      <c r="G760" s="44">
        <v>18</v>
      </c>
      <c r="H760" s="44">
        <v>15</v>
      </c>
      <c r="I760" s="44" t="s">
        <v>72</v>
      </c>
      <c r="J760" s="44" t="s">
        <v>72</v>
      </c>
      <c r="K760" s="44" t="s">
        <v>72</v>
      </c>
      <c r="L760" s="44" t="s">
        <v>72</v>
      </c>
      <c r="M760" s="44" t="s">
        <v>72</v>
      </c>
      <c r="N760" s="186">
        <v>0</v>
      </c>
    </row>
    <row r="761" spans="1:14" x14ac:dyDescent="0.25">
      <c r="A761" s="44">
        <f>+COUNTIF($B$1:B761,ESTADISTICAS!B$9)</f>
        <v>0</v>
      </c>
      <c r="B761" s="44">
        <v>54</v>
      </c>
      <c r="C761" s="44" t="s">
        <v>110</v>
      </c>
      <c r="D761" s="44">
        <v>54405</v>
      </c>
      <c r="E761" t="s">
        <v>1114</v>
      </c>
      <c r="F761" s="44">
        <v>128</v>
      </c>
      <c r="G761" s="44">
        <v>130</v>
      </c>
      <c r="H761" s="44">
        <v>129</v>
      </c>
      <c r="I761" s="44">
        <v>161</v>
      </c>
      <c r="J761" s="44">
        <v>79</v>
      </c>
      <c r="K761" s="44">
        <v>49</v>
      </c>
      <c r="L761" s="44" t="s">
        <v>72</v>
      </c>
      <c r="M761" s="44">
        <v>2</v>
      </c>
      <c r="N761" s="186">
        <v>0</v>
      </c>
    </row>
    <row r="762" spans="1:14" x14ac:dyDescent="0.25">
      <c r="A762" s="44">
        <f>+COUNTIF($B$1:B762,ESTADISTICAS!B$9)</f>
        <v>0</v>
      </c>
      <c r="B762" s="44">
        <v>54</v>
      </c>
      <c r="C762" s="44" t="s">
        <v>110</v>
      </c>
      <c r="D762" s="44">
        <v>54418</v>
      </c>
      <c r="E762" t="s">
        <v>1115</v>
      </c>
      <c r="F762" s="44">
        <v>42</v>
      </c>
      <c r="G762" s="44">
        <v>26</v>
      </c>
      <c r="H762" s="44">
        <v>1</v>
      </c>
      <c r="I762" s="44">
        <v>1</v>
      </c>
      <c r="J762" s="44" t="s">
        <v>72</v>
      </c>
      <c r="K762" s="44" t="s">
        <v>72</v>
      </c>
      <c r="L762" s="44" t="s">
        <v>72</v>
      </c>
      <c r="M762" s="44" t="s">
        <v>72</v>
      </c>
      <c r="N762" s="186">
        <v>0</v>
      </c>
    </row>
    <row r="763" spans="1:14" x14ac:dyDescent="0.25">
      <c r="A763" s="44">
        <f>+COUNTIF($B$1:B763,ESTADISTICAS!B$9)</f>
        <v>0</v>
      </c>
      <c r="B763" s="44">
        <v>54</v>
      </c>
      <c r="C763" s="44" t="s">
        <v>110</v>
      </c>
      <c r="D763" s="44">
        <v>54480</v>
      </c>
      <c r="E763" t="s">
        <v>1116</v>
      </c>
      <c r="F763" s="44">
        <v>29</v>
      </c>
      <c r="G763" s="44">
        <v>19</v>
      </c>
      <c r="H763" s="44">
        <v>14</v>
      </c>
      <c r="I763" s="44">
        <v>33</v>
      </c>
      <c r="J763" s="44">
        <v>16</v>
      </c>
      <c r="K763" s="44" t="s">
        <v>72</v>
      </c>
      <c r="L763" s="44" t="s">
        <v>72</v>
      </c>
      <c r="M763" s="44" t="s">
        <v>72</v>
      </c>
      <c r="N763" s="186">
        <v>0</v>
      </c>
    </row>
    <row r="764" spans="1:14" x14ac:dyDescent="0.25">
      <c r="A764" s="44">
        <f>+COUNTIF($B$1:B764,ESTADISTICAS!B$9)</f>
        <v>0</v>
      </c>
      <c r="B764" s="44">
        <v>54</v>
      </c>
      <c r="C764" s="44" t="s">
        <v>110</v>
      </c>
      <c r="D764" s="44">
        <v>54498</v>
      </c>
      <c r="E764" t="s">
        <v>1117</v>
      </c>
      <c r="F764" s="44">
        <v>5399</v>
      </c>
      <c r="G764" s="44">
        <v>5692</v>
      </c>
      <c r="H764" s="44">
        <v>6310</v>
      </c>
      <c r="I764" s="44">
        <v>6505</v>
      </c>
      <c r="J764" s="44">
        <v>7545</v>
      </c>
      <c r="K764" s="44">
        <v>7337</v>
      </c>
      <c r="L764" s="44">
        <v>7898</v>
      </c>
      <c r="M764" s="44">
        <v>7757</v>
      </c>
      <c r="N764" s="186">
        <v>7788</v>
      </c>
    </row>
    <row r="765" spans="1:14" x14ac:dyDescent="0.25">
      <c r="A765" s="44">
        <f>+COUNTIF($B$1:B765,ESTADISTICAS!B$9)</f>
        <v>0</v>
      </c>
      <c r="B765" s="44">
        <v>54</v>
      </c>
      <c r="C765" s="44" t="s">
        <v>110</v>
      </c>
      <c r="D765" s="44">
        <v>54518</v>
      </c>
      <c r="E765" t="s">
        <v>1118</v>
      </c>
      <c r="F765" s="44">
        <v>10787</v>
      </c>
      <c r="G765" s="44">
        <v>11732</v>
      </c>
      <c r="H765" s="44">
        <v>11097</v>
      </c>
      <c r="I765" s="44">
        <v>10438</v>
      </c>
      <c r="J765" s="44">
        <v>11361</v>
      </c>
      <c r="K765" s="44">
        <v>11859</v>
      </c>
      <c r="L765" s="44">
        <v>13870</v>
      </c>
      <c r="M765" s="44">
        <v>14923</v>
      </c>
      <c r="N765" s="186">
        <v>15441</v>
      </c>
    </row>
    <row r="766" spans="1:14" x14ac:dyDescent="0.25">
      <c r="A766" s="44">
        <f>+COUNTIF($B$1:B766,ESTADISTICAS!B$9)</f>
        <v>0</v>
      </c>
      <c r="B766" s="44">
        <v>54</v>
      </c>
      <c r="C766" s="44" t="s">
        <v>110</v>
      </c>
      <c r="D766" s="44">
        <v>54520</v>
      </c>
      <c r="E766" t="s">
        <v>1119</v>
      </c>
      <c r="F766" s="44">
        <v>44</v>
      </c>
      <c r="G766" s="44">
        <v>44</v>
      </c>
      <c r="H766" s="44">
        <v>25</v>
      </c>
      <c r="I766" s="44" t="s">
        <v>72</v>
      </c>
      <c r="J766" s="44" t="s">
        <v>72</v>
      </c>
      <c r="K766" s="44" t="s">
        <v>72</v>
      </c>
      <c r="L766" s="44" t="s">
        <v>72</v>
      </c>
      <c r="M766" s="44" t="s">
        <v>72</v>
      </c>
      <c r="N766" s="186">
        <v>0</v>
      </c>
    </row>
    <row r="767" spans="1:14" x14ac:dyDescent="0.25">
      <c r="A767" s="44">
        <f>+COUNTIF($B$1:B767,ESTADISTICAS!B$9)</f>
        <v>0</v>
      </c>
      <c r="B767" s="44">
        <v>54</v>
      </c>
      <c r="C767" s="44" t="s">
        <v>110</v>
      </c>
      <c r="D767" s="44">
        <v>54553</v>
      </c>
      <c r="E767" t="s">
        <v>1120</v>
      </c>
      <c r="F767" s="44">
        <v>96</v>
      </c>
      <c r="G767" s="44">
        <v>67</v>
      </c>
      <c r="H767" s="44">
        <v>48</v>
      </c>
      <c r="I767" s="44" t="s">
        <v>72</v>
      </c>
      <c r="J767" s="44" t="s">
        <v>72</v>
      </c>
      <c r="K767" s="44" t="s">
        <v>72</v>
      </c>
      <c r="L767" s="44" t="s">
        <v>72</v>
      </c>
      <c r="M767" s="44" t="s">
        <v>72</v>
      </c>
      <c r="N767" s="186">
        <v>0</v>
      </c>
    </row>
    <row r="768" spans="1:14" x14ac:dyDescent="0.25">
      <c r="A768" s="44">
        <f>+COUNTIF($B$1:B768,ESTADISTICAS!B$9)</f>
        <v>0</v>
      </c>
      <c r="B768" s="44">
        <v>54</v>
      </c>
      <c r="C768" s="44" t="s">
        <v>110</v>
      </c>
      <c r="D768" s="44">
        <v>54599</v>
      </c>
      <c r="E768" t="s">
        <v>1121</v>
      </c>
      <c r="F768" s="44">
        <v>45</v>
      </c>
      <c r="G768" s="44">
        <v>88</v>
      </c>
      <c r="H768" s="44">
        <v>76</v>
      </c>
      <c r="I768" s="44">
        <v>62</v>
      </c>
      <c r="J768" s="44">
        <v>20</v>
      </c>
      <c r="K768" s="44" t="s">
        <v>72</v>
      </c>
      <c r="L768" s="44">
        <v>1</v>
      </c>
      <c r="M768" s="44" t="s">
        <v>72</v>
      </c>
      <c r="N768" s="186">
        <v>0</v>
      </c>
    </row>
    <row r="769" spans="1:14" x14ac:dyDescent="0.25">
      <c r="A769" s="44">
        <f>+COUNTIF($B$1:B769,ESTADISTICAS!B$9)</f>
        <v>0</v>
      </c>
      <c r="B769" s="44">
        <v>54</v>
      </c>
      <c r="C769" s="44" t="s">
        <v>110</v>
      </c>
      <c r="D769" s="44">
        <v>54660</v>
      </c>
      <c r="E769" t="s">
        <v>1122</v>
      </c>
      <c r="F769" s="44">
        <v>55</v>
      </c>
      <c r="G769" s="44">
        <v>78</v>
      </c>
      <c r="H769" s="44">
        <v>73</v>
      </c>
      <c r="I769" s="44">
        <v>75</v>
      </c>
      <c r="J769" s="44">
        <v>113</v>
      </c>
      <c r="K769" s="44">
        <v>51</v>
      </c>
      <c r="L769" s="44">
        <v>50</v>
      </c>
      <c r="M769" s="44">
        <v>41</v>
      </c>
      <c r="N769" s="186">
        <v>13</v>
      </c>
    </row>
    <row r="770" spans="1:14" x14ac:dyDescent="0.25">
      <c r="A770" s="44">
        <f>+COUNTIF($B$1:B770,ESTADISTICAS!B$9)</f>
        <v>0</v>
      </c>
      <c r="B770" s="44">
        <v>54</v>
      </c>
      <c r="C770" s="44" t="s">
        <v>110</v>
      </c>
      <c r="D770" s="44">
        <v>54670</v>
      </c>
      <c r="E770" t="s">
        <v>1123</v>
      </c>
      <c r="F770" s="44">
        <v>37</v>
      </c>
      <c r="G770" s="44">
        <v>29</v>
      </c>
      <c r="H770" s="44" t="s">
        <v>72</v>
      </c>
      <c r="I770" s="44" t="s">
        <v>72</v>
      </c>
      <c r="J770" s="44" t="s">
        <v>72</v>
      </c>
      <c r="K770" s="44" t="s">
        <v>72</v>
      </c>
      <c r="L770" s="44" t="s">
        <v>72</v>
      </c>
      <c r="M770" s="44" t="s">
        <v>72</v>
      </c>
      <c r="N770" s="186">
        <v>0</v>
      </c>
    </row>
    <row r="771" spans="1:14" x14ac:dyDescent="0.25">
      <c r="A771" s="44">
        <f>+COUNTIF($B$1:B771,ESTADISTICAS!B$9)</f>
        <v>0</v>
      </c>
      <c r="B771" s="44">
        <v>54</v>
      </c>
      <c r="C771" s="44" t="s">
        <v>110</v>
      </c>
      <c r="D771" s="44">
        <v>54673</v>
      </c>
      <c r="E771" t="s">
        <v>889</v>
      </c>
      <c r="F771" s="44" t="s">
        <v>72</v>
      </c>
      <c r="G771" s="44">
        <v>35</v>
      </c>
      <c r="H771" s="44">
        <v>78</v>
      </c>
      <c r="I771" s="44">
        <v>44</v>
      </c>
      <c r="J771" s="44">
        <v>14</v>
      </c>
      <c r="K771" s="44">
        <v>30</v>
      </c>
      <c r="L771" s="44">
        <v>19</v>
      </c>
      <c r="M771" s="44">
        <v>37</v>
      </c>
      <c r="N771" s="186">
        <v>25</v>
      </c>
    </row>
    <row r="772" spans="1:14" x14ac:dyDescent="0.25">
      <c r="A772" s="44">
        <f>+COUNTIF($B$1:B772,ESTADISTICAS!B$9)</f>
        <v>0</v>
      </c>
      <c r="B772" s="44">
        <v>54</v>
      </c>
      <c r="C772" s="44" t="s">
        <v>110</v>
      </c>
      <c r="D772" s="44">
        <v>54680</v>
      </c>
      <c r="E772" t="s">
        <v>1124</v>
      </c>
      <c r="F772" s="44" t="s">
        <v>72</v>
      </c>
      <c r="G772" s="44" t="s">
        <v>72</v>
      </c>
      <c r="H772" s="44">
        <v>54</v>
      </c>
      <c r="I772" s="44">
        <v>15</v>
      </c>
      <c r="J772" s="44">
        <v>38</v>
      </c>
      <c r="K772" s="44">
        <v>37</v>
      </c>
      <c r="L772" s="44">
        <v>25</v>
      </c>
      <c r="M772" s="44" t="s">
        <v>72</v>
      </c>
      <c r="N772" s="186">
        <v>0</v>
      </c>
    </row>
    <row r="773" spans="1:14" x14ac:dyDescent="0.25">
      <c r="A773" s="44">
        <f>+COUNTIF($B$1:B773,ESTADISTICAS!B$9)</f>
        <v>0</v>
      </c>
      <c r="B773" s="44">
        <v>54</v>
      </c>
      <c r="C773" s="44" t="s">
        <v>110</v>
      </c>
      <c r="D773" s="44">
        <v>54720</v>
      </c>
      <c r="E773" t="s">
        <v>1125</v>
      </c>
      <c r="F773" s="44">
        <v>183</v>
      </c>
      <c r="G773" s="44">
        <v>122</v>
      </c>
      <c r="H773" s="44">
        <v>76</v>
      </c>
      <c r="I773" s="44">
        <v>45</v>
      </c>
      <c r="J773" s="44">
        <v>27</v>
      </c>
      <c r="K773" s="44">
        <v>15</v>
      </c>
      <c r="L773" s="44">
        <v>2</v>
      </c>
      <c r="M773" s="44">
        <v>2</v>
      </c>
      <c r="N773" s="186">
        <v>0</v>
      </c>
    </row>
    <row r="774" spans="1:14" x14ac:dyDescent="0.25">
      <c r="A774" s="44">
        <f>+COUNTIF($B$1:B774,ESTADISTICAS!B$9)</f>
        <v>0</v>
      </c>
      <c r="B774" s="44">
        <v>54</v>
      </c>
      <c r="C774" s="44" t="s">
        <v>110</v>
      </c>
      <c r="D774" s="44">
        <v>54743</v>
      </c>
      <c r="E774" t="s">
        <v>1126</v>
      </c>
      <c r="F774" s="44" t="s">
        <v>72</v>
      </c>
      <c r="G774" s="44" t="s">
        <v>72</v>
      </c>
      <c r="H774" s="44" t="s">
        <v>72</v>
      </c>
      <c r="I774" s="44" t="s">
        <v>72</v>
      </c>
      <c r="J774" s="44" t="s">
        <v>72</v>
      </c>
      <c r="K774" s="44" t="s">
        <v>72</v>
      </c>
      <c r="L774" s="44" t="s">
        <v>72</v>
      </c>
      <c r="M774" s="44" t="s">
        <v>72</v>
      </c>
      <c r="N774" s="186">
        <v>0</v>
      </c>
    </row>
    <row r="775" spans="1:14" x14ac:dyDescent="0.25">
      <c r="A775" s="44">
        <f>+COUNTIF($B$1:B775,ESTADISTICAS!B$9)</f>
        <v>0</v>
      </c>
      <c r="B775" s="44">
        <v>54</v>
      </c>
      <c r="C775" s="44" t="s">
        <v>110</v>
      </c>
      <c r="D775" s="44">
        <v>54800</v>
      </c>
      <c r="E775" t="s">
        <v>1127</v>
      </c>
      <c r="F775" s="44">
        <v>43</v>
      </c>
      <c r="G775" s="44">
        <v>16</v>
      </c>
      <c r="H775" s="44">
        <v>12</v>
      </c>
      <c r="I775" s="44">
        <v>26</v>
      </c>
      <c r="J775" s="44">
        <v>22</v>
      </c>
      <c r="K775" s="44" t="s">
        <v>72</v>
      </c>
      <c r="L775" s="44" t="s">
        <v>72</v>
      </c>
      <c r="M775" s="44">
        <v>1</v>
      </c>
      <c r="N775" s="186">
        <v>0</v>
      </c>
    </row>
    <row r="776" spans="1:14" x14ac:dyDescent="0.25">
      <c r="A776" s="44">
        <f>+COUNTIF($B$1:B776,ESTADISTICAS!B$9)</f>
        <v>0</v>
      </c>
      <c r="B776" s="44">
        <v>54</v>
      </c>
      <c r="C776" s="44" t="s">
        <v>110</v>
      </c>
      <c r="D776" s="44">
        <v>54810</v>
      </c>
      <c r="E776" t="s">
        <v>1128</v>
      </c>
      <c r="F776" s="44">
        <v>270</v>
      </c>
      <c r="G776" s="44">
        <v>320</v>
      </c>
      <c r="H776" s="44">
        <v>337</v>
      </c>
      <c r="I776" s="44">
        <v>245</v>
      </c>
      <c r="J776" s="44">
        <v>177</v>
      </c>
      <c r="K776" s="44">
        <v>68</v>
      </c>
      <c r="L776" s="44">
        <v>57</v>
      </c>
      <c r="M776" s="44">
        <v>28</v>
      </c>
      <c r="N776" s="186">
        <v>37</v>
      </c>
    </row>
    <row r="777" spans="1:14" x14ac:dyDescent="0.25">
      <c r="A777" s="44">
        <f>+COUNTIF($B$1:B777,ESTADISTICAS!B$9)</f>
        <v>0</v>
      </c>
      <c r="B777" s="44">
        <v>54</v>
      </c>
      <c r="C777" s="44" t="s">
        <v>110</v>
      </c>
      <c r="D777" s="44">
        <v>54820</v>
      </c>
      <c r="E777" t="s">
        <v>507</v>
      </c>
      <c r="F777" s="44">
        <v>89</v>
      </c>
      <c r="G777" s="44">
        <v>70</v>
      </c>
      <c r="H777" s="44">
        <v>83</v>
      </c>
      <c r="I777" s="44">
        <v>82</v>
      </c>
      <c r="J777" s="44">
        <v>41</v>
      </c>
      <c r="K777" s="44">
        <v>2</v>
      </c>
      <c r="L777" s="44" t="s">
        <v>72</v>
      </c>
      <c r="M777" s="44" t="s">
        <v>72</v>
      </c>
      <c r="N777" s="186">
        <v>0</v>
      </c>
    </row>
    <row r="778" spans="1:14" x14ac:dyDescent="0.25">
      <c r="A778" s="44">
        <f>+COUNTIF($B$1:B778,ESTADISTICAS!B$9)</f>
        <v>0</v>
      </c>
      <c r="B778" s="44">
        <v>54</v>
      </c>
      <c r="C778" s="44" t="s">
        <v>110</v>
      </c>
      <c r="D778" s="44">
        <v>54871</v>
      </c>
      <c r="E778" t="s">
        <v>1129</v>
      </c>
      <c r="F778" s="44">
        <v>48</v>
      </c>
      <c r="G778" s="44">
        <v>18</v>
      </c>
      <c r="H778" s="44" t="s">
        <v>72</v>
      </c>
      <c r="I778" s="44" t="s">
        <v>72</v>
      </c>
      <c r="J778" s="44" t="s">
        <v>72</v>
      </c>
      <c r="K778" s="44" t="s">
        <v>72</v>
      </c>
      <c r="L778" s="44" t="s">
        <v>72</v>
      </c>
      <c r="M778" s="44" t="s">
        <v>72</v>
      </c>
      <c r="N778" s="186">
        <v>0</v>
      </c>
    </row>
    <row r="779" spans="1:14" x14ac:dyDescent="0.25">
      <c r="A779" s="44">
        <f>+COUNTIF($B$1:B779,ESTADISTICAS!B$9)</f>
        <v>0</v>
      </c>
      <c r="B779" s="44">
        <v>54</v>
      </c>
      <c r="C779" s="44" t="s">
        <v>110</v>
      </c>
      <c r="D779" s="44">
        <v>54874</v>
      </c>
      <c r="E779" t="s">
        <v>1130</v>
      </c>
      <c r="F779" s="44">
        <v>4385</v>
      </c>
      <c r="G779" s="44">
        <v>4599</v>
      </c>
      <c r="H779" s="44">
        <v>4238</v>
      </c>
      <c r="I779" s="44">
        <v>4307</v>
      </c>
      <c r="J779" s="44">
        <v>4298</v>
      </c>
      <c r="K779" s="44">
        <v>5137</v>
      </c>
      <c r="L779" s="44">
        <v>5680</v>
      </c>
      <c r="M779" s="44">
        <v>5948</v>
      </c>
      <c r="N779" s="186">
        <v>5790</v>
      </c>
    </row>
    <row r="780" spans="1:14" x14ac:dyDescent="0.25">
      <c r="A780" s="44">
        <f>+COUNTIF($B$1:B780,ESTADISTICAS!B$9)</f>
        <v>0</v>
      </c>
      <c r="B780" s="44">
        <v>63</v>
      </c>
      <c r="C780" s="44" t="s">
        <v>308</v>
      </c>
      <c r="D780" s="44">
        <v>63001</v>
      </c>
      <c r="E780" t="s">
        <v>413</v>
      </c>
      <c r="F780" s="44">
        <v>23086</v>
      </c>
      <c r="G780" s="44">
        <v>24207</v>
      </c>
      <c r="H780" s="44">
        <v>26457</v>
      </c>
      <c r="I780" s="44">
        <v>28676</v>
      </c>
      <c r="J780" s="44">
        <v>27096</v>
      </c>
      <c r="K780" s="44">
        <v>29139</v>
      </c>
      <c r="L780" s="44">
        <v>29625</v>
      </c>
      <c r="M780" s="44">
        <v>26798</v>
      </c>
      <c r="N780" s="186">
        <v>29477</v>
      </c>
    </row>
    <row r="781" spans="1:14" x14ac:dyDescent="0.25">
      <c r="A781" s="44">
        <f>+COUNTIF($B$1:B781,ESTADISTICAS!B$9)</f>
        <v>0</v>
      </c>
      <c r="B781" s="44">
        <v>63</v>
      </c>
      <c r="C781" s="44" t="s">
        <v>308</v>
      </c>
      <c r="D781" s="44">
        <v>63111</v>
      </c>
      <c r="E781" t="s">
        <v>593</v>
      </c>
      <c r="F781" s="44" t="s">
        <v>72</v>
      </c>
      <c r="G781" s="44">
        <v>19</v>
      </c>
      <c r="H781" s="44">
        <v>52</v>
      </c>
      <c r="I781" s="44">
        <v>10</v>
      </c>
      <c r="J781" s="44" t="s">
        <v>72</v>
      </c>
      <c r="K781" s="44">
        <v>1</v>
      </c>
      <c r="L781" s="44">
        <v>21</v>
      </c>
      <c r="M781" s="44">
        <v>29</v>
      </c>
      <c r="N781" s="186">
        <v>22</v>
      </c>
    </row>
    <row r="782" spans="1:14" x14ac:dyDescent="0.25">
      <c r="A782" s="44">
        <f>+COUNTIF($B$1:B782,ESTADISTICAS!B$9)</f>
        <v>0</v>
      </c>
      <c r="B782" s="44">
        <v>63</v>
      </c>
      <c r="C782" s="44" t="s">
        <v>308</v>
      </c>
      <c r="D782" s="44">
        <v>63130</v>
      </c>
      <c r="E782" t="s">
        <v>1131</v>
      </c>
      <c r="F782" s="44">
        <v>661</v>
      </c>
      <c r="G782" s="44">
        <v>258</v>
      </c>
      <c r="H782" s="44">
        <v>480</v>
      </c>
      <c r="I782" s="44">
        <v>219</v>
      </c>
      <c r="J782" s="44">
        <v>64</v>
      </c>
      <c r="K782" s="44">
        <v>52</v>
      </c>
      <c r="L782" s="44">
        <v>34</v>
      </c>
      <c r="M782" s="44">
        <v>29</v>
      </c>
      <c r="N782" s="186">
        <v>93</v>
      </c>
    </row>
    <row r="783" spans="1:14" x14ac:dyDescent="0.25">
      <c r="A783" s="44">
        <f>+COUNTIF($B$1:B783,ESTADISTICAS!B$9)</f>
        <v>0</v>
      </c>
      <c r="B783" s="44">
        <v>63</v>
      </c>
      <c r="C783" s="44" t="s">
        <v>308</v>
      </c>
      <c r="D783" s="44">
        <v>63190</v>
      </c>
      <c r="E783" t="s">
        <v>1132</v>
      </c>
      <c r="F783" s="44">
        <v>507</v>
      </c>
      <c r="G783" s="44">
        <v>362</v>
      </c>
      <c r="H783" s="44">
        <v>451</v>
      </c>
      <c r="I783" s="44">
        <v>325</v>
      </c>
      <c r="J783" s="44">
        <v>257</v>
      </c>
      <c r="K783" s="44">
        <v>219</v>
      </c>
      <c r="L783" s="44">
        <v>198</v>
      </c>
      <c r="M783" s="44">
        <v>183</v>
      </c>
      <c r="N783" s="186">
        <v>187</v>
      </c>
    </row>
    <row r="784" spans="1:14" x14ac:dyDescent="0.25">
      <c r="A784" s="44">
        <f>+COUNTIF($B$1:B784,ESTADISTICAS!B$9)</f>
        <v>0</v>
      </c>
      <c r="B784" s="44">
        <v>63</v>
      </c>
      <c r="C784" s="44" t="s">
        <v>308</v>
      </c>
      <c r="D784" s="44">
        <v>63212</v>
      </c>
      <c r="E784" t="s">
        <v>105</v>
      </c>
      <c r="F784" s="44">
        <v>124</v>
      </c>
      <c r="G784" s="44">
        <v>51</v>
      </c>
      <c r="H784" s="44">
        <v>49</v>
      </c>
      <c r="I784" s="44" t="s">
        <v>72</v>
      </c>
      <c r="J784" s="44" t="s">
        <v>72</v>
      </c>
      <c r="K784" s="44">
        <v>1</v>
      </c>
      <c r="L784" s="44" t="s">
        <v>72</v>
      </c>
      <c r="M784" s="44">
        <v>1</v>
      </c>
      <c r="N784" s="186">
        <v>0</v>
      </c>
    </row>
    <row r="785" spans="1:14" x14ac:dyDescent="0.25">
      <c r="A785" s="44">
        <f>+COUNTIF($B$1:B785,ESTADISTICAS!B$9)</f>
        <v>0</v>
      </c>
      <c r="B785" s="44">
        <v>63</v>
      </c>
      <c r="C785" s="44" t="s">
        <v>308</v>
      </c>
      <c r="D785" s="44">
        <v>63272</v>
      </c>
      <c r="E785" t="s">
        <v>1133</v>
      </c>
      <c r="F785" s="44">
        <v>57</v>
      </c>
      <c r="G785" s="44">
        <v>51</v>
      </c>
      <c r="H785" s="44">
        <v>84</v>
      </c>
      <c r="I785" s="44">
        <v>25</v>
      </c>
      <c r="J785" s="44">
        <v>11</v>
      </c>
      <c r="K785" s="44" t="s">
        <v>72</v>
      </c>
      <c r="L785" s="44">
        <v>1</v>
      </c>
      <c r="M785" s="44" t="s">
        <v>72</v>
      </c>
      <c r="N785" s="186">
        <v>0</v>
      </c>
    </row>
    <row r="786" spans="1:14" x14ac:dyDescent="0.25">
      <c r="A786" s="44">
        <f>+COUNTIF($B$1:B786,ESTADISTICAS!B$9)</f>
        <v>0</v>
      </c>
      <c r="B786" s="44">
        <v>63</v>
      </c>
      <c r="C786" s="44" t="s">
        <v>308</v>
      </c>
      <c r="D786" s="44">
        <v>63302</v>
      </c>
      <c r="E786" t="s">
        <v>1134</v>
      </c>
      <c r="F786" s="44" t="s">
        <v>72</v>
      </c>
      <c r="G786" s="44">
        <v>62</v>
      </c>
      <c r="H786" s="44">
        <v>83</v>
      </c>
      <c r="I786" s="44">
        <v>39</v>
      </c>
      <c r="J786" s="44">
        <v>12</v>
      </c>
      <c r="K786" s="44">
        <v>12</v>
      </c>
      <c r="L786" s="44">
        <v>10</v>
      </c>
      <c r="M786" s="44">
        <v>14</v>
      </c>
      <c r="N786" s="186">
        <v>45</v>
      </c>
    </row>
    <row r="787" spans="1:14" x14ac:dyDescent="0.25">
      <c r="A787" s="44">
        <f>+COUNTIF($B$1:B787,ESTADISTICAS!B$9)</f>
        <v>0</v>
      </c>
      <c r="B787" s="44">
        <v>63</v>
      </c>
      <c r="C787" s="44" t="s">
        <v>308</v>
      </c>
      <c r="D787" s="44">
        <v>63401</v>
      </c>
      <c r="E787" t="s">
        <v>1135</v>
      </c>
      <c r="F787" s="44">
        <v>147</v>
      </c>
      <c r="G787" s="44">
        <v>124</v>
      </c>
      <c r="H787" s="44">
        <v>143</v>
      </c>
      <c r="I787" s="44">
        <v>100</v>
      </c>
      <c r="J787" s="44">
        <v>28</v>
      </c>
      <c r="K787" s="44">
        <v>1</v>
      </c>
      <c r="L787" s="44" t="s">
        <v>72</v>
      </c>
      <c r="M787" s="44">
        <v>1</v>
      </c>
      <c r="N787" s="186">
        <v>0</v>
      </c>
    </row>
    <row r="788" spans="1:14" x14ac:dyDescent="0.25">
      <c r="A788" s="44">
        <f>+COUNTIF($B$1:B788,ESTADISTICAS!B$9)</f>
        <v>0</v>
      </c>
      <c r="B788" s="44">
        <v>63</v>
      </c>
      <c r="C788" s="44" t="s">
        <v>308</v>
      </c>
      <c r="D788" s="44">
        <v>63470</v>
      </c>
      <c r="E788" t="s">
        <v>1136</v>
      </c>
      <c r="F788" s="44">
        <v>365</v>
      </c>
      <c r="G788" s="44">
        <v>222</v>
      </c>
      <c r="H788" s="44">
        <v>247</v>
      </c>
      <c r="I788" s="44">
        <v>108</v>
      </c>
      <c r="J788" s="44">
        <v>31</v>
      </c>
      <c r="K788" s="44">
        <v>4</v>
      </c>
      <c r="L788" s="44">
        <v>1</v>
      </c>
      <c r="M788" s="44">
        <v>8</v>
      </c>
      <c r="N788" s="186">
        <v>110</v>
      </c>
    </row>
    <row r="789" spans="1:14" x14ac:dyDescent="0.25">
      <c r="A789" s="44">
        <f>+COUNTIF($B$1:B789,ESTADISTICAS!B$9)</f>
        <v>0</v>
      </c>
      <c r="B789" s="44">
        <v>63</v>
      </c>
      <c r="C789" s="44" t="s">
        <v>308</v>
      </c>
      <c r="D789" s="44">
        <v>63548</v>
      </c>
      <c r="E789" t="s">
        <v>1137</v>
      </c>
      <c r="F789" s="44">
        <v>153</v>
      </c>
      <c r="G789" s="44">
        <v>22</v>
      </c>
      <c r="H789" s="44">
        <v>53</v>
      </c>
      <c r="I789" s="44">
        <v>1</v>
      </c>
      <c r="J789" s="44" t="s">
        <v>72</v>
      </c>
      <c r="K789" s="44">
        <v>1</v>
      </c>
      <c r="L789" s="44" t="s">
        <v>72</v>
      </c>
      <c r="M789" s="44" t="s">
        <v>72</v>
      </c>
      <c r="N789" s="186">
        <v>34</v>
      </c>
    </row>
    <row r="790" spans="1:14" x14ac:dyDescent="0.25">
      <c r="A790" s="44">
        <f>+COUNTIF($B$1:B790,ESTADISTICAS!B$9)</f>
        <v>0</v>
      </c>
      <c r="B790" s="44">
        <v>63</v>
      </c>
      <c r="C790" s="44" t="s">
        <v>308</v>
      </c>
      <c r="D790" s="44">
        <v>63594</v>
      </c>
      <c r="E790" t="s">
        <v>1138</v>
      </c>
      <c r="F790" s="44">
        <v>355</v>
      </c>
      <c r="G790" s="44">
        <v>357</v>
      </c>
      <c r="H790" s="44">
        <v>509</v>
      </c>
      <c r="I790" s="44">
        <v>231</v>
      </c>
      <c r="J790" s="44">
        <v>312</v>
      </c>
      <c r="K790" s="44">
        <v>290</v>
      </c>
      <c r="L790" s="44">
        <v>234</v>
      </c>
      <c r="M790" s="44">
        <v>125</v>
      </c>
      <c r="N790" s="186">
        <v>135</v>
      </c>
    </row>
    <row r="791" spans="1:14" x14ac:dyDescent="0.25">
      <c r="A791" s="44">
        <f>+COUNTIF($B$1:B791,ESTADISTICAS!B$9)</f>
        <v>0</v>
      </c>
      <c r="B791" s="44">
        <v>63</v>
      </c>
      <c r="C791" s="44" t="s">
        <v>308</v>
      </c>
      <c r="D791" s="44">
        <v>63690</v>
      </c>
      <c r="E791" t="s">
        <v>1139</v>
      </c>
      <c r="F791" s="44" t="s">
        <v>72</v>
      </c>
      <c r="G791" s="44" t="s">
        <v>72</v>
      </c>
      <c r="H791" s="44">
        <v>38</v>
      </c>
      <c r="I791" s="44" t="s">
        <v>72</v>
      </c>
      <c r="J791" s="44" t="s">
        <v>72</v>
      </c>
      <c r="K791" s="44" t="s">
        <v>72</v>
      </c>
      <c r="L791" s="44" t="s">
        <v>72</v>
      </c>
      <c r="M791" s="44" t="s">
        <v>72</v>
      </c>
      <c r="N791" s="186">
        <v>35</v>
      </c>
    </row>
    <row r="792" spans="1:14" x14ac:dyDescent="0.25">
      <c r="A792" s="44">
        <f>+COUNTIF($B$1:B792,ESTADISTICAS!B$9)</f>
        <v>0</v>
      </c>
      <c r="B792" s="44">
        <v>66</v>
      </c>
      <c r="C792" s="44" t="s">
        <v>103</v>
      </c>
      <c r="D792" s="44">
        <v>66001</v>
      </c>
      <c r="E792" t="s">
        <v>1140</v>
      </c>
      <c r="F792" s="44">
        <v>31465</v>
      </c>
      <c r="G792" s="44">
        <v>34075</v>
      </c>
      <c r="H792" s="44">
        <v>35906</v>
      </c>
      <c r="I792" s="44">
        <v>39432</v>
      </c>
      <c r="J792" s="44">
        <v>44824</v>
      </c>
      <c r="K792" s="44">
        <v>45208</v>
      </c>
      <c r="L792" s="44">
        <v>46644</v>
      </c>
      <c r="M792" s="44">
        <v>46574</v>
      </c>
      <c r="N792" s="186">
        <v>46542</v>
      </c>
    </row>
    <row r="793" spans="1:14" x14ac:dyDescent="0.25">
      <c r="A793" s="44">
        <f>+COUNTIF($B$1:B793,ESTADISTICAS!B$9)</f>
        <v>0</v>
      </c>
      <c r="B793" s="44">
        <v>66</v>
      </c>
      <c r="C793" s="44" t="s">
        <v>103</v>
      </c>
      <c r="D793" s="44">
        <v>66045</v>
      </c>
      <c r="E793" t="s">
        <v>1141</v>
      </c>
      <c r="F793" s="44">
        <v>101</v>
      </c>
      <c r="G793" s="44">
        <v>48</v>
      </c>
      <c r="H793" s="44">
        <v>95</v>
      </c>
      <c r="I793" s="44">
        <v>58</v>
      </c>
      <c r="J793" s="44">
        <v>29</v>
      </c>
      <c r="K793" s="44">
        <v>17</v>
      </c>
      <c r="L793" s="44" t="s">
        <v>72</v>
      </c>
      <c r="M793" s="44">
        <v>29</v>
      </c>
      <c r="N793" s="186">
        <v>21</v>
      </c>
    </row>
    <row r="794" spans="1:14" x14ac:dyDescent="0.25">
      <c r="A794" s="44">
        <f>+COUNTIF($B$1:B794,ESTADISTICAS!B$9)</f>
        <v>0</v>
      </c>
      <c r="B794" s="44">
        <v>66</v>
      </c>
      <c r="C794" s="44" t="s">
        <v>103</v>
      </c>
      <c r="D794" s="44">
        <v>66075</v>
      </c>
      <c r="E794" t="s">
        <v>735</v>
      </c>
      <c r="F794" s="44" t="s">
        <v>72</v>
      </c>
      <c r="G794" s="44" t="s">
        <v>72</v>
      </c>
      <c r="H794" s="44">
        <v>31</v>
      </c>
      <c r="I794" s="44">
        <v>31</v>
      </c>
      <c r="J794" s="44" t="s">
        <v>72</v>
      </c>
      <c r="K794" s="44">
        <v>1</v>
      </c>
      <c r="L794" s="44" t="s">
        <v>72</v>
      </c>
      <c r="M794" s="44" t="s">
        <v>72</v>
      </c>
      <c r="N794" s="186">
        <v>0</v>
      </c>
    </row>
    <row r="795" spans="1:14" x14ac:dyDescent="0.25">
      <c r="A795" s="44">
        <f>+COUNTIF($B$1:B795,ESTADISTICAS!B$9)</f>
        <v>0</v>
      </c>
      <c r="B795" s="44">
        <v>66</v>
      </c>
      <c r="C795" s="44" t="s">
        <v>103</v>
      </c>
      <c r="D795" s="44">
        <v>66088</v>
      </c>
      <c r="E795" t="s">
        <v>1142</v>
      </c>
      <c r="F795" s="44">
        <v>45</v>
      </c>
      <c r="G795" s="44">
        <v>78</v>
      </c>
      <c r="H795" s="44">
        <v>141</v>
      </c>
      <c r="I795" s="44">
        <v>114</v>
      </c>
      <c r="J795" s="44">
        <v>102</v>
      </c>
      <c r="K795" s="44">
        <v>1</v>
      </c>
      <c r="L795" s="44" t="s">
        <v>72</v>
      </c>
      <c r="M795" s="44">
        <v>23</v>
      </c>
      <c r="N795" s="186">
        <v>22</v>
      </c>
    </row>
    <row r="796" spans="1:14" x14ac:dyDescent="0.25">
      <c r="A796" s="44">
        <f>+COUNTIF($B$1:B796,ESTADISTICAS!B$9)</f>
        <v>0</v>
      </c>
      <c r="B796" s="44">
        <v>66</v>
      </c>
      <c r="C796" s="44" t="s">
        <v>103</v>
      </c>
      <c r="D796" s="44">
        <v>66170</v>
      </c>
      <c r="E796" t="s">
        <v>1143</v>
      </c>
      <c r="F796" s="44">
        <v>2587</v>
      </c>
      <c r="G796" s="44">
        <v>2388</v>
      </c>
      <c r="H796" s="44">
        <v>2100</v>
      </c>
      <c r="I796" s="44">
        <v>2710</v>
      </c>
      <c r="J796" s="44">
        <v>2432</v>
      </c>
      <c r="K796" s="44">
        <v>2941</v>
      </c>
      <c r="L796" s="44">
        <v>2923</v>
      </c>
      <c r="M796" s="44">
        <v>3632</v>
      </c>
      <c r="N796" s="186">
        <v>3812</v>
      </c>
    </row>
    <row r="797" spans="1:14" x14ac:dyDescent="0.25">
      <c r="A797" s="44">
        <f>+COUNTIF($B$1:B797,ESTADISTICAS!B$9)</f>
        <v>0</v>
      </c>
      <c r="B797" s="44">
        <v>66</v>
      </c>
      <c r="C797" s="44" t="s">
        <v>103</v>
      </c>
      <c r="D797" s="44">
        <v>66318</v>
      </c>
      <c r="E797" t="s">
        <v>1144</v>
      </c>
      <c r="F797" s="44">
        <v>80</v>
      </c>
      <c r="G797" s="44">
        <v>73</v>
      </c>
      <c r="H797" s="44">
        <v>16</v>
      </c>
      <c r="I797" s="44">
        <v>15</v>
      </c>
      <c r="J797" s="44" t="s">
        <v>72</v>
      </c>
      <c r="K797" s="44" t="s">
        <v>72</v>
      </c>
      <c r="L797" s="44" t="s">
        <v>72</v>
      </c>
      <c r="M797" s="44">
        <v>30</v>
      </c>
      <c r="N797" s="186">
        <v>0</v>
      </c>
    </row>
    <row r="798" spans="1:14" x14ac:dyDescent="0.25">
      <c r="A798" s="44">
        <f>+COUNTIF($B$1:B798,ESTADISTICAS!B$9)</f>
        <v>0</v>
      </c>
      <c r="B798" s="44">
        <v>66</v>
      </c>
      <c r="C798" s="44" t="s">
        <v>103</v>
      </c>
      <c r="D798" s="44">
        <v>66383</v>
      </c>
      <c r="E798" t="s">
        <v>1145</v>
      </c>
      <c r="F798" s="44">
        <v>116</v>
      </c>
      <c r="G798" s="44">
        <v>80</v>
      </c>
      <c r="H798" s="44">
        <v>3</v>
      </c>
      <c r="I798" s="44">
        <v>3</v>
      </c>
      <c r="J798" s="44" t="s">
        <v>72</v>
      </c>
      <c r="K798" s="44" t="s">
        <v>72</v>
      </c>
      <c r="L798" s="44" t="s">
        <v>72</v>
      </c>
      <c r="M798" s="44">
        <v>1</v>
      </c>
      <c r="N798" s="186">
        <v>0</v>
      </c>
    </row>
    <row r="799" spans="1:14" x14ac:dyDescent="0.25">
      <c r="A799" s="44">
        <f>+COUNTIF($B$1:B799,ESTADISTICAS!B$9)</f>
        <v>0</v>
      </c>
      <c r="B799" s="44">
        <v>66</v>
      </c>
      <c r="C799" s="44" t="s">
        <v>103</v>
      </c>
      <c r="D799" s="44">
        <v>66400</v>
      </c>
      <c r="E799" t="s">
        <v>1146</v>
      </c>
      <c r="F799" s="44">
        <v>226</v>
      </c>
      <c r="G799" s="44">
        <v>180</v>
      </c>
      <c r="H799" s="44">
        <v>133</v>
      </c>
      <c r="I799" s="44">
        <v>65</v>
      </c>
      <c r="J799" s="44">
        <v>42</v>
      </c>
      <c r="K799" s="44">
        <v>35</v>
      </c>
      <c r="L799" s="44">
        <v>61</v>
      </c>
      <c r="M799" s="44">
        <v>57</v>
      </c>
      <c r="N799" s="186">
        <v>54</v>
      </c>
    </row>
    <row r="800" spans="1:14" x14ac:dyDescent="0.25">
      <c r="A800" s="44">
        <f>+COUNTIF($B$1:B800,ESTADISTICAS!B$9)</f>
        <v>0</v>
      </c>
      <c r="B800" s="44">
        <v>66</v>
      </c>
      <c r="C800" s="44" t="s">
        <v>103</v>
      </c>
      <c r="D800" s="44">
        <v>66440</v>
      </c>
      <c r="E800" t="s">
        <v>1147</v>
      </c>
      <c r="F800" s="44">
        <v>261</v>
      </c>
      <c r="G800" s="44">
        <v>145</v>
      </c>
      <c r="H800" s="44">
        <v>19</v>
      </c>
      <c r="I800" s="44" t="s">
        <v>72</v>
      </c>
      <c r="J800" s="44" t="s">
        <v>72</v>
      </c>
      <c r="K800" s="44" t="s">
        <v>72</v>
      </c>
      <c r="L800" s="44" t="s">
        <v>72</v>
      </c>
      <c r="M800" s="44">
        <v>2</v>
      </c>
      <c r="N800" s="186">
        <v>0</v>
      </c>
    </row>
    <row r="801" spans="1:14" x14ac:dyDescent="0.25">
      <c r="A801" s="44">
        <f>+COUNTIF($B$1:B801,ESTADISTICAS!B$9)</f>
        <v>0</v>
      </c>
      <c r="B801" s="44">
        <v>66</v>
      </c>
      <c r="C801" s="44" t="s">
        <v>103</v>
      </c>
      <c r="D801" s="44">
        <v>66456</v>
      </c>
      <c r="E801" t="s">
        <v>1148</v>
      </c>
      <c r="F801" s="44">
        <v>124</v>
      </c>
      <c r="G801" s="44">
        <v>237</v>
      </c>
      <c r="H801" s="44">
        <v>141</v>
      </c>
      <c r="I801" s="44">
        <v>115</v>
      </c>
      <c r="J801" s="44">
        <v>210</v>
      </c>
      <c r="K801" s="44">
        <v>136</v>
      </c>
      <c r="L801" s="44">
        <v>121</v>
      </c>
      <c r="M801" s="44" t="s">
        <v>72</v>
      </c>
      <c r="N801" s="186">
        <v>0</v>
      </c>
    </row>
    <row r="802" spans="1:14" x14ac:dyDescent="0.25">
      <c r="A802" s="44">
        <f>+COUNTIF($B$1:B802,ESTADISTICAS!B$9)</f>
        <v>0</v>
      </c>
      <c r="B802" s="44">
        <v>66</v>
      </c>
      <c r="C802" s="44" t="s">
        <v>103</v>
      </c>
      <c r="D802" s="44">
        <v>66572</v>
      </c>
      <c r="E802" t="s">
        <v>1149</v>
      </c>
      <c r="F802" s="44">
        <v>40</v>
      </c>
      <c r="G802" s="44">
        <v>29</v>
      </c>
      <c r="H802" s="44">
        <v>12</v>
      </c>
      <c r="I802" s="44">
        <v>2</v>
      </c>
      <c r="J802" s="44" t="s">
        <v>72</v>
      </c>
      <c r="K802" s="44">
        <v>1</v>
      </c>
      <c r="L802" s="44" t="s">
        <v>72</v>
      </c>
      <c r="M802" s="44">
        <v>17</v>
      </c>
      <c r="N802" s="186">
        <v>33</v>
      </c>
    </row>
    <row r="803" spans="1:14" x14ac:dyDescent="0.25">
      <c r="A803" s="44">
        <f>+COUNTIF($B$1:B803,ESTADISTICAS!B$9)</f>
        <v>0</v>
      </c>
      <c r="B803" s="44">
        <v>66</v>
      </c>
      <c r="C803" s="44" t="s">
        <v>103</v>
      </c>
      <c r="D803" s="44">
        <v>66594</v>
      </c>
      <c r="E803" t="s">
        <v>1150</v>
      </c>
      <c r="F803" s="44">
        <v>266</v>
      </c>
      <c r="G803" s="44">
        <v>290</v>
      </c>
      <c r="H803" s="44">
        <v>226</v>
      </c>
      <c r="I803" s="44">
        <v>201</v>
      </c>
      <c r="J803" s="44">
        <v>155</v>
      </c>
      <c r="K803" s="44">
        <v>23</v>
      </c>
      <c r="L803" s="44">
        <v>34</v>
      </c>
      <c r="M803" s="44">
        <v>14</v>
      </c>
      <c r="N803" s="186">
        <v>11</v>
      </c>
    </row>
    <row r="804" spans="1:14" x14ac:dyDescent="0.25">
      <c r="A804" s="44">
        <f>+COUNTIF($B$1:B804,ESTADISTICAS!B$9)</f>
        <v>0</v>
      </c>
      <c r="B804" s="44">
        <v>66</v>
      </c>
      <c r="C804" s="44" t="s">
        <v>103</v>
      </c>
      <c r="D804" s="44">
        <v>66682</v>
      </c>
      <c r="E804" t="s">
        <v>1151</v>
      </c>
      <c r="F804" s="44">
        <v>1919</v>
      </c>
      <c r="G804" s="44">
        <v>1789</v>
      </c>
      <c r="H804" s="44">
        <v>1583</v>
      </c>
      <c r="I804" s="44">
        <v>1704</v>
      </c>
      <c r="J804" s="44">
        <v>1603</v>
      </c>
      <c r="K804" s="44">
        <v>1581</v>
      </c>
      <c r="L804" s="44">
        <v>1322</v>
      </c>
      <c r="M804" s="44">
        <v>1381</v>
      </c>
      <c r="N804" s="186">
        <v>1106</v>
      </c>
    </row>
    <row r="805" spans="1:14" x14ac:dyDescent="0.25">
      <c r="A805" s="44">
        <f>+COUNTIF($B$1:B805,ESTADISTICAS!B$9)</f>
        <v>0</v>
      </c>
      <c r="B805" s="44">
        <v>66</v>
      </c>
      <c r="C805" s="44" t="s">
        <v>103</v>
      </c>
      <c r="D805" s="44">
        <v>66687</v>
      </c>
      <c r="E805" t="s">
        <v>1152</v>
      </c>
      <c r="F805" s="44">
        <v>53</v>
      </c>
      <c r="G805" s="44">
        <v>18</v>
      </c>
      <c r="H805" s="44" t="s">
        <v>72</v>
      </c>
      <c r="I805" s="44" t="s">
        <v>72</v>
      </c>
      <c r="J805" s="44">
        <v>32</v>
      </c>
      <c r="K805" s="44">
        <v>37</v>
      </c>
      <c r="L805" s="44">
        <v>32</v>
      </c>
      <c r="M805" s="44">
        <v>9</v>
      </c>
      <c r="N805" s="186">
        <v>0</v>
      </c>
    </row>
    <row r="806" spans="1:14" x14ac:dyDescent="0.25">
      <c r="A806" s="44">
        <f>+COUNTIF($B$1:B806,ESTADISTICAS!B$9)</f>
        <v>0</v>
      </c>
      <c r="B806" s="44">
        <v>68</v>
      </c>
      <c r="C806" s="44" t="s">
        <v>183</v>
      </c>
      <c r="D806" s="44">
        <v>68001</v>
      </c>
      <c r="E806" t="s">
        <v>1153</v>
      </c>
      <c r="F806" s="44">
        <v>75848</v>
      </c>
      <c r="G806" s="44">
        <v>93095</v>
      </c>
      <c r="H806" s="44">
        <v>99588</v>
      </c>
      <c r="I806" s="44">
        <v>99844</v>
      </c>
      <c r="J806" s="44">
        <v>103199</v>
      </c>
      <c r="K806" s="44">
        <v>99158</v>
      </c>
      <c r="L806" s="44">
        <v>97531</v>
      </c>
      <c r="M806" s="44">
        <v>95381</v>
      </c>
      <c r="N806" s="186">
        <v>97861</v>
      </c>
    </row>
    <row r="807" spans="1:14" x14ac:dyDescent="0.25">
      <c r="A807" s="44">
        <f>+COUNTIF($B$1:B807,ESTADISTICAS!B$9)</f>
        <v>0</v>
      </c>
      <c r="B807" s="44">
        <v>68</v>
      </c>
      <c r="C807" s="44" t="s">
        <v>183</v>
      </c>
      <c r="D807" s="44">
        <v>68013</v>
      </c>
      <c r="E807" t="s">
        <v>1154</v>
      </c>
      <c r="F807" s="44">
        <v>1</v>
      </c>
      <c r="G807" s="44" t="s">
        <v>72</v>
      </c>
      <c r="H807" s="44" t="s">
        <v>72</v>
      </c>
      <c r="I807" s="44" t="s">
        <v>72</v>
      </c>
      <c r="J807" s="44" t="s">
        <v>72</v>
      </c>
      <c r="K807" s="44" t="s">
        <v>72</v>
      </c>
      <c r="L807" s="44" t="s">
        <v>72</v>
      </c>
      <c r="M807" s="44" t="s">
        <v>72</v>
      </c>
      <c r="N807" s="186">
        <v>0</v>
      </c>
    </row>
    <row r="808" spans="1:14" x14ac:dyDescent="0.25">
      <c r="A808" s="44">
        <f>+COUNTIF($B$1:B808,ESTADISTICAS!B$9)</f>
        <v>0</v>
      </c>
      <c r="B808" s="44">
        <v>68</v>
      </c>
      <c r="C808" s="44" t="s">
        <v>183</v>
      </c>
      <c r="D808" s="44">
        <v>68020</v>
      </c>
      <c r="E808" t="s">
        <v>721</v>
      </c>
      <c r="F808" s="44">
        <v>115</v>
      </c>
      <c r="G808" s="44">
        <v>66</v>
      </c>
      <c r="H808" s="44">
        <v>1</v>
      </c>
      <c r="I808" s="44">
        <v>1</v>
      </c>
      <c r="J808" s="44" t="s">
        <v>72</v>
      </c>
      <c r="K808" s="44" t="s">
        <v>72</v>
      </c>
      <c r="L808" s="44">
        <v>1</v>
      </c>
      <c r="M808" s="44">
        <v>25</v>
      </c>
      <c r="N808" s="186">
        <v>0</v>
      </c>
    </row>
    <row r="809" spans="1:14" x14ac:dyDescent="0.25">
      <c r="A809" s="44">
        <f>+COUNTIF($B$1:B809,ESTADISTICAS!B$9)</f>
        <v>0</v>
      </c>
      <c r="B809" s="44">
        <v>68</v>
      </c>
      <c r="C809" s="44" t="s">
        <v>183</v>
      </c>
      <c r="D809" s="44">
        <v>68051</v>
      </c>
      <c r="E809" t="s">
        <v>1155</v>
      </c>
      <c r="F809" s="44" t="s">
        <v>72</v>
      </c>
      <c r="G809" s="44" t="s">
        <v>72</v>
      </c>
      <c r="H809" s="44" t="s">
        <v>72</v>
      </c>
      <c r="I809" s="44" t="s">
        <v>72</v>
      </c>
      <c r="J809" s="44" t="s">
        <v>72</v>
      </c>
      <c r="K809" s="44">
        <v>4</v>
      </c>
      <c r="L809" s="44" t="s">
        <v>72</v>
      </c>
      <c r="M809" s="44" t="s">
        <v>72</v>
      </c>
      <c r="N809" s="186">
        <v>0</v>
      </c>
    </row>
    <row r="810" spans="1:14" x14ac:dyDescent="0.25">
      <c r="A810" s="44">
        <f>+COUNTIF($B$1:B810,ESTADISTICAS!B$9)</f>
        <v>0</v>
      </c>
      <c r="B810" s="44">
        <v>68</v>
      </c>
      <c r="C810" s="44" t="s">
        <v>183</v>
      </c>
      <c r="D810" s="44">
        <v>68077</v>
      </c>
      <c r="E810" t="s">
        <v>414</v>
      </c>
      <c r="F810" s="44">
        <v>652</v>
      </c>
      <c r="G810" s="44">
        <v>497</v>
      </c>
      <c r="H810" s="44">
        <v>305</v>
      </c>
      <c r="I810" s="44">
        <v>352</v>
      </c>
      <c r="J810" s="44">
        <v>256</v>
      </c>
      <c r="K810" s="44">
        <v>185</v>
      </c>
      <c r="L810" s="44">
        <v>65</v>
      </c>
      <c r="M810" s="44">
        <v>2</v>
      </c>
      <c r="N810" s="186">
        <v>0</v>
      </c>
    </row>
    <row r="811" spans="1:14" x14ac:dyDescent="0.25">
      <c r="A811" s="44">
        <f>+COUNTIF($B$1:B811,ESTADISTICAS!B$9)</f>
        <v>0</v>
      </c>
      <c r="B811" s="44">
        <v>68</v>
      </c>
      <c r="C811" s="44" t="s">
        <v>183</v>
      </c>
      <c r="D811" s="44">
        <v>68079</v>
      </c>
      <c r="E811" t="s">
        <v>1156</v>
      </c>
      <c r="F811" s="44">
        <v>32</v>
      </c>
      <c r="G811" s="44">
        <v>124</v>
      </c>
      <c r="H811" s="44">
        <v>79</v>
      </c>
      <c r="I811" s="44">
        <v>45</v>
      </c>
      <c r="J811" s="44" t="s">
        <v>72</v>
      </c>
      <c r="K811" s="44">
        <v>17</v>
      </c>
      <c r="L811" s="44" t="s">
        <v>72</v>
      </c>
      <c r="M811" s="44" t="s">
        <v>72</v>
      </c>
      <c r="N811" s="186">
        <v>0</v>
      </c>
    </row>
    <row r="812" spans="1:14" x14ac:dyDescent="0.25">
      <c r="A812" s="44">
        <f>+COUNTIF($B$1:B812,ESTADISTICAS!B$9)</f>
        <v>0</v>
      </c>
      <c r="B812" s="44">
        <v>68</v>
      </c>
      <c r="C812" s="44" t="s">
        <v>183</v>
      </c>
      <c r="D812" s="44">
        <v>68081</v>
      </c>
      <c r="E812" t="s">
        <v>1157</v>
      </c>
      <c r="F812" s="44">
        <v>4204</v>
      </c>
      <c r="G812" s="44">
        <v>8769</v>
      </c>
      <c r="H812" s="44">
        <v>8760</v>
      </c>
      <c r="I812" s="44">
        <v>10923</v>
      </c>
      <c r="J812" s="44">
        <v>10473</v>
      </c>
      <c r="K812" s="44">
        <v>11075</v>
      </c>
      <c r="L812" s="44">
        <v>11327</v>
      </c>
      <c r="M812" s="44">
        <v>10904</v>
      </c>
      <c r="N812" s="186">
        <v>10700</v>
      </c>
    </row>
    <row r="813" spans="1:14" x14ac:dyDescent="0.25">
      <c r="A813" s="44">
        <f>+COUNTIF($B$1:B813,ESTADISTICAS!B$9)</f>
        <v>0</v>
      </c>
      <c r="B813" s="44">
        <v>68</v>
      </c>
      <c r="C813" s="44" t="s">
        <v>183</v>
      </c>
      <c r="D813" s="44">
        <v>68092</v>
      </c>
      <c r="E813" t="s">
        <v>418</v>
      </c>
      <c r="F813" s="44" t="s">
        <v>72</v>
      </c>
      <c r="G813" s="44" t="s">
        <v>72</v>
      </c>
      <c r="H813" s="44">
        <v>1</v>
      </c>
      <c r="I813" s="44">
        <v>1</v>
      </c>
      <c r="J813" s="44" t="s">
        <v>72</v>
      </c>
      <c r="K813" s="44" t="s">
        <v>72</v>
      </c>
      <c r="L813" s="44" t="s">
        <v>72</v>
      </c>
      <c r="M813" s="44" t="s">
        <v>72</v>
      </c>
      <c r="N813" s="186">
        <v>0</v>
      </c>
    </row>
    <row r="814" spans="1:14" x14ac:dyDescent="0.25">
      <c r="A814" s="44">
        <f>+COUNTIF($B$1:B814,ESTADISTICAS!B$9)</f>
        <v>0</v>
      </c>
      <c r="B814" s="44">
        <v>68</v>
      </c>
      <c r="C814" s="44" t="s">
        <v>183</v>
      </c>
      <c r="D814" s="44">
        <v>68101</v>
      </c>
      <c r="E814" t="s">
        <v>121</v>
      </c>
      <c r="F814" s="44">
        <v>31</v>
      </c>
      <c r="G814" s="44" t="s">
        <v>72</v>
      </c>
      <c r="H814" s="44" t="s">
        <v>72</v>
      </c>
      <c r="I814" s="44" t="s">
        <v>72</v>
      </c>
      <c r="J814" s="44" t="s">
        <v>72</v>
      </c>
      <c r="K814" s="44">
        <v>2</v>
      </c>
      <c r="L814" s="44" t="s">
        <v>72</v>
      </c>
      <c r="M814" s="44" t="s">
        <v>72</v>
      </c>
      <c r="N814" s="186">
        <v>0</v>
      </c>
    </row>
    <row r="815" spans="1:14" x14ac:dyDescent="0.25">
      <c r="A815" s="44">
        <f>+COUNTIF($B$1:B815,ESTADISTICAS!B$9)</f>
        <v>0</v>
      </c>
      <c r="B815" s="44">
        <v>68</v>
      </c>
      <c r="C815" s="44" t="s">
        <v>183</v>
      </c>
      <c r="D815" s="44">
        <v>68121</v>
      </c>
      <c r="E815" t="s">
        <v>828</v>
      </c>
      <c r="F815" s="44" t="s">
        <v>72</v>
      </c>
      <c r="G815" s="44" t="s">
        <v>72</v>
      </c>
      <c r="H815" s="44" t="s">
        <v>72</v>
      </c>
      <c r="I815" s="44" t="s">
        <v>72</v>
      </c>
      <c r="J815" s="44" t="s">
        <v>72</v>
      </c>
      <c r="K815" s="44">
        <v>1</v>
      </c>
      <c r="L815" s="44" t="s">
        <v>72</v>
      </c>
      <c r="M815" s="44" t="s">
        <v>72</v>
      </c>
      <c r="N815" s="186">
        <v>0</v>
      </c>
    </row>
    <row r="816" spans="1:14" x14ac:dyDescent="0.25">
      <c r="A816" s="44">
        <f>+COUNTIF($B$1:B816,ESTADISTICAS!B$9)</f>
        <v>0</v>
      </c>
      <c r="B816" s="44">
        <v>68</v>
      </c>
      <c r="C816" s="44" t="s">
        <v>183</v>
      </c>
      <c r="D816" s="44">
        <v>68147</v>
      </c>
      <c r="E816" t="s">
        <v>1158</v>
      </c>
      <c r="F816" s="44">
        <v>59</v>
      </c>
      <c r="G816" s="44">
        <v>62</v>
      </c>
      <c r="H816" s="44">
        <v>57</v>
      </c>
      <c r="I816" s="44">
        <v>41</v>
      </c>
      <c r="J816" s="44">
        <v>15</v>
      </c>
      <c r="K816" s="44">
        <v>1</v>
      </c>
      <c r="L816" s="44" t="s">
        <v>72</v>
      </c>
      <c r="M816" s="44" t="s">
        <v>72</v>
      </c>
      <c r="N816" s="186">
        <v>0</v>
      </c>
    </row>
    <row r="817" spans="1:14" x14ac:dyDescent="0.25">
      <c r="A817" s="44">
        <f>+COUNTIF($B$1:B817,ESTADISTICAS!B$9)</f>
        <v>0</v>
      </c>
      <c r="B817" s="44">
        <v>68</v>
      </c>
      <c r="C817" s="44" t="s">
        <v>183</v>
      </c>
      <c r="D817" s="44">
        <v>68152</v>
      </c>
      <c r="E817" t="s">
        <v>1159</v>
      </c>
      <c r="F817" s="44" t="s">
        <v>72</v>
      </c>
      <c r="G817" s="44">
        <v>29</v>
      </c>
      <c r="H817" s="44">
        <v>22</v>
      </c>
      <c r="I817" s="44">
        <v>11</v>
      </c>
      <c r="J817" s="44" t="s">
        <v>72</v>
      </c>
      <c r="K817" s="44" t="s">
        <v>72</v>
      </c>
      <c r="L817" s="44" t="s">
        <v>72</v>
      </c>
      <c r="M817" s="44" t="s">
        <v>72</v>
      </c>
      <c r="N817" s="186">
        <v>0</v>
      </c>
    </row>
    <row r="818" spans="1:14" x14ac:dyDescent="0.25">
      <c r="A818" s="44">
        <f>+COUNTIF($B$1:B818,ESTADISTICAS!B$9)</f>
        <v>0</v>
      </c>
      <c r="B818" s="44">
        <v>68</v>
      </c>
      <c r="C818" s="44" t="s">
        <v>183</v>
      </c>
      <c r="D818" s="44">
        <v>68162</v>
      </c>
      <c r="E818" t="s">
        <v>1160</v>
      </c>
      <c r="F818" s="44">
        <v>31</v>
      </c>
      <c r="G818" s="44">
        <v>92</v>
      </c>
      <c r="H818" s="44">
        <v>56</v>
      </c>
      <c r="I818" s="44">
        <v>52</v>
      </c>
      <c r="J818" s="44" t="s">
        <v>72</v>
      </c>
      <c r="K818" s="44" t="s">
        <v>72</v>
      </c>
      <c r="L818" s="44" t="s">
        <v>72</v>
      </c>
      <c r="M818" s="44" t="s">
        <v>72</v>
      </c>
      <c r="N818" s="186">
        <v>0</v>
      </c>
    </row>
    <row r="819" spans="1:14" x14ac:dyDescent="0.25">
      <c r="A819" s="44">
        <f>+COUNTIF($B$1:B819,ESTADISTICAS!B$9)</f>
        <v>0</v>
      </c>
      <c r="B819" s="44">
        <v>68</v>
      </c>
      <c r="C819" s="44" t="s">
        <v>183</v>
      </c>
      <c r="D819" s="44">
        <v>68167</v>
      </c>
      <c r="E819" t="s">
        <v>1161</v>
      </c>
      <c r="F819" s="44">
        <v>69</v>
      </c>
      <c r="G819" s="44">
        <v>83</v>
      </c>
      <c r="H819" s="44">
        <v>63</v>
      </c>
      <c r="I819" s="44">
        <v>38</v>
      </c>
      <c r="J819" s="44" t="s">
        <v>72</v>
      </c>
      <c r="K819" s="44">
        <v>9</v>
      </c>
      <c r="L819" s="44" t="s">
        <v>72</v>
      </c>
      <c r="M819" s="44" t="s">
        <v>72</v>
      </c>
      <c r="N819" s="186">
        <v>0</v>
      </c>
    </row>
    <row r="820" spans="1:14" x14ac:dyDescent="0.25">
      <c r="A820" s="44">
        <f>+COUNTIF($B$1:B820,ESTADISTICAS!B$9)</f>
        <v>0</v>
      </c>
      <c r="B820" s="44">
        <v>68</v>
      </c>
      <c r="C820" s="44" t="s">
        <v>183</v>
      </c>
      <c r="D820" s="44">
        <v>68176</v>
      </c>
      <c r="E820" t="s">
        <v>797</v>
      </c>
      <c r="F820" s="44" t="s">
        <v>72</v>
      </c>
      <c r="G820" s="44" t="s">
        <v>72</v>
      </c>
      <c r="H820" s="44">
        <v>31</v>
      </c>
      <c r="I820" s="44">
        <v>21</v>
      </c>
      <c r="J820" s="44">
        <v>17</v>
      </c>
      <c r="K820" s="44">
        <v>21</v>
      </c>
      <c r="L820" s="44" t="s">
        <v>72</v>
      </c>
      <c r="M820" s="44" t="s">
        <v>72</v>
      </c>
      <c r="N820" s="186">
        <v>0</v>
      </c>
    </row>
    <row r="821" spans="1:14" x14ac:dyDescent="0.25">
      <c r="A821" s="44">
        <f>+COUNTIF($B$1:B821,ESTADISTICAS!B$9)</f>
        <v>0</v>
      </c>
      <c r="B821" s="44">
        <v>68</v>
      </c>
      <c r="C821" s="44" t="s">
        <v>183</v>
      </c>
      <c r="D821" s="44">
        <v>68179</v>
      </c>
      <c r="E821" t="s">
        <v>1162</v>
      </c>
      <c r="F821" s="44" t="s">
        <v>72</v>
      </c>
      <c r="G821" s="44">
        <v>41</v>
      </c>
      <c r="H821" s="44">
        <v>41</v>
      </c>
      <c r="I821" s="44">
        <v>29</v>
      </c>
      <c r="J821" s="44" t="s">
        <v>72</v>
      </c>
      <c r="K821" s="44" t="s">
        <v>72</v>
      </c>
      <c r="L821" s="44" t="s">
        <v>72</v>
      </c>
      <c r="M821" s="44" t="s">
        <v>72</v>
      </c>
      <c r="N821" s="186">
        <v>0</v>
      </c>
    </row>
    <row r="822" spans="1:14" x14ac:dyDescent="0.25">
      <c r="A822" s="44">
        <f>+COUNTIF($B$1:B822,ESTADISTICAS!B$9)</f>
        <v>0</v>
      </c>
      <c r="B822" s="44">
        <v>68</v>
      </c>
      <c r="C822" s="44" t="s">
        <v>183</v>
      </c>
      <c r="D822" s="44">
        <v>68190</v>
      </c>
      <c r="E822" t="s">
        <v>1163</v>
      </c>
      <c r="F822" s="44">
        <v>303</v>
      </c>
      <c r="G822" s="44">
        <v>158</v>
      </c>
      <c r="H822" s="44">
        <v>78</v>
      </c>
      <c r="I822" s="44">
        <v>28</v>
      </c>
      <c r="J822" s="44">
        <v>23</v>
      </c>
      <c r="K822" s="44">
        <v>13</v>
      </c>
      <c r="L822" s="44">
        <v>1</v>
      </c>
      <c r="M822" s="44">
        <v>3</v>
      </c>
      <c r="N822" s="186">
        <v>0</v>
      </c>
    </row>
    <row r="823" spans="1:14" x14ac:dyDescent="0.25">
      <c r="A823" s="44">
        <f>+COUNTIF($B$1:B823,ESTADISTICAS!B$9)</f>
        <v>0</v>
      </c>
      <c r="B823" s="44">
        <v>68</v>
      </c>
      <c r="C823" s="44" t="s">
        <v>183</v>
      </c>
      <c r="D823" s="44">
        <v>68207</v>
      </c>
      <c r="E823" t="s">
        <v>435</v>
      </c>
      <c r="F823" s="44">
        <v>36</v>
      </c>
      <c r="G823" s="44">
        <v>36</v>
      </c>
      <c r="H823" s="44">
        <v>33</v>
      </c>
      <c r="I823" s="44">
        <v>24</v>
      </c>
      <c r="J823" s="44">
        <v>14</v>
      </c>
      <c r="K823" s="44" t="s">
        <v>72</v>
      </c>
      <c r="L823" s="44">
        <v>1</v>
      </c>
      <c r="M823" s="44" t="s">
        <v>72</v>
      </c>
      <c r="N823" s="186">
        <v>0</v>
      </c>
    </row>
    <row r="824" spans="1:14" x14ac:dyDescent="0.25">
      <c r="A824" s="44">
        <f>+COUNTIF($B$1:B824,ESTADISTICAS!B$9)</f>
        <v>0</v>
      </c>
      <c r="B824" s="44">
        <v>68</v>
      </c>
      <c r="C824" s="44" t="s">
        <v>183</v>
      </c>
      <c r="D824" s="44">
        <v>68209</v>
      </c>
      <c r="E824" t="s">
        <v>1164</v>
      </c>
      <c r="F824" s="44">
        <v>30</v>
      </c>
      <c r="G824" s="44" t="s">
        <v>72</v>
      </c>
      <c r="H824" s="44" t="s">
        <v>72</v>
      </c>
      <c r="I824" s="44" t="s">
        <v>72</v>
      </c>
      <c r="J824" s="44" t="s">
        <v>72</v>
      </c>
      <c r="K824" s="44" t="s">
        <v>72</v>
      </c>
      <c r="L824" s="44" t="s">
        <v>72</v>
      </c>
      <c r="M824" s="44" t="s">
        <v>72</v>
      </c>
      <c r="N824" s="186">
        <v>0</v>
      </c>
    </row>
    <row r="825" spans="1:14" x14ac:dyDescent="0.25">
      <c r="A825" s="44">
        <f>+COUNTIF($B$1:B825,ESTADISTICAS!B$9)</f>
        <v>0</v>
      </c>
      <c r="B825" s="44">
        <v>68</v>
      </c>
      <c r="C825" s="44" t="s">
        <v>183</v>
      </c>
      <c r="D825" s="44">
        <v>68211</v>
      </c>
      <c r="E825" t="s">
        <v>1165</v>
      </c>
      <c r="F825" s="44" t="s">
        <v>72</v>
      </c>
      <c r="G825" s="44" t="s">
        <v>72</v>
      </c>
      <c r="H825" s="44" t="s">
        <v>72</v>
      </c>
      <c r="I825" s="44" t="s">
        <v>72</v>
      </c>
      <c r="J825" s="44" t="s">
        <v>72</v>
      </c>
      <c r="K825" s="44">
        <v>2</v>
      </c>
      <c r="L825" s="44" t="s">
        <v>72</v>
      </c>
      <c r="M825" s="44">
        <v>1</v>
      </c>
      <c r="N825" s="186">
        <v>0</v>
      </c>
    </row>
    <row r="826" spans="1:14" x14ac:dyDescent="0.25">
      <c r="A826" s="44">
        <f>+COUNTIF($B$1:B826,ESTADISTICAS!B$9)</f>
        <v>0</v>
      </c>
      <c r="B826" s="44">
        <v>68</v>
      </c>
      <c r="C826" s="44" t="s">
        <v>183</v>
      </c>
      <c r="D826" s="44">
        <v>68229</v>
      </c>
      <c r="E826" t="s">
        <v>1166</v>
      </c>
      <c r="F826" s="44" t="s">
        <v>72</v>
      </c>
      <c r="G826" s="44">
        <v>68</v>
      </c>
      <c r="H826" s="44">
        <v>93</v>
      </c>
      <c r="I826" s="44">
        <v>86</v>
      </c>
      <c r="J826" s="44">
        <v>19</v>
      </c>
      <c r="K826" s="44">
        <v>21</v>
      </c>
      <c r="L826" s="44" t="s">
        <v>72</v>
      </c>
      <c r="M826" s="44" t="s">
        <v>72</v>
      </c>
      <c r="N826" s="186">
        <v>0</v>
      </c>
    </row>
    <row r="827" spans="1:14" x14ac:dyDescent="0.25">
      <c r="A827" s="44">
        <f>+COUNTIF($B$1:B827,ESTADISTICAS!B$9)</f>
        <v>0</v>
      </c>
      <c r="B827" s="44">
        <v>68</v>
      </c>
      <c r="C827" s="44" t="s">
        <v>183</v>
      </c>
      <c r="D827" s="44">
        <v>68235</v>
      </c>
      <c r="E827" t="s">
        <v>1167</v>
      </c>
      <c r="F827" s="44">
        <v>33</v>
      </c>
      <c r="G827" s="44">
        <v>50</v>
      </c>
      <c r="H827" s="44">
        <v>42</v>
      </c>
      <c r="I827" s="44" t="s">
        <v>72</v>
      </c>
      <c r="J827" s="44" t="s">
        <v>72</v>
      </c>
      <c r="K827" s="44" t="s">
        <v>72</v>
      </c>
      <c r="L827" s="44" t="s">
        <v>72</v>
      </c>
      <c r="M827" s="44" t="s">
        <v>72</v>
      </c>
      <c r="N827" s="186">
        <v>0</v>
      </c>
    </row>
    <row r="828" spans="1:14" x14ac:dyDescent="0.25">
      <c r="A828" s="44">
        <f>+COUNTIF($B$1:B828,ESTADISTICAS!B$9)</f>
        <v>0</v>
      </c>
      <c r="B828" s="44">
        <v>68</v>
      </c>
      <c r="C828" s="44" t="s">
        <v>183</v>
      </c>
      <c r="D828" s="44">
        <v>68245</v>
      </c>
      <c r="E828" t="s">
        <v>1168</v>
      </c>
      <c r="F828" s="44" t="s">
        <v>72</v>
      </c>
      <c r="G828" s="44">
        <v>26</v>
      </c>
      <c r="H828" s="44">
        <v>26</v>
      </c>
      <c r="I828" s="44">
        <v>20</v>
      </c>
      <c r="J828" s="44" t="s">
        <v>72</v>
      </c>
      <c r="K828" s="44">
        <v>1</v>
      </c>
      <c r="L828" s="44" t="s">
        <v>72</v>
      </c>
      <c r="M828" s="44" t="s">
        <v>72</v>
      </c>
      <c r="N828" s="186">
        <v>0</v>
      </c>
    </row>
    <row r="829" spans="1:14" x14ac:dyDescent="0.25">
      <c r="A829" s="44">
        <f>+COUNTIF($B$1:B829,ESTADISTICAS!B$9)</f>
        <v>0</v>
      </c>
      <c r="B829" s="44">
        <v>68</v>
      </c>
      <c r="C829" s="44" t="s">
        <v>183</v>
      </c>
      <c r="D829" s="44">
        <v>68250</v>
      </c>
      <c r="E829" t="s">
        <v>555</v>
      </c>
      <c r="F829" s="44" t="s">
        <v>72</v>
      </c>
      <c r="G829" s="44" t="s">
        <v>72</v>
      </c>
      <c r="H829" s="44" t="s">
        <v>72</v>
      </c>
      <c r="I829" s="44" t="s">
        <v>72</v>
      </c>
      <c r="J829" s="44" t="s">
        <v>72</v>
      </c>
      <c r="K829" s="44">
        <v>4</v>
      </c>
      <c r="L829" s="44" t="s">
        <v>72</v>
      </c>
      <c r="M829" s="44" t="s">
        <v>72</v>
      </c>
      <c r="N829" s="186">
        <v>0</v>
      </c>
    </row>
    <row r="830" spans="1:14" x14ac:dyDescent="0.25">
      <c r="A830" s="44">
        <f>+COUNTIF($B$1:B830,ESTADISTICAS!B$9)</f>
        <v>0</v>
      </c>
      <c r="B830" s="44">
        <v>68</v>
      </c>
      <c r="C830" s="44" t="s">
        <v>183</v>
      </c>
      <c r="D830" s="44">
        <v>68255</v>
      </c>
      <c r="E830" t="s">
        <v>1169</v>
      </c>
      <c r="F830" s="44">
        <v>180</v>
      </c>
      <c r="G830" s="44">
        <v>217</v>
      </c>
      <c r="H830" s="44">
        <v>283</v>
      </c>
      <c r="I830" s="44">
        <v>268</v>
      </c>
      <c r="J830" s="44">
        <v>185</v>
      </c>
      <c r="K830" s="44">
        <v>102</v>
      </c>
      <c r="L830" s="44">
        <v>127</v>
      </c>
      <c r="M830" s="44">
        <v>189</v>
      </c>
      <c r="N830" s="186">
        <v>199</v>
      </c>
    </row>
    <row r="831" spans="1:14" x14ac:dyDescent="0.25">
      <c r="A831" s="44">
        <f>+COUNTIF($B$1:B831,ESTADISTICAS!B$9)</f>
        <v>0</v>
      </c>
      <c r="B831" s="44">
        <v>68</v>
      </c>
      <c r="C831" s="44" t="s">
        <v>183</v>
      </c>
      <c r="D831" s="44">
        <v>68264</v>
      </c>
      <c r="E831" t="s">
        <v>1170</v>
      </c>
      <c r="F831" s="44" t="s">
        <v>72</v>
      </c>
      <c r="G831" s="44" t="s">
        <v>72</v>
      </c>
      <c r="H831" s="44" t="s">
        <v>72</v>
      </c>
      <c r="I831" s="44" t="s">
        <v>72</v>
      </c>
      <c r="J831" s="44" t="s">
        <v>72</v>
      </c>
      <c r="K831" s="44">
        <v>2</v>
      </c>
      <c r="L831" s="44" t="s">
        <v>72</v>
      </c>
      <c r="M831" s="44" t="s">
        <v>72</v>
      </c>
      <c r="N831" s="186">
        <v>0</v>
      </c>
    </row>
    <row r="832" spans="1:14" x14ac:dyDescent="0.25">
      <c r="A832" s="44">
        <f>+COUNTIF($B$1:B832,ESTADISTICAS!B$9)</f>
        <v>0</v>
      </c>
      <c r="B832" s="44">
        <v>68</v>
      </c>
      <c r="C832" s="44" t="s">
        <v>183</v>
      </c>
      <c r="D832" s="44">
        <v>68266</v>
      </c>
      <c r="E832" t="s">
        <v>1171</v>
      </c>
      <c r="F832" s="44">
        <v>47</v>
      </c>
      <c r="G832" s="44">
        <v>34</v>
      </c>
      <c r="H832" s="44">
        <v>43</v>
      </c>
      <c r="I832" s="44">
        <v>35</v>
      </c>
      <c r="J832" s="44">
        <v>29</v>
      </c>
      <c r="K832" s="44">
        <v>12</v>
      </c>
      <c r="L832" s="44" t="s">
        <v>72</v>
      </c>
      <c r="M832" s="44" t="s">
        <v>72</v>
      </c>
      <c r="N832" s="186">
        <v>0</v>
      </c>
    </row>
    <row r="833" spans="1:14" x14ac:dyDescent="0.25">
      <c r="A833" s="44">
        <f>+COUNTIF($B$1:B833,ESTADISTICAS!B$9)</f>
        <v>0</v>
      </c>
      <c r="B833" s="44">
        <v>68</v>
      </c>
      <c r="C833" s="44" t="s">
        <v>183</v>
      </c>
      <c r="D833" s="44">
        <v>68271</v>
      </c>
      <c r="E833" t="s">
        <v>1172</v>
      </c>
      <c r="F833" s="44">
        <v>74</v>
      </c>
      <c r="G833" s="44">
        <v>60</v>
      </c>
      <c r="H833" s="44">
        <v>37</v>
      </c>
      <c r="I833" s="44">
        <v>22</v>
      </c>
      <c r="J833" s="44" t="s">
        <v>72</v>
      </c>
      <c r="K833" s="44" t="s">
        <v>72</v>
      </c>
      <c r="L833" s="44" t="s">
        <v>72</v>
      </c>
      <c r="M833" s="44" t="s">
        <v>72</v>
      </c>
      <c r="N833" s="186">
        <v>0</v>
      </c>
    </row>
    <row r="834" spans="1:14" x14ac:dyDescent="0.25">
      <c r="A834" s="44">
        <f>+COUNTIF($B$1:B834,ESTADISTICAS!B$9)</f>
        <v>0</v>
      </c>
      <c r="B834" s="44">
        <v>68</v>
      </c>
      <c r="C834" s="44" t="s">
        <v>183</v>
      </c>
      <c r="D834" s="44">
        <v>68276</v>
      </c>
      <c r="E834" t="s">
        <v>1173</v>
      </c>
      <c r="F834" s="44">
        <v>1208</v>
      </c>
      <c r="G834" s="44">
        <v>1353</v>
      </c>
      <c r="H834" s="44">
        <v>1587</v>
      </c>
      <c r="I834" s="44">
        <v>1783</v>
      </c>
      <c r="J834" s="44">
        <v>2055</v>
      </c>
      <c r="K834" s="44">
        <v>2020</v>
      </c>
      <c r="L834" s="44">
        <v>1912</v>
      </c>
      <c r="M834" s="44">
        <v>2238</v>
      </c>
      <c r="N834" s="186">
        <v>2330</v>
      </c>
    </row>
    <row r="835" spans="1:14" x14ac:dyDescent="0.25">
      <c r="A835" s="44">
        <f>+COUNTIF($B$1:B835,ESTADISTICAS!B$9)</f>
        <v>0</v>
      </c>
      <c r="B835" s="44">
        <v>68</v>
      </c>
      <c r="C835" s="44" t="s">
        <v>183</v>
      </c>
      <c r="D835" s="44">
        <v>68296</v>
      </c>
      <c r="E835" t="s">
        <v>1174</v>
      </c>
      <c r="F835" s="44" t="s">
        <v>72</v>
      </c>
      <c r="G835" s="44">
        <v>29</v>
      </c>
      <c r="H835" s="44">
        <v>30</v>
      </c>
      <c r="I835" s="44">
        <v>18</v>
      </c>
      <c r="J835" s="44" t="s">
        <v>72</v>
      </c>
      <c r="K835" s="44">
        <v>4</v>
      </c>
      <c r="L835" s="44" t="s">
        <v>72</v>
      </c>
      <c r="M835" s="44">
        <v>1</v>
      </c>
      <c r="N835" s="186">
        <v>0</v>
      </c>
    </row>
    <row r="836" spans="1:14" x14ac:dyDescent="0.25">
      <c r="A836" s="44">
        <f>+COUNTIF($B$1:B836,ESTADISTICAS!B$9)</f>
        <v>0</v>
      </c>
      <c r="B836" s="44">
        <v>68</v>
      </c>
      <c r="C836" s="44" t="s">
        <v>183</v>
      </c>
      <c r="D836" s="44">
        <v>68298</v>
      </c>
      <c r="E836" t="s">
        <v>1175</v>
      </c>
      <c r="F836" s="44" t="s">
        <v>72</v>
      </c>
      <c r="G836" s="44">
        <v>7</v>
      </c>
      <c r="H836" s="44" t="s">
        <v>72</v>
      </c>
      <c r="I836" s="44" t="s">
        <v>72</v>
      </c>
      <c r="J836" s="44" t="s">
        <v>72</v>
      </c>
      <c r="K836" s="44" t="s">
        <v>72</v>
      </c>
      <c r="L836" s="44" t="s">
        <v>72</v>
      </c>
      <c r="M836" s="44">
        <v>2</v>
      </c>
      <c r="N836" s="186">
        <v>0</v>
      </c>
    </row>
    <row r="837" spans="1:14" x14ac:dyDescent="0.25">
      <c r="A837" s="44">
        <f>+COUNTIF($B$1:B837,ESTADISTICAS!B$9)</f>
        <v>0</v>
      </c>
      <c r="B837" s="44">
        <v>68</v>
      </c>
      <c r="C837" s="44" t="s">
        <v>183</v>
      </c>
      <c r="D837" s="44">
        <v>68307</v>
      </c>
      <c r="E837" t="s">
        <v>1176</v>
      </c>
      <c r="F837" s="44">
        <v>1754</v>
      </c>
      <c r="G837" s="44">
        <v>2135</v>
      </c>
      <c r="H837" s="44">
        <v>2121</v>
      </c>
      <c r="I837" s="44">
        <v>2578</v>
      </c>
      <c r="J837" s="44">
        <v>2823</v>
      </c>
      <c r="K837" s="44">
        <v>2954</v>
      </c>
      <c r="L837" s="44">
        <v>2946</v>
      </c>
      <c r="M837" s="44">
        <v>3558</v>
      </c>
      <c r="N837" s="186">
        <v>2867</v>
      </c>
    </row>
    <row r="838" spans="1:14" x14ac:dyDescent="0.25">
      <c r="A838" s="44">
        <f>+COUNTIF($B$1:B838,ESTADISTICAS!B$9)</f>
        <v>0</v>
      </c>
      <c r="B838" s="44">
        <v>68</v>
      </c>
      <c r="C838" s="44" t="s">
        <v>183</v>
      </c>
      <c r="D838" s="44">
        <v>68318</v>
      </c>
      <c r="E838" t="s">
        <v>1177</v>
      </c>
      <c r="F838" s="44">
        <v>5</v>
      </c>
      <c r="G838" s="44" t="s">
        <v>72</v>
      </c>
      <c r="H838" s="44">
        <v>59</v>
      </c>
      <c r="I838" s="44">
        <v>41</v>
      </c>
      <c r="J838" s="44">
        <v>31</v>
      </c>
      <c r="K838" s="44" t="s">
        <v>72</v>
      </c>
      <c r="L838" s="44" t="s">
        <v>72</v>
      </c>
      <c r="M838" s="44" t="s">
        <v>72</v>
      </c>
      <c r="N838" s="186">
        <v>0</v>
      </c>
    </row>
    <row r="839" spans="1:14" x14ac:dyDescent="0.25">
      <c r="A839" s="44">
        <f>+COUNTIF($B$1:B839,ESTADISTICAS!B$9)</f>
        <v>0</v>
      </c>
      <c r="B839" s="44">
        <v>68</v>
      </c>
      <c r="C839" s="44" t="s">
        <v>183</v>
      </c>
      <c r="D839" s="44">
        <v>68320</v>
      </c>
      <c r="E839" t="s">
        <v>450</v>
      </c>
      <c r="F839" s="44" t="s">
        <v>72</v>
      </c>
      <c r="G839" s="44">
        <v>40</v>
      </c>
      <c r="H839" s="44">
        <v>63</v>
      </c>
      <c r="I839" s="44">
        <v>55</v>
      </c>
      <c r="J839" s="44">
        <v>15</v>
      </c>
      <c r="K839" s="44">
        <v>1</v>
      </c>
      <c r="L839" s="44" t="s">
        <v>72</v>
      </c>
      <c r="M839" s="44" t="s">
        <v>72</v>
      </c>
      <c r="N839" s="186">
        <v>0</v>
      </c>
    </row>
    <row r="840" spans="1:14" x14ac:dyDescent="0.25">
      <c r="A840" s="44">
        <f>+COUNTIF($B$1:B840,ESTADISTICAS!B$9)</f>
        <v>0</v>
      </c>
      <c r="B840" s="44">
        <v>68</v>
      </c>
      <c r="C840" s="44" t="s">
        <v>183</v>
      </c>
      <c r="D840" s="44">
        <v>68322</v>
      </c>
      <c r="E840" t="s">
        <v>1178</v>
      </c>
      <c r="F840" s="44">
        <v>33</v>
      </c>
      <c r="G840" s="44">
        <v>21</v>
      </c>
      <c r="H840" s="44">
        <v>17</v>
      </c>
      <c r="I840" s="44" t="s">
        <v>72</v>
      </c>
      <c r="J840" s="44" t="s">
        <v>72</v>
      </c>
      <c r="K840" s="44" t="s">
        <v>72</v>
      </c>
      <c r="L840" s="44" t="s">
        <v>72</v>
      </c>
      <c r="M840" s="44" t="s">
        <v>72</v>
      </c>
      <c r="N840" s="186">
        <v>0</v>
      </c>
    </row>
    <row r="841" spans="1:14" x14ac:dyDescent="0.25">
      <c r="A841" s="44">
        <f>+COUNTIF($B$1:B841,ESTADISTICAS!B$9)</f>
        <v>0</v>
      </c>
      <c r="B841" s="44">
        <v>68</v>
      </c>
      <c r="C841" s="44" t="s">
        <v>183</v>
      </c>
      <c r="D841" s="44">
        <v>68327</v>
      </c>
      <c r="E841" t="s">
        <v>1179</v>
      </c>
      <c r="F841" s="44" t="s">
        <v>72</v>
      </c>
      <c r="G841" s="44" t="s">
        <v>72</v>
      </c>
      <c r="H841" s="44" t="s">
        <v>72</v>
      </c>
      <c r="I841" s="44" t="s">
        <v>72</v>
      </c>
      <c r="J841" s="44" t="s">
        <v>72</v>
      </c>
      <c r="K841" s="44">
        <v>2</v>
      </c>
      <c r="L841" s="44" t="s">
        <v>72</v>
      </c>
      <c r="M841" s="44" t="s">
        <v>72</v>
      </c>
      <c r="N841" s="186">
        <v>0</v>
      </c>
    </row>
    <row r="842" spans="1:14" x14ac:dyDescent="0.25">
      <c r="A842" s="44">
        <f>+COUNTIF($B$1:B842,ESTADISTICAS!B$9)</f>
        <v>0</v>
      </c>
      <c r="B842" s="44">
        <v>68</v>
      </c>
      <c r="C842" s="44" t="s">
        <v>183</v>
      </c>
      <c r="D842" s="44">
        <v>68344</v>
      </c>
      <c r="E842" t="s">
        <v>1180</v>
      </c>
      <c r="F842" s="44">
        <v>31</v>
      </c>
      <c r="G842" s="44">
        <v>31</v>
      </c>
      <c r="H842" s="44">
        <v>32</v>
      </c>
      <c r="I842" s="44">
        <v>32</v>
      </c>
      <c r="J842" s="44" t="s">
        <v>72</v>
      </c>
      <c r="K842" s="44">
        <v>2</v>
      </c>
      <c r="L842" s="44" t="s">
        <v>72</v>
      </c>
      <c r="M842" s="44" t="s">
        <v>72</v>
      </c>
      <c r="N842" s="186">
        <v>0</v>
      </c>
    </row>
    <row r="843" spans="1:14" x14ac:dyDescent="0.25">
      <c r="A843" s="44">
        <f>+COUNTIF($B$1:B843,ESTADISTICAS!B$9)</f>
        <v>0</v>
      </c>
      <c r="B843" s="44">
        <v>68</v>
      </c>
      <c r="C843" s="44" t="s">
        <v>183</v>
      </c>
      <c r="D843" s="44">
        <v>68368</v>
      </c>
      <c r="E843" t="s">
        <v>1181</v>
      </c>
      <c r="F843" s="44">
        <v>31</v>
      </c>
      <c r="G843" s="44" t="s">
        <v>72</v>
      </c>
      <c r="H843" s="44" t="s">
        <v>72</v>
      </c>
      <c r="I843" s="44" t="s">
        <v>72</v>
      </c>
      <c r="J843" s="44" t="s">
        <v>72</v>
      </c>
      <c r="K843" s="44">
        <v>1</v>
      </c>
      <c r="L843" s="44" t="s">
        <v>72</v>
      </c>
      <c r="M843" s="44" t="s">
        <v>72</v>
      </c>
      <c r="N843" s="186">
        <v>0</v>
      </c>
    </row>
    <row r="844" spans="1:14" x14ac:dyDescent="0.25">
      <c r="A844" s="44">
        <f>+COUNTIF($B$1:B844,ESTADISTICAS!B$9)</f>
        <v>0</v>
      </c>
      <c r="B844" s="44">
        <v>68</v>
      </c>
      <c r="C844" s="44" t="s">
        <v>183</v>
      </c>
      <c r="D844" s="44">
        <v>68377</v>
      </c>
      <c r="E844" t="s">
        <v>1182</v>
      </c>
      <c r="F844" s="44" t="s">
        <v>72</v>
      </c>
      <c r="G844" s="44" t="s">
        <v>72</v>
      </c>
      <c r="H844" s="44">
        <v>30</v>
      </c>
      <c r="I844" s="44">
        <v>17</v>
      </c>
      <c r="J844" s="44">
        <v>15</v>
      </c>
      <c r="K844" s="44">
        <v>1</v>
      </c>
      <c r="L844" s="44">
        <v>1</v>
      </c>
      <c r="M844" s="44" t="s">
        <v>72</v>
      </c>
      <c r="N844" s="186">
        <v>0</v>
      </c>
    </row>
    <row r="845" spans="1:14" x14ac:dyDescent="0.25">
      <c r="A845" s="44">
        <f>+COUNTIF($B$1:B845,ESTADISTICAS!B$9)</f>
        <v>0</v>
      </c>
      <c r="B845" s="44">
        <v>68</v>
      </c>
      <c r="C845" s="44" t="s">
        <v>183</v>
      </c>
      <c r="D845" s="44">
        <v>68385</v>
      </c>
      <c r="E845" t="s">
        <v>1183</v>
      </c>
      <c r="F845" s="44">
        <v>92</v>
      </c>
      <c r="G845" s="44">
        <v>135</v>
      </c>
      <c r="H845" s="44">
        <v>99</v>
      </c>
      <c r="I845" s="44">
        <v>84</v>
      </c>
      <c r="J845" s="44">
        <v>55</v>
      </c>
      <c r="K845" s="44">
        <v>4</v>
      </c>
      <c r="L845" s="44" t="s">
        <v>72</v>
      </c>
      <c r="M845" s="44" t="s">
        <v>72</v>
      </c>
      <c r="N845" s="186">
        <v>0</v>
      </c>
    </row>
    <row r="846" spans="1:14" x14ac:dyDescent="0.25">
      <c r="A846" s="44">
        <f>+COUNTIF($B$1:B846,ESTADISTICAS!B$9)</f>
        <v>0</v>
      </c>
      <c r="B846" s="44">
        <v>68</v>
      </c>
      <c r="C846" s="44" t="s">
        <v>183</v>
      </c>
      <c r="D846" s="44">
        <v>68397</v>
      </c>
      <c r="E846" t="s">
        <v>788</v>
      </c>
      <c r="F846" s="44">
        <v>113</v>
      </c>
      <c r="G846" s="44">
        <v>18</v>
      </c>
      <c r="H846" s="44" t="s">
        <v>72</v>
      </c>
      <c r="I846" s="44" t="s">
        <v>72</v>
      </c>
      <c r="J846" s="44" t="s">
        <v>72</v>
      </c>
      <c r="K846" s="44">
        <v>2</v>
      </c>
      <c r="L846" s="44" t="s">
        <v>72</v>
      </c>
      <c r="M846" s="44" t="s">
        <v>72</v>
      </c>
      <c r="N846" s="186">
        <v>0</v>
      </c>
    </row>
    <row r="847" spans="1:14" x14ac:dyDescent="0.25">
      <c r="A847" s="44">
        <f>+COUNTIF($B$1:B847,ESTADISTICAS!B$9)</f>
        <v>0</v>
      </c>
      <c r="B847" s="44">
        <v>68</v>
      </c>
      <c r="C847" s="44" t="s">
        <v>183</v>
      </c>
      <c r="D847" s="44">
        <v>68406</v>
      </c>
      <c r="E847" t="s">
        <v>1184</v>
      </c>
      <c r="F847" s="44">
        <v>33</v>
      </c>
      <c r="G847" s="44">
        <v>66</v>
      </c>
      <c r="H847" s="44">
        <v>33</v>
      </c>
      <c r="I847" s="44">
        <v>32</v>
      </c>
      <c r="J847" s="44" t="s">
        <v>72</v>
      </c>
      <c r="K847" s="44" t="s">
        <v>72</v>
      </c>
      <c r="L847" s="44" t="s">
        <v>72</v>
      </c>
      <c r="M847" s="44" t="s">
        <v>72</v>
      </c>
      <c r="N847" s="186">
        <v>0</v>
      </c>
    </row>
    <row r="848" spans="1:14" x14ac:dyDescent="0.25">
      <c r="A848" s="44">
        <f>+COUNTIF($B$1:B848,ESTADISTICAS!B$9)</f>
        <v>0</v>
      </c>
      <c r="B848" s="44">
        <v>68</v>
      </c>
      <c r="C848" s="44" t="s">
        <v>183</v>
      </c>
      <c r="D848" s="44">
        <v>68425</v>
      </c>
      <c r="E848" t="s">
        <v>1185</v>
      </c>
      <c r="F848" s="44" t="s">
        <v>72</v>
      </c>
      <c r="G848" s="44" t="s">
        <v>72</v>
      </c>
      <c r="H848" s="44">
        <v>28</v>
      </c>
      <c r="I848" s="44">
        <v>18</v>
      </c>
      <c r="J848" s="44">
        <v>16</v>
      </c>
      <c r="K848" s="44" t="s">
        <v>72</v>
      </c>
      <c r="L848" s="44">
        <v>1</v>
      </c>
      <c r="M848" s="44" t="s">
        <v>72</v>
      </c>
      <c r="N848" s="186">
        <v>0</v>
      </c>
    </row>
    <row r="849" spans="1:14" x14ac:dyDescent="0.25">
      <c r="A849" s="44">
        <f>+COUNTIF($B$1:B849,ESTADISTICAS!B$9)</f>
        <v>0</v>
      </c>
      <c r="B849" s="44">
        <v>68</v>
      </c>
      <c r="C849" s="44" t="s">
        <v>183</v>
      </c>
      <c r="D849" s="44">
        <v>68432</v>
      </c>
      <c r="E849" t="s">
        <v>1186</v>
      </c>
      <c r="F849" s="44">
        <v>1206</v>
      </c>
      <c r="G849" s="44">
        <v>1247</v>
      </c>
      <c r="H849" s="44">
        <v>1097</v>
      </c>
      <c r="I849" s="44">
        <v>1399</v>
      </c>
      <c r="J849" s="44">
        <v>1721</v>
      </c>
      <c r="K849" s="44">
        <v>1846</v>
      </c>
      <c r="L849" s="44">
        <v>1917</v>
      </c>
      <c r="M849" s="44">
        <v>1986</v>
      </c>
      <c r="N849" s="186">
        <v>1981</v>
      </c>
    </row>
    <row r="850" spans="1:14" x14ac:dyDescent="0.25">
      <c r="A850" s="44">
        <f>+COUNTIF($B$1:B850,ESTADISTICAS!B$9)</f>
        <v>0</v>
      </c>
      <c r="B850" s="44">
        <v>68</v>
      </c>
      <c r="C850" s="44" t="s">
        <v>183</v>
      </c>
      <c r="D850" s="44">
        <v>68444</v>
      </c>
      <c r="E850" t="s">
        <v>1187</v>
      </c>
      <c r="F850" s="44">
        <v>1</v>
      </c>
      <c r="G850" s="44" t="s">
        <v>72</v>
      </c>
      <c r="H850" s="44">
        <v>1</v>
      </c>
      <c r="I850" s="44">
        <v>1</v>
      </c>
      <c r="J850" s="44" t="s">
        <v>72</v>
      </c>
      <c r="K850" s="44" t="s">
        <v>72</v>
      </c>
      <c r="L850" s="44" t="s">
        <v>72</v>
      </c>
      <c r="M850" s="44" t="s">
        <v>72</v>
      </c>
      <c r="N850" s="186">
        <v>0</v>
      </c>
    </row>
    <row r="851" spans="1:14" x14ac:dyDescent="0.25">
      <c r="A851" s="44">
        <f>+COUNTIF($B$1:B851,ESTADISTICAS!B$9)</f>
        <v>0</v>
      </c>
      <c r="B851" s="44">
        <v>68</v>
      </c>
      <c r="C851" s="44" t="s">
        <v>183</v>
      </c>
      <c r="D851" s="44">
        <v>68464</v>
      </c>
      <c r="E851" t="s">
        <v>1188</v>
      </c>
      <c r="F851" s="44">
        <v>72</v>
      </c>
      <c r="G851" s="44">
        <v>103</v>
      </c>
      <c r="H851" s="44">
        <v>57</v>
      </c>
      <c r="I851" s="44">
        <v>22</v>
      </c>
      <c r="J851" s="44" t="s">
        <v>72</v>
      </c>
      <c r="K851" s="44">
        <v>6</v>
      </c>
      <c r="L851" s="44" t="s">
        <v>72</v>
      </c>
      <c r="M851" s="44" t="s">
        <v>72</v>
      </c>
      <c r="N851" s="186">
        <v>0</v>
      </c>
    </row>
    <row r="852" spans="1:14" x14ac:dyDescent="0.25">
      <c r="A852" s="44">
        <f>+COUNTIF($B$1:B852,ESTADISTICAS!B$9)</f>
        <v>0</v>
      </c>
      <c r="B852" s="44">
        <v>68</v>
      </c>
      <c r="C852" s="44" t="s">
        <v>183</v>
      </c>
      <c r="D852" s="44">
        <v>68468</v>
      </c>
      <c r="E852" t="s">
        <v>1189</v>
      </c>
      <c r="F852" s="44" t="s">
        <v>72</v>
      </c>
      <c r="G852" s="44" t="s">
        <v>72</v>
      </c>
      <c r="H852" s="44" t="s">
        <v>72</v>
      </c>
      <c r="I852" s="44">
        <v>20</v>
      </c>
      <c r="J852" s="44">
        <v>19</v>
      </c>
      <c r="K852" s="44" t="s">
        <v>72</v>
      </c>
      <c r="L852" s="44">
        <v>1</v>
      </c>
      <c r="M852" s="44" t="s">
        <v>72</v>
      </c>
      <c r="N852" s="186">
        <v>0</v>
      </c>
    </row>
    <row r="853" spans="1:14" x14ac:dyDescent="0.25">
      <c r="A853" s="44">
        <f>+COUNTIF($B$1:B853,ESTADISTICAS!B$9)</f>
        <v>0</v>
      </c>
      <c r="B853" s="44">
        <v>68</v>
      </c>
      <c r="C853" s="44" t="s">
        <v>183</v>
      </c>
      <c r="D853" s="44">
        <v>68498</v>
      </c>
      <c r="E853" t="s">
        <v>1190</v>
      </c>
      <c r="F853" s="44" t="s">
        <v>72</v>
      </c>
      <c r="G853" s="44" t="s">
        <v>72</v>
      </c>
      <c r="H853" s="44" t="s">
        <v>72</v>
      </c>
      <c r="I853" s="44" t="s">
        <v>72</v>
      </c>
      <c r="J853" s="44" t="s">
        <v>72</v>
      </c>
      <c r="K853" s="44">
        <v>5</v>
      </c>
      <c r="L853" s="44" t="s">
        <v>72</v>
      </c>
      <c r="M853" s="44" t="s">
        <v>72</v>
      </c>
      <c r="N853" s="186">
        <v>0</v>
      </c>
    </row>
    <row r="854" spans="1:14" x14ac:dyDescent="0.25">
      <c r="A854" s="44">
        <f>+COUNTIF($B$1:B854,ESTADISTICAS!B$9)</f>
        <v>0</v>
      </c>
      <c r="B854" s="44">
        <v>68</v>
      </c>
      <c r="C854" s="44" t="s">
        <v>183</v>
      </c>
      <c r="D854" s="44">
        <v>68500</v>
      </c>
      <c r="E854" t="s">
        <v>1191</v>
      </c>
      <c r="F854" s="44">
        <v>82</v>
      </c>
      <c r="G854" s="44">
        <v>108</v>
      </c>
      <c r="H854" s="44">
        <v>108</v>
      </c>
      <c r="I854" s="44">
        <v>87</v>
      </c>
      <c r="J854" s="44">
        <v>91</v>
      </c>
      <c r="K854" s="44">
        <v>60</v>
      </c>
      <c r="L854" s="44">
        <v>77</v>
      </c>
      <c r="M854" s="44">
        <v>40</v>
      </c>
      <c r="N854" s="186">
        <v>65</v>
      </c>
    </row>
    <row r="855" spans="1:14" x14ac:dyDescent="0.25">
      <c r="A855" s="44">
        <f>+COUNTIF($B$1:B855,ESTADISTICAS!B$9)</f>
        <v>0</v>
      </c>
      <c r="B855" s="44">
        <v>68</v>
      </c>
      <c r="C855" s="44" t="s">
        <v>183</v>
      </c>
      <c r="D855" s="44">
        <v>68502</v>
      </c>
      <c r="E855" t="s">
        <v>1192</v>
      </c>
      <c r="F855" s="44">
        <v>31</v>
      </c>
      <c r="G855" s="44">
        <v>21</v>
      </c>
      <c r="H855" s="44" t="s">
        <v>72</v>
      </c>
      <c r="I855" s="44" t="s">
        <v>72</v>
      </c>
      <c r="J855" s="44" t="s">
        <v>72</v>
      </c>
      <c r="K855" s="44">
        <v>4</v>
      </c>
      <c r="L855" s="44" t="s">
        <v>72</v>
      </c>
      <c r="M855" s="44" t="s">
        <v>72</v>
      </c>
      <c r="N855" s="186">
        <v>0</v>
      </c>
    </row>
    <row r="856" spans="1:14" x14ac:dyDescent="0.25">
      <c r="A856" s="44">
        <f>+COUNTIF($B$1:B856,ESTADISTICAS!B$9)</f>
        <v>0</v>
      </c>
      <c r="B856" s="44">
        <v>68</v>
      </c>
      <c r="C856" s="44" t="s">
        <v>183</v>
      </c>
      <c r="D856" s="44">
        <v>68522</v>
      </c>
      <c r="E856" t="s">
        <v>1193</v>
      </c>
      <c r="F856" s="44" t="s">
        <v>72</v>
      </c>
      <c r="G856" s="44">
        <v>19</v>
      </c>
      <c r="H856" s="44">
        <v>19</v>
      </c>
      <c r="I856" s="44" t="s">
        <v>72</v>
      </c>
      <c r="J856" s="44" t="s">
        <v>72</v>
      </c>
      <c r="K856" s="44" t="s">
        <v>72</v>
      </c>
      <c r="L856" s="44" t="s">
        <v>72</v>
      </c>
      <c r="M856" s="44" t="s">
        <v>72</v>
      </c>
      <c r="N856" s="186">
        <v>0</v>
      </c>
    </row>
    <row r="857" spans="1:14" x14ac:dyDescent="0.25">
      <c r="A857" s="44">
        <f>+COUNTIF($B$1:B857,ESTADISTICAS!B$9)</f>
        <v>0</v>
      </c>
      <c r="B857" s="44">
        <v>68</v>
      </c>
      <c r="C857" s="44" t="s">
        <v>183</v>
      </c>
      <c r="D857" s="44">
        <v>68524</v>
      </c>
      <c r="E857" t="s">
        <v>1194</v>
      </c>
      <c r="F857" s="44">
        <v>38</v>
      </c>
      <c r="G857" s="44">
        <v>1</v>
      </c>
      <c r="H857" s="44" t="s">
        <v>72</v>
      </c>
      <c r="I857" s="44" t="s">
        <v>72</v>
      </c>
      <c r="J857" s="44" t="s">
        <v>72</v>
      </c>
      <c r="K857" s="44">
        <v>2</v>
      </c>
      <c r="L857" s="44" t="s">
        <v>72</v>
      </c>
      <c r="M857" s="44" t="s">
        <v>72</v>
      </c>
      <c r="N857" s="186">
        <v>0</v>
      </c>
    </row>
    <row r="858" spans="1:14" x14ac:dyDescent="0.25">
      <c r="A858" s="44">
        <f>+COUNTIF($B$1:B858,ESTADISTICAS!B$9)</f>
        <v>0</v>
      </c>
      <c r="B858" s="44">
        <v>68</v>
      </c>
      <c r="C858" s="44" t="s">
        <v>183</v>
      </c>
      <c r="D858" s="44">
        <v>68533</v>
      </c>
      <c r="E858" t="s">
        <v>1195</v>
      </c>
      <c r="F858" s="44">
        <v>63</v>
      </c>
      <c r="G858" s="44">
        <v>71</v>
      </c>
      <c r="H858" s="44">
        <v>69</v>
      </c>
      <c r="I858" s="44">
        <v>50</v>
      </c>
      <c r="J858" s="44">
        <v>16</v>
      </c>
      <c r="K858" s="44">
        <v>22</v>
      </c>
      <c r="L858" s="44" t="s">
        <v>72</v>
      </c>
      <c r="M858" s="44" t="s">
        <v>72</v>
      </c>
      <c r="N858" s="186">
        <v>0</v>
      </c>
    </row>
    <row r="859" spans="1:14" x14ac:dyDescent="0.25">
      <c r="A859" s="44">
        <f>+COUNTIF($B$1:B859,ESTADISTICAS!B$9)</f>
        <v>0</v>
      </c>
      <c r="B859" s="44">
        <v>68</v>
      </c>
      <c r="C859" s="44" t="s">
        <v>183</v>
      </c>
      <c r="D859" s="44">
        <v>68547</v>
      </c>
      <c r="E859" t="s">
        <v>1196</v>
      </c>
      <c r="F859" s="44">
        <v>1139</v>
      </c>
      <c r="G859" s="44">
        <v>1196</v>
      </c>
      <c r="H859" s="44">
        <v>1187</v>
      </c>
      <c r="I859" s="44">
        <v>1718</v>
      </c>
      <c r="J859" s="44">
        <v>2087</v>
      </c>
      <c r="K859" s="44">
        <v>1709</v>
      </c>
      <c r="L859" s="44">
        <v>1668</v>
      </c>
      <c r="M859" s="44">
        <v>1695</v>
      </c>
      <c r="N859" s="186">
        <v>1220</v>
      </c>
    </row>
    <row r="860" spans="1:14" x14ac:dyDescent="0.25">
      <c r="A860" s="44">
        <f>+COUNTIF($B$1:B860,ESTADISTICAS!B$9)</f>
        <v>0</v>
      </c>
      <c r="B860" s="44">
        <v>68</v>
      </c>
      <c r="C860" s="44" t="s">
        <v>183</v>
      </c>
      <c r="D860" s="44">
        <v>68549</v>
      </c>
      <c r="E860" t="s">
        <v>1197</v>
      </c>
      <c r="F860" s="44" t="s">
        <v>72</v>
      </c>
      <c r="G860" s="44" t="s">
        <v>72</v>
      </c>
      <c r="H860" s="44" t="s">
        <v>72</v>
      </c>
      <c r="I860" s="44" t="s">
        <v>72</v>
      </c>
      <c r="J860" s="44" t="s">
        <v>72</v>
      </c>
      <c r="K860" s="44">
        <v>2</v>
      </c>
      <c r="L860" s="44" t="s">
        <v>72</v>
      </c>
      <c r="M860" s="44" t="s">
        <v>72</v>
      </c>
      <c r="N860" s="186">
        <v>0</v>
      </c>
    </row>
    <row r="861" spans="1:14" x14ac:dyDescent="0.25">
      <c r="A861" s="44">
        <f>+COUNTIF($B$1:B861,ESTADISTICAS!B$9)</f>
        <v>0</v>
      </c>
      <c r="B861" s="44">
        <v>68</v>
      </c>
      <c r="C861" s="44" t="s">
        <v>183</v>
      </c>
      <c r="D861" s="44">
        <v>68572</v>
      </c>
      <c r="E861" t="s">
        <v>1198</v>
      </c>
      <c r="F861" s="44">
        <v>79</v>
      </c>
      <c r="G861" s="44">
        <v>22</v>
      </c>
      <c r="H861" s="44" t="s">
        <v>72</v>
      </c>
      <c r="I861" s="44">
        <v>1</v>
      </c>
      <c r="J861" s="44" t="s">
        <v>72</v>
      </c>
      <c r="K861" s="44">
        <v>7</v>
      </c>
      <c r="L861" s="44" t="s">
        <v>72</v>
      </c>
      <c r="M861" s="44" t="s">
        <v>72</v>
      </c>
      <c r="N861" s="186">
        <v>0</v>
      </c>
    </row>
    <row r="862" spans="1:14" x14ac:dyDescent="0.25">
      <c r="A862" s="44">
        <f>+COUNTIF($B$1:B862,ESTADISTICAS!B$9)</f>
        <v>0</v>
      </c>
      <c r="B862" s="44">
        <v>68</v>
      </c>
      <c r="C862" s="44" t="s">
        <v>183</v>
      </c>
      <c r="D862" s="44">
        <v>68575</v>
      </c>
      <c r="E862" t="s">
        <v>1199</v>
      </c>
      <c r="F862" s="44">
        <v>71</v>
      </c>
      <c r="G862" s="44">
        <v>78</v>
      </c>
      <c r="H862" s="44">
        <v>87</v>
      </c>
      <c r="I862" s="44">
        <v>62</v>
      </c>
      <c r="J862" s="44">
        <v>34</v>
      </c>
      <c r="K862" s="44">
        <v>34</v>
      </c>
      <c r="L862" s="44">
        <v>1</v>
      </c>
      <c r="M862" s="44" t="s">
        <v>72</v>
      </c>
      <c r="N862" s="186">
        <v>0</v>
      </c>
    </row>
    <row r="863" spans="1:14" x14ac:dyDescent="0.25">
      <c r="A863" s="44">
        <f>+COUNTIF($B$1:B863,ESTADISTICAS!B$9)</f>
        <v>0</v>
      </c>
      <c r="B863" s="44">
        <v>68</v>
      </c>
      <c r="C863" s="44" t="s">
        <v>183</v>
      </c>
      <c r="D863" s="44">
        <v>68615</v>
      </c>
      <c r="E863" t="s">
        <v>481</v>
      </c>
      <c r="F863" s="44">
        <v>84</v>
      </c>
      <c r="G863" s="44">
        <v>63</v>
      </c>
      <c r="H863" s="44">
        <v>32</v>
      </c>
      <c r="I863" s="44" t="s">
        <v>72</v>
      </c>
      <c r="J863" s="44" t="s">
        <v>72</v>
      </c>
      <c r="K863" s="44">
        <v>1</v>
      </c>
      <c r="L863" s="44">
        <v>1</v>
      </c>
      <c r="M863" s="44" t="s">
        <v>72</v>
      </c>
      <c r="N863" s="186">
        <v>0</v>
      </c>
    </row>
    <row r="864" spans="1:14" x14ac:dyDescent="0.25">
      <c r="A864" s="44">
        <f>+COUNTIF($B$1:B864,ESTADISTICAS!B$9)</f>
        <v>0</v>
      </c>
      <c r="B864" s="44">
        <v>68</v>
      </c>
      <c r="C864" s="44" t="s">
        <v>183</v>
      </c>
      <c r="D864" s="44">
        <v>68655</v>
      </c>
      <c r="E864" t="s">
        <v>1200</v>
      </c>
      <c r="F864" s="44">
        <v>86</v>
      </c>
      <c r="G864" s="44">
        <v>69</v>
      </c>
      <c r="H864" s="44">
        <v>138</v>
      </c>
      <c r="I864" s="44">
        <v>102</v>
      </c>
      <c r="J864" s="44">
        <v>50</v>
      </c>
      <c r="K864" s="44">
        <v>2</v>
      </c>
      <c r="L864" s="44" t="s">
        <v>72</v>
      </c>
      <c r="M864" s="44" t="s">
        <v>72</v>
      </c>
      <c r="N864" s="186">
        <v>0</v>
      </c>
    </row>
    <row r="865" spans="1:14" x14ac:dyDescent="0.25">
      <c r="A865" s="44">
        <f>+COUNTIF($B$1:B865,ESTADISTICAS!B$9)</f>
        <v>0</v>
      </c>
      <c r="B865" s="44">
        <v>68</v>
      </c>
      <c r="C865" s="44" t="s">
        <v>183</v>
      </c>
      <c r="D865" s="44">
        <v>68669</v>
      </c>
      <c r="E865" t="s">
        <v>1201</v>
      </c>
      <c r="F865" s="44">
        <v>52</v>
      </c>
      <c r="G865" s="44">
        <v>43</v>
      </c>
      <c r="H865" s="44">
        <v>70</v>
      </c>
      <c r="I865" s="44">
        <v>45</v>
      </c>
      <c r="J865" s="44">
        <v>18</v>
      </c>
      <c r="K865" s="44">
        <v>1</v>
      </c>
      <c r="L865" s="44" t="s">
        <v>72</v>
      </c>
      <c r="M865" s="44" t="s">
        <v>72</v>
      </c>
      <c r="N865" s="186">
        <v>0</v>
      </c>
    </row>
    <row r="866" spans="1:14" x14ac:dyDescent="0.25">
      <c r="A866" s="44">
        <f>+COUNTIF($B$1:B866,ESTADISTICAS!B$9)</f>
        <v>0</v>
      </c>
      <c r="B866" s="44">
        <v>68</v>
      </c>
      <c r="C866" s="44" t="s">
        <v>183</v>
      </c>
      <c r="D866" s="44">
        <v>68673</v>
      </c>
      <c r="E866" t="s">
        <v>1202</v>
      </c>
      <c r="F866" s="44">
        <v>20</v>
      </c>
      <c r="G866" s="44">
        <v>20</v>
      </c>
      <c r="H866" s="44" t="s">
        <v>72</v>
      </c>
      <c r="I866" s="44" t="s">
        <v>72</v>
      </c>
      <c r="J866" s="44" t="s">
        <v>72</v>
      </c>
      <c r="K866" s="44">
        <v>1</v>
      </c>
      <c r="L866" s="44" t="s">
        <v>72</v>
      </c>
      <c r="M866" s="44" t="s">
        <v>72</v>
      </c>
      <c r="N866" s="186">
        <v>0</v>
      </c>
    </row>
    <row r="867" spans="1:14" x14ac:dyDescent="0.25">
      <c r="A867" s="44">
        <f>+COUNTIF($B$1:B867,ESTADISTICAS!B$9)</f>
        <v>0</v>
      </c>
      <c r="B867" s="44">
        <v>68</v>
      </c>
      <c r="C867" s="44" t="s">
        <v>183</v>
      </c>
      <c r="D867" s="44">
        <v>68679</v>
      </c>
      <c r="E867" t="s">
        <v>1203</v>
      </c>
      <c r="F867" s="44">
        <v>3526</v>
      </c>
      <c r="G867" s="44">
        <v>3996</v>
      </c>
      <c r="H867" s="44">
        <v>3888</v>
      </c>
      <c r="I867" s="44">
        <v>5080</v>
      </c>
      <c r="J867" s="44">
        <v>5167</v>
      </c>
      <c r="K867" s="44">
        <v>6132</v>
      </c>
      <c r="L867" s="44">
        <v>6530</v>
      </c>
      <c r="M867" s="44">
        <v>7426</v>
      </c>
      <c r="N867" s="186">
        <v>7019</v>
      </c>
    </row>
    <row r="868" spans="1:14" x14ac:dyDescent="0.25">
      <c r="A868" s="44">
        <f>+COUNTIF($B$1:B868,ESTADISTICAS!B$9)</f>
        <v>0</v>
      </c>
      <c r="B868" s="44">
        <v>68</v>
      </c>
      <c r="C868" s="44" t="s">
        <v>183</v>
      </c>
      <c r="D868" s="44">
        <v>68682</v>
      </c>
      <c r="E868" t="s">
        <v>1204</v>
      </c>
      <c r="F868" s="44" t="s">
        <v>72</v>
      </c>
      <c r="G868" s="44" t="s">
        <v>72</v>
      </c>
      <c r="H868" s="44" t="s">
        <v>72</v>
      </c>
      <c r="I868" s="44" t="s">
        <v>72</v>
      </c>
      <c r="J868" s="44" t="s">
        <v>72</v>
      </c>
      <c r="K868" s="44">
        <v>2</v>
      </c>
      <c r="L868" s="44">
        <v>2</v>
      </c>
      <c r="M868" s="44" t="s">
        <v>72</v>
      </c>
      <c r="N868" s="186">
        <v>0</v>
      </c>
    </row>
    <row r="869" spans="1:14" x14ac:dyDescent="0.25">
      <c r="A869" s="44">
        <f>+COUNTIF($B$1:B869,ESTADISTICAS!B$9)</f>
        <v>0</v>
      </c>
      <c r="B869" s="44">
        <v>68</v>
      </c>
      <c r="C869" s="44" t="s">
        <v>183</v>
      </c>
      <c r="D869" s="44">
        <v>68684</v>
      </c>
      <c r="E869" t="s">
        <v>1205</v>
      </c>
      <c r="F869" s="44" t="s">
        <v>72</v>
      </c>
      <c r="G869" s="44" t="s">
        <v>72</v>
      </c>
      <c r="H869" s="44" t="s">
        <v>72</v>
      </c>
      <c r="I869" s="44">
        <v>22</v>
      </c>
      <c r="J869" s="44">
        <v>9</v>
      </c>
      <c r="K869" s="44" t="s">
        <v>72</v>
      </c>
      <c r="L869" s="44" t="s">
        <v>72</v>
      </c>
      <c r="M869" s="44" t="s">
        <v>72</v>
      </c>
      <c r="N869" s="186">
        <v>0</v>
      </c>
    </row>
    <row r="870" spans="1:14" x14ac:dyDescent="0.25">
      <c r="A870" s="44">
        <f>+COUNTIF($B$1:B870,ESTADISTICAS!B$9)</f>
        <v>0</v>
      </c>
      <c r="B870" s="44">
        <v>68</v>
      </c>
      <c r="C870" s="44" t="s">
        <v>183</v>
      </c>
      <c r="D870" s="44">
        <v>68686</v>
      </c>
      <c r="E870" t="s">
        <v>1206</v>
      </c>
      <c r="F870" s="44" t="s">
        <v>72</v>
      </c>
      <c r="G870" s="44" t="s">
        <v>72</v>
      </c>
      <c r="H870" s="44">
        <v>35</v>
      </c>
      <c r="I870" s="44">
        <v>27</v>
      </c>
      <c r="J870" s="44">
        <v>24</v>
      </c>
      <c r="K870" s="44" t="s">
        <v>72</v>
      </c>
      <c r="L870" s="44" t="s">
        <v>72</v>
      </c>
      <c r="M870" s="44" t="s">
        <v>72</v>
      </c>
      <c r="N870" s="186">
        <v>0</v>
      </c>
    </row>
    <row r="871" spans="1:14" x14ac:dyDescent="0.25">
      <c r="A871" s="44">
        <f>+COUNTIF($B$1:B871,ESTADISTICAS!B$9)</f>
        <v>0</v>
      </c>
      <c r="B871" s="44">
        <v>68</v>
      </c>
      <c r="C871" s="44" t="s">
        <v>183</v>
      </c>
      <c r="D871" s="44">
        <v>68689</v>
      </c>
      <c r="E871" t="s">
        <v>1207</v>
      </c>
      <c r="F871" s="44" t="s">
        <v>72</v>
      </c>
      <c r="G871" s="44">
        <v>163</v>
      </c>
      <c r="H871" s="44">
        <v>64</v>
      </c>
      <c r="I871" s="44">
        <v>56</v>
      </c>
      <c r="J871" s="44">
        <v>43</v>
      </c>
      <c r="K871" s="44">
        <v>1</v>
      </c>
      <c r="L871" s="44">
        <v>1</v>
      </c>
      <c r="M871" s="44" t="s">
        <v>72</v>
      </c>
      <c r="N871" s="186">
        <v>0</v>
      </c>
    </row>
    <row r="872" spans="1:14" x14ac:dyDescent="0.25">
      <c r="A872" s="44">
        <f>+COUNTIF($B$1:B872,ESTADISTICAS!B$9)</f>
        <v>0</v>
      </c>
      <c r="B872" s="44">
        <v>68</v>
      </c>
      <c r="C872" s="44" t="s">
        <v>183</v>
      </c>
      <c r="D872" s="44">
        <v>68720</v>
      </c>
      <c r="E872" t="s">
        <v>1208</v>
      </c>
      <c r="F872" s="44" t="s">
        <v>72</v>
      </c>
      <c r="G872" s="44" t="s">
        <v>72</v>
      </c>
      <c r="H872" s="44" t="s">
        <v>72</v>
      </c>
      <c r="I872" s="44" t="s">
        <v>72</v>
      </c>
      <c r="J872" s="44" t="s">
        <v>72</v>
      </c>
      <c r="K872" s="44">
        <v>1</v>
      </c>
      <c r="L872" s="44" t="s">
        <v>72</v>
      </c>
      <c r="M872" s="44" t="s">
        <v>72</v>
      </c>
      <c r="N872" s="186">
        <v>0</v>
      </c>
    </row>
    <row r="873" spans="1:14" x14ac:dyDescent="0.25">
      <c r="A873" s="44">
        <f>+COUNTIF($B$1:B873,ESTADISTICAS!B$9)</f>
        <v>0</v>
      </c>
      <c r="B873" s="44">
        <v>68</v>
      </c>
      <c r="C873" s="44" t="s">
        <v>183</v>
      </c>
      <c r="D873" s="44">
        <v>68745</v>
      </c>
      <c r="E873" t="s">
        <v>1209</v>
      </c>
      <c r="F873" s="44">
        <v>45</v>
      </c>
      <c r="G873" s="44">
        <v>21</v>
      </c>
      <c r="H873" s="44">
        <v>21</v>
      </c>
      <c r="I873" s="44">
        <v>20</v>
      </c>
      <c r="J873" s="44" t="s">
        <v>72</v>
      </c>
      <c r="K873" s="44">
        <v>7</v>
      </c>
      <c r="L873" s="44">
        <v>1</v>
      </c>
      <c r="M873" s="44" t="s">
        <v>72</v>
      </c>
      <c r="N873" s="186">
        <v>0</v>
      </c>
    </row>
    <row r="874" spans="1:14" x14ac:dyDescent="0.25">
      <c r="A874" s="44">
        <f>+COUNTIF($B$1:B874,ESTADISTICAS!B$9)</f>
        <v>0</v>
      </c>
      <c r="B874" s="44">
        <v>68</v>
      </c>
      <c r="C874" s="44" t="s">
        <v>183</v>
      </c>
      <c r="D874" s="44">
        <v>68755</v>
      </c>
      <c r="E874" t="s">
        <v>1210</v>
      </c>
      <c r="F874" s="44">
        <v>1611</v>
      </c>
      <c r="G874" s="44">
        <v>1765</v>
      </c>
      <c r="H874" s="44">
        <v>1745</v>
      </c>
      <c r="I874" s="44">
        <v>1756</v>
      </c>
      <c r="J874" s="44">
        <v>1578</v>
      </c>
      <c r="K874" s="44">
        <v>1677</v>
      </c>
      <c r="L874" s="44">
        <v>1678</v>
      </c>
      <c r="M874" s="44">
        <v>1679</v>
      </c>
      <c r="N874" s="186">
        <v>1771</v>
      </c>
    </row>
    <row r="875" spans="1:14" x14ac:dyDescent="0.25">
      <c r="A875" s="44">
        <f>+COUNTIF($B$1:B875,ESTADISTICAS!B$9)</f>
        <v>0</v>
      </c>
      <c r="B875" s="44">
        <v>68</v>
      </c>
      <c r="C875" s="44" t="s">
        <v>183</v>
      </c>
      <c r="D875" s="44">
        <v>68770</v>
      </c>
      <c r="E875" t="s">
        <v>1211</v>
      </c>
      <c r="F875" s="44">
        <v>57</v>
      </c>
      <c r="G875" s="44">
        <v>28</v>
      </c>
      <c r="H875" s="44">
        <v>40</v>
      </c>
      <c r="I875" s="44">
        <v>68</v>
      </c>
      <c r="J875" s="44">
        <v>41</v>
      </c>
      <c r="K875" s="44">
        <v>1</v>
      </c>
      <c r="L875" s="44" t="s">
        <v>72</v>
      </c>
      <c r="M875" s="44" t="s">
        <v>72</v>
      </c>
      <c r="N875" s="186">
        <v>0</v>
      </c>
    </row>
    <row r="876" spans="1:14" x14ac:dyDescent="0.25">
      <c r="A876" s="44">
        <f>+COUNTIF($B$1:B876,ESTADISTICAS!B$9)</f>
        <v>0</v>
      </c>
      <c r="B876" s="44">
        <v>68</v>
      </c>
      <c r="C876" s="44" t="s">
        <v>183</v>
      </c>
      <c r="D876" s="44">
        <v>68773</v>
      </c>
      <c r="E876" t="s">
        <v>197</v>
      </c>
      <c r="F876" s="44">
        <v>30</v>
      </c>
      <c r="G876" s="44">
        <v>19</v>
      </c>
      <c r="H876" s="44" t="s">
        <v>72</v>
      </c>
      <c r="I876" s="44" t="s">
        <v>72</v>
      </c>
      <c r="J876" s="44" t="s">
        <v>72</v>
      </c>
      <c r="K876" s="44" t="s">
        <v>72</v>
      </c>
      <c r="L876" s="44" t="s">
        <v>72</v>
      </c>
      <c r="M876" s="44" t="s">
        <v>72</v>
      </c>
      <c r="N876" s="186">
        <v>0</v>
      </c>
    </row>
    <row r="877" spans="1:14" x14ac:dyDescent="0.25">
      <c r="A877" s="44">
        <f>+COUNTIF($B$1:B877,ESTADISTICAS!B$9)</f>
        <v>0</v>
      </c>
      <c r="B877" s="44">
        <v>68</v>
      </c>
      <c r="C877" s="44" t="s">
        <v>183</v>
      </c>
      <c r="D877" s="44">
        <v>68780</v>
      </c>
      <c r="E877" t="s">
        <v>1212</v>
      </c>
      <c r="F877" s="44" t="s">
        <v>72</v>
      </c>
      <c r="G877" s="44">
        <v>14</v>
      </c>
      <c r="H877" s="44" t="s">
        <v>72</v>
      </c>
      <c r="I877" s="44">
        <v>95</v>
      </c>
      <c r="J877" s="44">
        <v>237</v>
      </c>
      <c r="K877" s="44">
        <v>58</v>
      </c>
      <c r="L877" s="44">
        <v>15</v>
      </c>
      <c r="M877" s="44" t="s">
        <v>72</v>
      </c>
      <c r="N877" s="186">
        <v>0</v>
      </c>
    </row>
    <row r="878" spans="1:14" x14ac:dyDescent="0.25">
      <c r="A878" s="44">
        <f>+COUNTIF($B$1:B878,ESTADISTICAS!B$9)</f>
        <v>0</v>
      </c>
      <c r="B878" s="44">
        <v>68</v>
      </c>
      <c r="C878" s="44" t="s">
        <v>183</v>
      </c>
      <c r="D878" s="44">
        <v>68820</v>
      </c>
      <c r="E878" t="s">
        <v>1213</v>
      </c>
      <c r="F878" s="44" t="s">
        <v>72</v>
      </c>
      <c r="G878" s="44" t="s">
        <v>72</v>
      </c>
      <c r="H878" s="44" t="s">
        <v>72</v>
      </c>
      <c r="I878" s="44" t="s">
        <v>72</v>
      </c>
      <c r="J878" s="44" t="s">
        <v>72</v>
      </c>
      <c r="K878" s="44" t="s">
        <v>72</v>
      </c>
      <c r="L878" s="44" t="s">
        <v>72</v>
      </c>
      <c r="M878" s="44" t="s">
        <v>72</v>
      </c>
      <c r="N878" s="186">
        <v>0</v>
      </c>
    </row>
    <row r="879" spans="1:14" x14ac:dyDescent="0.25">
      <c r="A879" s="44">
        <f>+COUNTIF($B$1:B879,ESTADISTICAS!B$9)</f>
        <v>0</v>
      </c>
      <c r="B879" s="44">
        <v>68</v>
      </c>
      <c r="C879" s="44" t="s">
        <v>183</v>
      </c>
      <c r="D879" s="44">
        <v>68855</v>
      </c>
      <c r="E879" t="s">
        <v>1214</v>
      </c>
      <c r="F879" s="44" t="s">
        <v>72</v>
      </c>
      <c r="G879" s="44">
        <v>26</v>
      </c>
      <c r="H879" s="44">
        <v>33</v>
      </c>
      <c r="I879" s="44">
        <v>20</v>
      </c>
      <c r="J879" s="44">
        <v>8</v>
      </c>
      <c r="K879" s="44">
        <v>3</v>
      </c>
      <c r="L879" s="44" t="s">
        <v>72</v>
      </c>
      <c r="M879" s="44" t="s">
        <v>72</v>
      </c>
      <c r="N879" s="186">
        <v>0</v>
      </c>
    </row>
    <row r="880" spans="1:14" x14ac:dyDescent="0.25">
      <c r="A880" s="44">
        <f>+COUNTIF($B$1:B880,ESTADISTICAS!B$9)</f>
        <v>0</v>
      </c>
      <c r="B880" s="44">
        <v>68</v>
      </c>
      <c r="C880" s="44" t="s">
        <v>183</v>
      </c>
      <c r="D880" s="44">
        <v>68861</v>
      </c>
      <c r="E880" t="s">
        <v>1215</v>
      </c>
      <c r="F880" s="44">
        <v>1333</v>
      </c>
      <c r="G880" s="44">
        <v>1217</v>
      </c>
      <c r="H880" s="44">
        <v>978</v>
      </c>
      <c r="I880" s="44">
        <v>1555</v>
      </c>
      <c r="J880" s="44">
        <v>2339</v>
      </c>
      <c r="K880" s="44">
        <v>2294</v>
      </c>
      <c r="L880" s="44">
        <v>2609</v>
      </c>
      <c r="M880" s="44">
        <v>2799</v>
      </c>
      <c r="N880" s="186">
        <v>3378</v>
      </c>
    </row>
    <row r="881" spans="1:14" x14ac:dyDescent="0.25">
      <c r="A881" s="44">
        <f>+COUNTIF($B$1:B881,ESTADISTICAS!B$9)</f>
        <v>0</v>
      </c>
      <c r="B881" s="44">
        <v>68</v>
      </c>
      <c r="C881" s="44" t="s">
        <v>183</v>
      </c>
      <c r="D881" s="44">
        <v>68867</v>
      </c>
      <c r="E881" t="s">
        <v>1216</v>
      </c>
      <c r="F881" s="44" t="s">
        <v>72</v>
      </c>
      <c r="G881" s="44" t="s">
        <v>72</v>
      </c>
      <c r="H881" s="44">
        <v>43</v>
      </c>
      <c r="I881" s="44">
        <v>29</v>
      </c>
      <c r="J881" s="44">
        <v>29</v>
      </c>
      <c r="K881" s="44" t="s">
        <v>72</v>
      </c>
      <c r="L881" s="44" t="s">
        <v>72</v>
      </c>
      <c r="M881" s="44" t="s">
        <v>72</v>
      </c>
      <c r="N881" s="186">
        <v>0</v>
      </c>
    </row>
    <row r="882" spans="1:14" x14ac:dyDescent="0.25">
      <c r="A882" s="44">
        <f>+COUNTIF($B$1:B882,ESTADISTICAS!B$9)</f>
        <v>0</v>
      </c>
      <c r="B882" s="44">
        <v>68</v>
      </c>
      <c r="C882" s="44" t="s">
        <v>183</v>
      </c>
      <c r="D882" s="44">
        <v>68872</v>
      </c>
      <c r="E882" t="s">
        <v>584</v>
      </c>
      <c r="F882" s="44">
        <v>99</v>
      </c>
      <c r="G882" s="44">
        <v>99</v>
      </c>
      <c r="H882" s="44">
        <v>47</v>
      </c>
      <c r="I882" s="44">
        <v>42</v>
      </c>
      <c r="J882" s="44">
        <v>13</v>
      </c>
      <c r="K882" s="44">
        <v>24</v>
      </c>
      <c r="L882" s="44" t="s">
        <v>72</v>
      </c>
      <c r="M882" s="44" t="s">
        <v>72</v>
      </c>
      <c r="N882" s="186">
        <v>0</v>
      </c>
    </row>
    <row r="883" spans="1:14" x14ac:dyDescent="0.25">
      <c r="A883" s="44">
        <f>+COUNTIF($B$1:B883,ESTADISTICAS!B$9)</f>
        <v>0</v>
      </c>
      <c r="B883" s="44">
        <v>68</v>
      </c>
      <c r="C883" s="44" t="s">
        <v>183</v>
      </c>
      <c r="D883" s="44">
        <v>68895</v>
      </c>
      <c r="E883" t="s">
        <v>1217</v>
      </c>
      <c r="F883" s="44">
        <v>50</v>
      </c>
      <c r="G883" s="44">
        <v>43</v>
      </c>
      <c r="H883" s="44">
        <v>2</v>
      </c>
      <c r="I883" s="44">
        <v>2</v>
      </c>
      <c r="J883" s="44" t="s">
        <v>72</v>
      </c>
      <c r="K883" s="44" t="s">
        <v>72</v>
      </c>
      <c r="L883" s="44" t="s">
        <v>72</v>
      </c>
      <c r="M883" s="44" t="s">
        <v>72</v>
      </c>
      <c r="N883" s="186">
        <v>0</v>
      </c>
    </row>
    <row r="884" spans="1:14" x14ac:dyDescent="0.25">
      <c r="A884" s="44">
        <f>+COUNTIF($B$1:B884,ESTADISTICAS!B$9)</f>
        <v>0</v>
      </c>
      <c r="B884" s="44">
        <v>70</v>
      </c>
      <c r="C884" s="44" t="s">
        <v>197</v>
      </c>
      <c r="D884" s="44">
        <v>70001</v>
      </c>
      <c r="E884" t="s">
        <v>1218</v>
      </c>
      <c r="F884" s="44">
        <v>12624</v>
      </c>
      <c r="G884" s="44">
        <v>15599</v>
      </c>
      <c r="H884" s="44">
        <v>14576</v>
      </c>
      <c r="I884" s="44">
        <v>16885</v>
      </c>
      <c r="J884" s="44">
        <v>18600</v>
      </c>
      <c r="K884" s="44">
        <v>18674</v>
      </c>
      <c r="L884" s="44">
        <v>20855</v>
      </c>
      <c r="M884" s="44">
        <v>23492</v>
      </c>
      <c r="N884" s="186">
        <v>21950</v>
      </c>
    </row>
    <row r="885" spans="1:14" x14ac:dyDescent="0.25">
      <c r="A885" s="44">
        <f>+COUNTIF($B$1:B885,ESTADISTICAS!B$9)</f>
        <v>0</v>
      </c>
      <c r="B885" s="44">
        <v>70</v>
      </c>
      <c r="C885" s="44" t="s">
        <v>197</v>
      </c>
      <c r="D885" s="44">
        <v>70110</v>
      </c>
      <c r="E885" t="s">
        <v>593</v>
      </c>
      <c r="F885" s="44" t="s">
        <v>72</v>
      </c>
      <c r="G885" s="44" t="s">
        <v>72</v>
      </c>
      <c r="H885" s="44" t="s">
        <v>72</v>
      </c>
      <c r="I885" s="44" t="s">
        <v>72</v>
      </c>
      <c r="J885" s="44" t="s">
        <v>72</v>
      </c>
      <c r="K885" s="44" t="s">
        <v>72</v>
      </c>
      <c r="L885" s="44" t="s">
        <v>72</v>
      </c>
      <c r="M885" s="44">
        <v>1</v>
      </c>
      <c r="N885" s="186">
        <v>0</v>
      </c>
    </row>
    <row r="886" spans="1:14" x14ac:dyDescent="0.25">
      <c r="A886" s="44">
        <f>+COUNTIF($B$1:B886,ESTADISTICAS!B$9)</f>
        <v>0</v>
      </c>
      <c r="B886" s="44">
        <v>70</v>
      </c>
      <c r="C886" s="44" t="s">
        <v>197</v>
      </c>
      <c r="D886" s="44">
        <v>70124</v>
      </c>
      <c r="E886" t="s">
        <v>1219</v>
      </c>
      <c r="F886" s="44" t="s">
        <v>72</v>
      </c>
      <c r="G886" s="44" t="s">
        <v>72</v>
      </c>
      <c r="H886" s="44" t="s">
        <v>72</v>
      </c>
      <c r="I886" s="44" t="s">
        <v>72</v>
      </c>
      <c r="J886" s="44" t="s">
        <v>72</v>
      </c>
      <c r="K886" s="44">
        <v>2</v>
      </c>
      <c r="L886" s="44">
        <v>1</v>
      </c>
      <c r="M886" s="44">
        <v>1</v>
      </c>
      <c r="N886" s="186">
        <v>0</v>
      </c>
    </row>
    <row r="887" spans="1:14" x14ac:dyDescent="0.25">
      <c r="A887" s="44">
        <f>+COUNTIF($B$1:B887,ESTADISTICAS!B$9)</f>
        <v>0</v>
      </c>
      <c r="B887" s="44">
        <v>70</v>
      </c>
      <c r="C887" s="44" t="s">
        <v>197</v>
      </c>
      <c r="D887" s="44">
        <v>70204</v>
      </c>
      <c r="E887" t="s">
        <v>1220</v>
      </c>
      <c r="F887" s="44" t="s">
        <v>72</v>
      </c>
      <c r="G887" s="44" t="s">
        <v>72</v>
      </c>
      <c r="H887" s="44" t="s">
        <v>72</v>
      </c>
      <c r="I887" s="44" t="s">
        <v>72</v>
      </c>
      <c r="J887" s="44" t="s">
        <v>72</v>
      </c>
      <c r="K887" s="44">
        <v>2</v>
      </c>
      <c r="L887" s="44">
        <v>1</v>
      </c>
      <c r="M887" s="44">
        <v>2</v>
      </c>
      <c r="N887" s="186">
        <v>0</v>
      </c>
    </row>
    <row r="888" spans="1:14" x14ac:dyDescent="0.25">
      <c r="A888" s="44">
        <f>+COUNTIF($B$1:B888,ESTADISTICAS!B$9)</f>
        <v>0</v>
      </c>
      <c r="B888" s="44">
        <v>70</v>
      </c>
      <c r="C888" s="44" t="s">
        <v>197</v>
      </c>
      <c r="D888" s="44">
        <v>70215</v>
      </c>
      <c r="E888" t="s">
        <v>1221</v>
      </c>
      <c r="F888" s="44">
        <v>1053</v>
      </c>
      <c r="G888" s="44">
        <v>1108</v>
      </c>
      <c r="H888" s="44">
        <v>1123</v>
      </c>
      <c r="I888" s="44">
        <v>1429</v>
      </c>
      <c r="J888" s="44">
        <v>1638</v>
      </c>
      <c r="K888" s="44">
        <v>1338</v>
      </c>
      <c r="L888" s="44">
        <v>1416</v>
      </c>
      <c r="M888" s="44">
        <v>1403</v>
      </c>
      <c r="N888" s="186">
        <v>1203</v>
      </c>
    </row>
    <row r="889" spans="1:14" x14ac:dyDescent="0.25">
      <c r="A889" s="44">
        <f>+COUNTIF($B$1:B889,ESTADISTICAS!B$9)</f>
        <v>0</v>
      </c>
      <c r="B889" s="44">
        <v>70</v>
      </c>
      <c r="C889" s="44" t="s">
        <v>197</v>
      </c>
      <c r="D889" s="44">
        <v>70221</v>
      </c>
      <c r="E889" t="s">
        <v>1222</v>
      </c>
      <c r="F889" s="44">
        <v>409</v>
      </c>
      <c r="G889" s="44">
        <v>650</v>
      </c>
      <c r="H889" s="44">
        <v>244</v>
      </c>
      <c r="I889" s="44">
        <v>205</v>
      </c>
      <c r="J889" s="44">
        <v>54</v>
      </c>
      <c r="K889" s="44">
        <v>131</v>
      </c>
      <c r="L889" s="44">
        <v>175</v>
      </c>
      <c r="M889" s="44">
        <v>308</v>
      </c>
      <c r="N889" s="186">
        <v>367</v>
      </c>
    </row>
    <row r="890" spans="1:14" x14ac:dyDescent="0.25">
      <c r="A890" s="44">
        <f>+COUNTIF($B$1:B890,ESTADISTICAS!B$9)</f>
        <v>0</v>
      </c>
      <c r="B890" s="44">
        <v>70</v>
      </c>
      <c r="C890" s="44" t="s">
        <v>197</v>
      </c>
      <c r="D890" s="44">
        <v>70235</v>
      </c>
      <c r="E890" t="s">
        <v>1223</v>
      </c>
      <c r="F890" s="44" t="s">
        <v>72</v>
      </c>
      <c r="G890" s="44">
        <v>18</v>
      </c>
      <c r="H890" s="44">
        <v>18</v>
      </c>
      <c r="I890" s="44">
        <v>19</v>
      </c>
      <c r="J890" s="44" t="s">
        <v>72</v>
      </c>
      <c r="K890" s="44">
        <v>4</v>
      </c>
      <c r="L890" s="44" t="s">
        <v>72</v>
      </c>
      <c r="M890" s="44">
        <v>10</v>
      </c>
      <c r="N890" s="186">
        <v>0</v>
      </c>
    </row>
    <row r="891" spans="1:14" x14ac:dyDescent="0.25">
      <c r="A891" s="44">
        <f>+COUNTIF($B$1:B891,ESTADISTICAS!B$9)</f>
        <v>0</v>
      </c>
      <c r="B891" s="44">
        <v>70</v>
      </c>
      <c r="C891" s="44" t="s">
        <v>197</v>
      </c>
      <c r="D891" s="44">
        <v>70265</v>
      </c>
      <c r="E891" t="s">
        <v>1224</v>
      </c>
      <c r="F891" s="44" t="s">
        <v>72</v>
      </c>
      <c r="G891" s="44" t="s">
        <v>72</v>
      </c>
      <c r="H891" s="44" t="s">
        <v>72</v>
      </c>
      <c r="I891" s="44" t="s">
        <v>72</v>
      </c>
      <c r="J891" s="44" t="s">
        <v>72</v>
      </c>
      <c r="K891" s="44">
        <v>1</v>
      </c>
      <c r="L891" s="44" t="s">
        <v>72</v>
      </c>
      <c r="M891" s="44" t="s">
        <v>72</v>
      </c>
      <c r="N891" s="186">
        <v>0</v>
      </c>
    </row>
    <row r="892" spans="1:14" x14ac:dyDescent="0.25">
      <c r="A892" s="44">
        <f>+COUNTIF($B$1:B892,ESTADISTICAS!B$9)</f>
        <v>0</v>
      </c>
      <c r="B892" s="44">
        <v>70</v>
      </c>
      <c r="C892" s="44" t="s">
        <v>197</v>
      </c>
      <c r="D892" s="44">
        <v>70400</v>
      </c>
      <c r="E892" t="s">
        <v>462</v>
      </c>
      <c r="F892" s="44">
        <v>16</v>
      </c>
      <c r="G892" s="44">
        <v>11</v>
      </c>
      <c r="H892" s="44">
        <v>23</v>
      </c>
      <c r="I892" s="44">
        <v>16</v>
      </c>
      <c r="J892" s="44">
        <v>55</v>
      </c>
      <c r="K892" s="44">
        <v>39</v>
      </c>
      <c r="L892" s="44">
        <v>58</v>
      </c>
      <c r="M892" s="44">
        <v>56</v>
      </c>
      <c r="N892" s="186">
        <v>51</v>
      </c>
    </row>
    <row r="893" spans="1:14" x14ac:dyDescent="0.25">
      <c r="A893" s="44">
        <f>+COUNTIF($B$1:B893,ESTADISTICAS!B$9)</f>
        <v>0</v>
      </c>
      <c r="B893" s="44">
        <v>70</v>
      </c>
      <c r="C893" s="44" t="s">
        <v>197</v>
      </c>
      <c r="D893" s="44">
        <v>70418</v>
      </c>
      <c r="E893" t="s">
        <v>1225</v>
      </c>
      <c r="F893" s="44" t="s">
        <v>72</v>
      </c>
      <c r="G893" s="44" t="s">
        <v>72</v>
      </c>
      <c r="H893" s="44">
        <v>19</v>
      </c>
      <c r="I893" s="44">
        <v>1</v>
      </c>
      <c r="J893" s="44" t="s">
        <v>72</v>
      </c>
      <c r="K893" s="44">
        <v>11</v>
      </c>
      <c r="L893" s="44" t="s">
        <v>72</v>
      </c>
      <c r="M893" s="44" t="s">
        <v>72</v>
      </c>
      <c r="N893" s="186">
        <v>0</v>
      </c>
    </row>
    <row r="894" spans="1:14" x14ac:dyDescent="0.25">
      <c r="A894" s="44">
        <f>+COUNTIF($B$1:B894,ESTADISTICAS!B$9)</f>
        <v>0</v>
      </c>
      <c r="B894" s="44">
        <v>70</v>
      </c>
      <c r="C894" s="44" t="s">
        <v>197</v>
      </c>
      <c r="D894" s="44">
        <v>70429</v>
      </c>
      <c r="E894" t="s">
        <v>1226</v>
      </c>
      <c r="F894" s="44">
        <v>1</v>
      </c>
      <c r="G894" s="44">
        <v>18</v>
      </c>
      <c r="H894" s="44">
        <v>2</v>
      </c>
      <c r="I894" s="44">
        <v>2</v>
      </c>
      <c r="J894" s="44" t="s">
        <v>72</v>
      </c>
      <c r="K894" s="44" t="s">
        <v>72</v>
      </c>
      <c r="L894" s="44" t="s">
        <v>72</v>
      </c>
      <c r="M894" s="44">
        <v>2</v>
      </c>
      <c r="N894" s="186">
        <v>41</v>
      </c>
    </row>
    <row r="895" spans="1:14" x14ac:dyDescent="0.25">
      <c r="A895" s="44">
        <f>+COUNTIF($B$1:B895,ESTADISTICAS!B$9)</f>
        <v>0</v>
      </c>
      <c r="B895" s="44">
        <v>70</v>
      </c>
      <c r="C895" s="44" t="s">
        <v>197</v>
      </c>
      <c r="D895" s="44">
        <v>70473</v>
      </c>
      <c r="E895" t="s">
        <v>1227</v>
      </c>
      <c r="F895" s="44">
        <v>1</v>
      </c>
      <c r="G895" s="44" t="s">
        <v>72</v>
      </c>
      <c r="H895" s="44">
        <v>1</v>
      </c>
      <c r="I895" s="44" t="s">
        <v>72</v>
      </c>
      <c r="J895" s="44" t="s">
        <v>72</v>
      </c>
      <c r="K895" s="44">
        <v>6</v>
      </c>
      <c r="L895" s="44" t="s">
        <v>72</v>
      </c>
      <c r="M895" s="44" t="s">
        <v>72</v>
      </c>
      <c r="N895" s="186">
        <v>0</v>
      </c>
    </row>
    <row r="896" spans="1:14" x14ac:dyDescent="0.25">
      <c r="A896" s="44">
        <f>+COUNTIF($B$1:B896,ESTADISTICAS!B$9)</f>
        <v>0</v>
      </c>
      <c r="B896" s="44">
        <v>70</v>
      </c>
      <c r="C896" s="44" t="s">
        <v>197</v>
      </c>
      <c r="D896" s="44">
        <v>70508</v>
      </c>
      <c r="E896" t="s">
        <v>1228</v>
      </c>
      <c r="F896" s="44" t="s">
        <v>72</v>
      </c>
      <c r="G896" s="44" t="s">
        <v>72</v>
      </c>
      <c r="H896" s="44" t="s">
        <v>72</v>
      </c>
      <c r="I896" s="44" t="s">
        <v>72</v>
      </c>
      <c r="J896" s="44" t="s">
        <v>72</v>
      </c>
      <c r="K896" s="44">
        <v>6</v>
      </c>
      <c r="L896" s="44">
        <v>1</v>
      </c>
      <c r="M896" s="44">
        <v>18</v>
      </c>
      <c r="N896" s="186">
        <v>3</v>
      </c>
    </row>
    <row r="897" spans="1:14" x14ac:dyDescent="0.25">
      <c r="A897" s="44">
        <f>+COUNTIF($B$1:B897,ESTADISTICAS!B$9)</f>
        <v>0</v>
      </c>
      <c r="B897" s="44">
        <v>70</v>
      </c>
      <c r="C897" s="44" t="s">
        <v>197</v>
      </c>
      <c r="D897" s="44">
        <v>70523</v>
      </c>
      <c r="E897" t="s">
        <v>1229</v>
      </c>
      <c r="F897" s="44">
        <v>32</v>
      </c>
      <c r="G897" s="44">
        <v>41</v>
      </c>
      <c r="H897" s="44">
        <v>45</v>
      </c>
      <c r="I897" s="44">
        <v>12</v>
      </c>
      <c r="J897" s="44">
        <v>18</v>
      </c>
      <c r="K897" s="44">
        <v>4</v>
      </c>
      <c r="L897" s="44" t="s">
        <v>72</v>
      </c>
      <c r="M897" s="44" t="s">
        <v>72</v>
      </c>
      <c r="N897" s="186">
        <v>0</v>
      </c>
    </row>
    <row r="898" spans="1:14" x14ac:dyDescent="0.25">
      <c r="A898" s="44">
        <f>+COUNTIF($B$1:B898,ESTADISTICAS!B$9)</f>
        <v>0</v>
      </c>
      <c r="B898" s="44">
        <v>70</v>
      </c>
      <c r="C898" s="44" t="s">
        <v>197</v>
      </c>
      <c r="D898" s="44">
        <v>70670</v>
      </c>
      <c r="E898" t="s">
        <v>1230</v>
      </c>
      <c r="F898" s="44">
        <v>49</v>
      </c>
      <c r="G898" s="44">
        <v>35</v>
      </c>
      <c r="H898" s="44">
        <v>41</v>
      </c>
      <c r="I898" s="44">
        <v>46</v>
      </c>
      <c r="J898" s="44">
        <v>80</v>
      </c>
      <c r="K898" s="44">
        <v>12</v>
      </c>
      <c r="L898" s="44" t="s">
        <v>72</v>
      </c>
      <c r="M898" s="44">
        <v>1</v>
      </c>
      <c r="N898" s="186">
        <v>0</v>
      </c>
    </row>
    <row r="899" spans="1:14" x14ac:dyDescent="0.25">
      <c r="A899" s="44">
        <f>+COUNTIF($B$1:B899,ESTADISTICAS!B$9)</f>
        <v>0</v>
      </c>
      <c r="B899" s="44">
        <v>70</v>
      </c>
      <c r="C899" s="44" t="s">
        <v>197</v>
      </c>
      <c r="D899" s="44">
        <v>70678</v>
      </c>
      <c r="E899" t="s">
        <v>1231</v>
      </c>
      <c r="F899" s="44" t="s">
        <v>72</v>
      </c>
      <c r="G899" s="44" t="s">
        <v>72</v>
      </c>
      <c r="H899" s="44" t="s">
        <v>72</v>
      </c>
      <c r="I899" s="44" t="s">
        <v>72</v>
      </c>
      <c r="J899" s="44" t="s">
        <v>72</v>
      </c>
      <c r="K899" s="44">
        <v>1</v>
      </c>
      <c r="L899" s="44" t="s">
        <v>72</v>
      </c>
      <c r="M899" s="44">
        <v>3</v>
      </c>
      <c r="N899" s="186">
        <v>0</v>
      </c>
    </row>
    <row r="900" spans="1:14" x14ac:dyDescent="0.25">
      <c r="A900" s="44">
        <f>+COUNTIF($B$1:B900,ESTADISTICAS!B$9)</f>
        <v>0</v>
      </c>
      <c r="B900" s="44">
        <v>70</v>
      </c>
      <c r="C900" s="44" t="s">
        <v>197</v>
      </c>
      <c r="D900" s="44">
        <v>70702</v>
      </c>
      <c r="E900" t="s">
        <v>1232</v>
      </c>
      <c r="F900" s="44" t="s">
        <v>72</v>
      </c>
      <c r="G900" s="44" t="s">
        <v>72</v>
      </c>
      <c r="H900" s="44" t="s">
        <v>72</v>
      </c>
      <c r="I900" s="44" t="s">
        <v>72</v>
      </c>
      <c r="J900" s="44" t="s">
        <v>72</v>
      </c>
      <c r="K900" s="44">
        <v>6</v>
      </c>
      <c r="L900" s="44" t="s">
        <v>72</v>
      </c>
      <c r="M900" s="44">
        <v>1</v>
      </c>
      <c r="N900" s="186">
        <v>0</v>
      </c>
    </row>
    <row r="901" spans="1:14" x14ac:dyDescent="0.25">
      <c r="A901" s="44">
        <f>+COUNTIF($B$1:B901,ESTADISTICAS!B$9)</f>
        <v>0</v>
      </c>
      <c r="B901" s="44">
        <v>70</v>
      </c>
      <c r="C901" s="44" t="s">
        <v>197</v>
      </c>
      <c r="D901" s="44">
        <v>70708</v>
      </c>
      <c r="E901" t="s">
        <v>1233</v>
      </c>
      <c r="F901" s="44">
        <v>147</v>
      </c>
      <c r="G901" s="44">
        <v>287</v>
      </c>
      <c r="H901" s="44">
        <v>357</v>
      </c>
      <c r="I901" s="44">
        <v>374</v>
      </c>
      <c r="J901" s="44">
        <v>283</v>
      </c>
      <c r="K901" s="44">
        <v>213</v>
      </c>
      <c r="L901" s="44">
        <v>141</v>
      </c>
      <c r="M901" s="44">
        <v>11</v>
      </c>
      <c r="N901" s="186">
        <v>49</v>
      </c>
    </row>
    <row r="902" spans="1:14" x14ac:dyDescent="0.25">
      <c r="A902" s="44">
        <f>+COUNTIF($B$1:B902,ESTADISTICAS!B$9)</f>
        <v>0</v>
      </c>
      <c r="B902" s="44">
        <v>70</v>
      </c>
      <c r="C902" s="44" t="s">
        <v>197</v>
      </c>
      <c r="D902" s="44">
        <v>70713</v>
      </c>
      <c r="E902" t="s">
        <v>1234</v>
      </c>
      <c r="F902" s="44">
        <v>146</v>
      </c>
      <c r="G902" s="44">
        <v>119</v>
      </c>
      <c r="H902" s="44">
        <v>107</v>
      </c>
      <c r="I902" s="44">
        <v>121</v>
      </c>
      <c r="J902" s="44">
        <v>74</v>
      </c>
      <c r="K902" s="44">
        <v>50</v>
      </c>
      <c r="L902" s="44">
        <v>216</v>
      </c>
      <c r="M902" s="44">
        <v>1</v>
      </c>
      <c r="N902" s="186">
        <v>0</v>
      </c>
    </row>
    <row r="903" spans="1:14" x14ac:dyDescent="0.25">
      <c r="A903" s="44">
        <f>+COUNTIF($B$1:B903,ESTADISTICAS!B$9)</f>
        <v>0</v>
      </c>
      <c r="B903" s="44">
        <v>70</v>
      </c>
      <c r="C903" s="44" t="s">
        <v>197</v>
      </c>
      <c r="D903" s="44">
        <v>70717</v>
      </c>
      <c r="E903" t="s">
        <v>1235</v>
      </c>
      <c r="F903" s="44" t="s">
        <v>72</v>
      </c>
      <c r="G903" s="44" t="s">
        <v>72</v>
      </c>
      <c r="H903" s="44" t="s">
        <v>72</v>
      </c>
      <c r="I903" s="44" t="s">
        <v>72</v>
      </c>
      <c r="J903" s="44" t="s">
        <v>72</v>
      </c>
      <c r="K903" s="44">
        <v>7</v>
      </c>
      <c r="L903" s="44">
        <v>1</v>
      </c>
      <c r="M903" s="44">
        <v>3</v>
      </c>
      <c r="N903" s="186">
        <v>0</v>
      </c>
    </row>
    <row r="904" spans="1:14" x14ac:dyDescent="0.25">
      <c r="A904" s="44">
        <f>+COUNTIF($B$1:B904,ESTADISTICAS!B$9)</f>
        <v>0</v>
      </c>
      <c r="B904" s="44">
        <v>70</v>
      </c>
      <c r="C904" s="44" t="s">
        <v>197</v>
      </c>
      <c r="D904" s="44">
        <v>70742</v>
      </c>
      <c r="E904" t="s">
        <v>1236</v>
      </c>
      <c r="F904" s="44">
        <v>59</v>
      </c>
      <c r="G904" s="44">
        <v>218</v>
      </c>
      <c r="H904" s="44">
        <v>145</v>
      </c>
      <c r="I904" s="44">
        <v>203</v>
      </c>
      <c r="J904" s="44">
        <v>163</v>
      </c>
      <c r="K904" s="44">
        <v>106</v>
      </c>
      <c r="L904" s="44" t="s">
        <v>72</v>
      </c>
      <c r="M904" s="44">
        <v>5</v>
      </c>
      <c r="N904" s="186">
        <v>45</v>
      </c>
    </row>
    <row r="905" spans="1:14" x14ac:dyDescent="0.25">
      <c r="A905" s="44">
        <f>+COUNTIF($B$1:B905,ESTADISTICAS!B$9)</f>
        <v>0</v>
      </c>
      <c r="B905" s="44">
        <v>70</v>
      </c>
      <c r="C905" s="44" t="s">
        <v>197</v>
      </c>
      <c r="D905" s="44">
        <v>70771</v>
      </c>
      <c r="E905" t="s">
        <v>197</v>
      </c>
      <c r="F905" s="44">
        <v>2</v>
      </c>
      <c r="G905" s="44" t="s">
        <v>72</v>
      </c>
      <c r="H905" s="44">
        <v>2</v>
      </c>
      <c r="I905" s="44">
        <v>2</v>
      </c>
      <c r="J905" s="44" t="s">
        <v>72</v>
      </c>
      <c r="K905" s="44" t="s">
        <v>72</v>
      </c>
      <c r="L905" s="44" t="s">
        <v>72</v>
      </c>
      <c r="M905" s="44" t="s">
        <v>72</v>
      </c>
      <c r="N905" s="186">
        <v>0</v>
      </c>
    </row>
    <row r="906" spans="1:14" x14ac:dyDescent="0.25">
      <c r="A906" s="44">
        <f>+COUNTIF($B$1:B906,ESTADISTICAS!B$9)</f>
        <v>0</v>
      </c>
      <c r="B906" s="44">
        <v>70</v>
      </c>
      <c r="C906" s="44" t="s">
        <v>197</v>
      </c>
      <c r="D906" s="44">
        <v>70820</v>
      </c>
      <c r="E906" t="s">
        <v>1237</v>
      </c>
      <c r="F906" s="44">
        <v>90</v>
      </c>
      <c r="G906" s="44">
        <v>106</v>
      </c>
      <c r="H906" s="44">
        <v>184</v>
      </c>
      <c r="I906" s="44">
        <v>20</v>
      </c>
      <c r="J906" s="44">
        <v>66</v>
      </c>
      <c r="K906" s="44">
        <v>32</v>
      </c>
      <c r="L906" s="44">
        <v>22</v>
      </c>
      <c r="M906" s="44">
        <v>49</v>
      </c>
      <c r="N906" s="186">
        <v>24</v>
      </c>
    </row>
    <row r="907" spans="1:14" x14ac:dyDescent="0.25">
      <c r="A907" s="44">
        <f>+COUNTIF($B$1:B907,ESTADISTICAS!B$9)</f>
        <v>0</v>
      </c>
      <c r="B907" s="44">
        <v>70</v>
      </c>
      <c r="C907" s="44" t="s">
        <v>197</v>
      </c>
      <c r="D907" s="44">
        <v>70823</v>
      </c>
      <c r="E907" t="s">
        <v>1238</v>
      </c>
      <c r="F907" s="44">
        <v>5</v>
      </c>
      <c r="G907" s="44">
        <v>25</v>
      </c>
      <c r="H907" s="44" t="s">
        <v>72</v>
      </c>
      <c r="I907" s="44">
        <v>1</v>
      </c>
      <c r="J907" s="44" t="s">
        <v>72</v>
      </c>
      <c r="K907" s="44">
        <v>3</v>
      </c>
      <c r="L907" s="44" t="s">
        <v>72</v>
      </c>
      <c r="M907" s="44">
        <v>1</v>
      </c>
      <c r="N907" s="186">
        <v>0</v>
      </c>
    </row>
    <row r="908" spans="1:14" x14ac:dyDescent="0.25">
      <c r="A908" s="44">
        <f>+COUNTIF($B$1:B908,ESTADISTICAS!B$9)</f>
        <v>0</v>
      </c>
      <c r="B908" s="44">
        <v>73</v>
      </c>
      <c r="C908" s="44" t="s">
        <v>108</v>
      </c>
      <c r="D908" s="44">
        <v>73001</v>
      </c>
      <c r="E908" t="s">
        <v>1239</v>
      </c>
      <c r="F908" s="44">
        <v>26117</v>
      </c>
      <c r="G908" s="44">
        <v>29502</v>
      </c>
      <c r="H908" s="44">
        <v>31683</v>
      </c>
      <c r="I908" s="44">
        <v>36495</v>
      </c>
      <c r="J908" s="44">
        <v>40728</v>
      </c>
      <c r="K908" s="44">
        <v>40359</v>
      </c>
      <c r="L908" s="44">
        <v>41687</v>
      </c>
      <c r="M908" s="44">
        <v>42065</v>
      </c>
      <c r="N908" s="186">
        <v>40974</v>
      </c>
    </row>
    <row r="909" spans="1:14" x14ac:dyDescent="0.25">
      <c r="A909" s="44">
        <f>+COUNTIF($B$1:B909,ESTADISTICAS!B$9)</f>
        <v>0</v>
      </c>
      <c r="B909" s="44">
        <v>73</v>
      </c>
      <c r="C909" s="44" t="s">
        <v>108</v>
      </c>
      <c r="D909" s="44">
        <v>73024</v>
      </c>
      <c r="E909" t="s">
        <v>1240</v>
      </c>
      <c r="F909" s="44" t="s">
        <v>72</v>
      </c>
      <c r="G909" s="44">
        <v>33</v>
      </c>
      <c r="H909" s="44">
        <v>30</v>
      </c>
      <c r="I909" s="44">
        <v>19</v>
      </c>
      <c r="J909" s="44" t="s">
        <v>72</v>
      </c>
      <c r="K909" s="44" t="s">
        <v>72</v>
      </c>
      <c r="L909" s="44" t="s">
        <v>72</v>
      </c>
      <c r="M909" s="44" t="s">
        <v>72</v>
      </c>
      <c r="N909" s="186">
        <v>0</v>
      </c>
    </row>
    <row r="910" spans="1:14" x14ac:dyDescent="0.25">
      <c r="A910" s="44">
        <f>+COUNTIF($B$1:B910,ESTADISTICAS!B$9)</f>
        <v>0</v>
      </c>
      <c r="B910" s="44">
        <v>73</v>
      </c>
      <c r="C910" s="44" t="s">
        <v>108</v>
      </c>
      <c r="D910" s="44">
        <v>73026</v>
      </c>
      <c r="E910" t="s">
        <v>1241</v>
      </c>
      <c r="F910" s="44">
        <v>53</v>
      </c>
      <c r="G910" s="44">
        <v>18</v>
      </c>
      <c r="H910" s="44">
        <v>46</v>
      </c>
      <c r="I910" s="44">
        <v>35</v>
      </c>
      <c r="J910" s="44">
        <v>50</v>
      </c>
      <c r="K910" s="44" t="s">
        <v>72</v>
      </c>
      <c r="L910" s="44" t="s">
        <v>72</v>
      </c>
      <c r="M910" s="44">
        <v>1</v>
      </c>
      <c r="N910" s="186">
        <v>0</v>
      </c>
    </row>
    <row r="911" spans="1:14" x14ac:dyDescent="0.25">
      <c r="A911" s="44">
        <f>+COUNTIF($B$1:B911,ESTADISTICAS!B$9)</f>
        <v>0</v>
      </c>
      <c r="B911" s="44">
        <v>73</v>
      </c>
      <c r="C911" s="44" t="s">
        <v>108</v>
      </c>
      <c r="D911" s="44">
        <v>73030</v>
      </c>
      <c r="E911" t="s">
        <v>1242</v>
      </c>
      <c r="F911" s="44">
        <v>20</v>
      </c>
      <c r="G911" s="44">
        <v>69</v>
      </c>
      <c r="H911" s="44">
        <v>50</v>
      </c>
      <c r="I911" s="44">
        <v>1</v>
      </c>
      <c r="J911" s="44" t="s">
        <v>72</v>
      </c>
      <c r="K911" s="44" t="s">
        <v>72</v>
      </c>
      <c r="L911" s="44" t="s">
        <v>72</v>
      </c>
      <c r="M911" s="44" t="s">
        <v>72</v>
      </c>
      <c r="N911" s="186">
        <v>0</v>
      </c>
    </row>
    <row r="912" spans="1:14" x14ac:dyDescent="0.25">
      <c r="A912" s="44">
        <f>+COUNTIF($B$1:B912,ESTADISTICAS!B$9)</f>
        <v>0</v>
      </c>
      <c r="B912" s="44">
        <v>73</v>
      </c>
      <c r="C912" s="44" t="s">
        <v>108</v>
      </c>
      <c r="D912" s="44">
        <v>73043</v>
      </c>
      <c r="E912" t="s">
        <v>1243</v>
      </c>
      <c r="F912" s="44">
        <v>87</v>
      </c>
      <c r="G912" s="44">
        <v>82</v>
      </c>
      <c r="H912" s="44">
        <v>32</v>
      </c>
      <c r="I912" s="44">
        <v>20</v>
      </c>
      <c r="J912" s="44" t="s">
        <v>72</v>
      </c>
      <c r="K912" s="44" t="s">
        <v>72</v>
      </c>
      <c r="L912" s="44">
        <v>40</v>
      </c>
      <c r="M912" s="44" t="s">
        <v>72</v>
      </c>
      <c r="N912" s="186">
        <v>0</v>
      </c>
    </row>
    <row r="913" spans="1:14" x14ac:dyDescent="0.25">
      <c r="A913" s="44">
        <f>+COUNTIF($B$1:B913,ESTADISTICAS!B$9)</f>
        <v>0</v>
      </c>
      <c r="B913" s="44">
        <v>73</v>
      </c>
      <c r="C913" s="44" t="s">
        <v>108</v>
      </c>
      <c r="D913" s="44">
        <v>73055</v>
      </c>
      <c r="E913" t="s">
        <v>1244</v>
      </c>
      <c r="F913" s="44">
        <v>33</v>
      </c>
      <c r="G913" s="44">
        <v>147</v>
      </c>
      <c r="H913" s="44">
        <v>92</v>
      </c>
      <c r="I913" s="44">
        <v>92</v>
      </c>
      <c r="J913" s="44">
        <v>37</v>
      </c>
      <c r="K913" s="44">
        <v>37</v>
      </c>
      <c r="L913" s="44" t="s">
        <v>72</v>
      </c>
      <c r="M913" s="44">
        <v>3</v>
      </c>
      <c r="N913" s="186">
        <v>0</v>
      </c>
    </row>
    <row r="914" spans="1:14" x14ac:dyDescent="0.25">
      <c r="A914" s="44">
        <f>+COUNTIF($B$1:B914,ESTADISTICAS!B$9)</f>
        <v>0</v>
      </c>
      <c r="B914" s="44">
        <v>73</v>
      </c>
      <c r="C914" s="44" t="s">
        <v>108</v>
      </c>
      <c r="D914" s="44">
        <v>73067</v>
      </c>
      <c r="E914" t="s">
        <v>1245</v>
      </c>
      <c r="F914" s="44">
        <v>97</v>
      </c>
      <c r="G914" s="44">
        <v>9</v>
      </c>
      <c r="H914" s="44">
        <v>17</v>
      </c>
      <c r="I914" s="44">
        <v>16</v>
      </c>
      <c r="J914" s="44">
        <v>5</v>
      </c>
      <c r="K914" s="44" t="s">
        <v>72</v>
      </c>
      <c r="L914" s="44" t="s">
        <v>72</v>
      </c>
      <c r="M914" s="44" t="s">
        <v>72</v>
      </c>
      <c r="N914" s="186">
        <v>0</v>
      </c>
    </row>
    <row r="915" spans="1:14" x14ac:dyDescent="0.25">
      <c r="A915" s="44">
        <f>+COUNTIF($B$1:B915,ESTADISTICAS!B$9)</f>
        <v>0</v>
      </c>
      <c r="B915" s="44">
        <v>73</v>
      </c>
      <c r="C915" s="44" t="s">
        <v>108</v>
      </c>
      <c r="D915" s="44">
        <v>73124</v>
      </c>
      <c r="E915" t="s">
        <v>1246</v>
      </c>
      <c r="F915" s="44">
        <v>191</v>
      </c>
      <c r="G915" s="44">
        <v>427</v>
      </c>
      <c r="H915" s="44">
        <v>430</v>
      </c>
      <c r="I915" s="44">
        <v>359</v>
      </c>
      <c r="J915" s="44">
        <v>177</v>
      </c>
      <c r="K915" s="44">
        <v>35</v>
      </c>
      <c r="L915" s="44">
        <v>13</v>
      </c>
      <c r="M915" s="44" t="s">
        <v>72</v>
      </c>
      <c r="N915" s="186">
        <v>0</v>
      </c>
    </row>
    <row r="916" spans="1:14" x14ac:dyDescent="0.25">
      <c r="A916" s="44">
        <f>+COUNTIF($B$1:B916,ESTADISTICAS!B$9)</f>
        <v>0</v>
      </c>
      <c r="B916" s="44">
        <v>73</v>
      </c>
      <c r="C916" s="44" t="s">
        <v>108</v>
      </c>
      <c r="D916" s="44">
        <v>73148</v>
      </c>
      <c r="E916" t="s">
        <v>1247</v>
      </c>
      <c r="F916" s="44">
        <v>124</v>
      </c>
      <c r="G916" s="44">
        <v>109</v>
      </c>
      <c r="H916" s="44">
        <v>142</v>
      </c>
      <c r="I916" s="44">
        <v>142</v>
      </c>
      <c r="J916" s="44">
        <v>92</v>
      </c>
      <c r="K916" s="44">
        <v>71</v>
      </c>
      <c r="L916" s="44">
        <v>49</v>
      </c>
      <c r="M916" s="44">
        <v>47</v>
      </c>
      <c r="N916" s="186">
        <v>1</v>
      </c>
    </row>
    <row r="917" spans="1:14" x14ac:dyDescent="0.25">
      <c r="A917" s="44">
        <f>+COUNTIF($B$1:B917,ESTADISTICAS!B$9)</f>
        <v>0</v>
      </c>
      <c r="B917" s="44">
        <v>73</v>
      </c>
      <c r="C917" s="44" t="s">
        <v>108</v>
      </c>
      <c r="D917" s="44">
        <v>73152</v>
      </c>
      <c r="E917" t="s">
        <v>1248</v>
      </c>
      <c r="F917" s="44">
        <v>43</v>
      </c>
      <c r="G917" s="44">
        <v>47</v>
      </c>
      <c r="H917" s="44">
        <v>26</v>
      </c>
      <c r="I917" s="44">
        <v>24</v>
      </c>
      <c r="J917" s="44">
        <v>11</v>
      </c>
      <c r="K917" s="44" t="s">
        <v>72</v>
      </c>
      <c r="L917" s="44" t="s">
        <v>72</v>
      </c>
      <c r="M917" s="44" t="s">
        <v>72</v>
      </c>
      <c r="N917" s="186">
        <v>0</v>
      </c>
    </row>
    <row r="918" spans="1:14" x14ac:dyDescent="0.25">
      <c r="A918" s="44">
        <f>+COUNTIF($B$1:B918,ESTADISTICAS!B$9)</f>
        <v>0</v>
      </c>
      <c r="B918" s="44">
        <v>73</v>
      </c>
      <c r="C918" s="44" t="s">
        <v>108</v>
      </c>
      <c r="D918" s="44">
        <v>73168</v>
      </c>
      <c r="E918" t="s">
        <v>1249</v>
      </c>
      <c r="F918" s="44">
        <v>381</v>
      </c>
      <c r="G918" s="44">
        <v>561</v>
      </c>
      <c r="H918" s="44">
        <v>529</v>
      </c>
      <c r="I918" s="44">
        <v>259</v>
      </c>
      <c r="J918" s="44">
        <v>503</v>
      </c>
      <c r="K918" s="44">
        <v>482</v>
      </c>
      <c r="L918" s="44">
        <v>575</v>
      </c>
      <c r="M918" s="44">
        <v>1023</v>
      </c>
      <c r="N918" s="186">
        <v>824</v>
      </c>
    </row>
    <row r="919" spans="1:14" x14ac:dyDescent="0.25">
      <c r="A919" s="44">
        <f>+COUNTIF($B$1:B919,ESTADISTICAS!B$9)</f>
        <v>0</v>
      </c>
      <c r="B919" s="44">
        <v>73</v>
      </c>
      <c r="C919" s="44" t="s">
        <v>108</v>
      </c>
      <c r="D919" s="44">
        <v>73200</v>
      </c>
      <c r="E919" t="s">
        <v>1250</v>
      </c>
      <c r="F919" s="44" t="s">
        <v>72</v>
      </c>
      <c r="G919" s="44">
        <v>62</v>
      </c>
      <c r="H919" s="44">
        <v>47</v>
      </c>
      <c r="I919" s="44">
        <v>74</v>
      </c>
      <c r="J919" s="44">
        <v>33</v>
      </c>
      <c r="K919" s="44" t="s">
        <v>72</v>
      </c>
      <c r="L919" s="44" t="s">
        <v>72</v>
      </c>
      <c r="M919" s="44" t="s">
        <v>72</v>
      </c>
      <c r="N919" s="186">
        <v>0</v>
      </c>
    </row>
    <row r="920" spans="1:14" x14ac:dyDescent="0.25">
      <c r="A920" s="44">
        <f>+COUNTIF($B$1:B920,ESTADISTICAS!B$9)</f>
        <v>0</v>
      </c>
      <c r="B920" s="44">
        <v>73</v>
      </c>
      <c r="C920" s="44" t="s">
        <v>108</v>
      </c>
      <c r="D920" s="44">
        <v>73217</v>
      </c>
      <c r="E920" t="s">
        <v>1251</v>
      </c>
      <c r="F920" s="44">
        <v>189</v>
      </c>
      <c r="G920" s="44">
        <v>65</v>
      </c>
      <c r="H920" s="44">
        <v>59</v>
      </c>
      <c r="I920" s="44">
        <v>57</v>
      </c>
      <c r="J920" s="44">
        <v>41</v>
      </c>
      <c r="K920" s="44">
        <v>15</v>
      </c>
      <c r="L920" s="44">
        <v>1</v>
      </c>
      <c r="M920" s="44" t="s">
        <v>72</v>
      </c>
      <c r="N920" s="186">
        <v>0</v>
      </c>
    </row>
    <row r="921" spans="1:14" x14ac:dyDescent="0.25">
      <c r="A921" s="44">
        <f>+COUNTIF($B$1:B921,ESTADISTICAS!B$9)</f>
        <v>0</v>
      </c>
      <c r="B921" s="44">
        <v>73</v>
      </c>
      <c r="C921" s="44" t="s">
        <v>108</v>
      </c>
      <c r="D921" s="44">
        <v>73226</v>
      </c>
      <c r="E921" t="s">
        <v>1252</v>
      </c>
      <c r="F921" s="44">
        <v>21</v>
      </c>
      <c r="G921" s="44">
        <v>50</v>
      </c>
      <c r="H921" s="44">
        <v>51</v>
      </c>
      <c r="I921" s="44">
        <v>22</v>
      </c>
      <c r="J921" s="44" t="s">
        <v>72</v>
      </c>
      <c r="K921" s="44" t="s">
        <v>72</v>
      </c>
      <c r="L921" s="44" t="s">
        <v>72</v>
      </c>
      <c r="M921" s="44" t="s">
        <v>72</v>
      </c>
      <c r="N921" s="186">
        <v>0</v>
      </c>
    </row>
    <row r="922" spans="1:14" x14ac:dyDescent="0.25">
      <c r="A922" s="44">
        <f>+COUNTIF($B$1:B922,ESTADISTICAS!B$9)</f>
        <v>0</v>
      </c>
      <c r="B922" s="44">
        <v>73</v>
      </c>
      <c r="C922" s="44" t="s">
        <v>108</v>
      </c>
      <c r="D922" s="44">
        <v>73236</v>
      </c>
      <c r="E922" t="s">
        <v>1253</v>
      </c>
      <c r="F922" s="44">
        <v>3</v>
      </c>
      <c r="G922" s="44">
        <v>38</v>
      </c>
      <c r="H922" s="44">
        <v>52</v>
      </c>
      <c r="I922" s="44">
        <v>47</v>
      </c>
      <c r="J922" s="44">
        <v>46</v>
      </c>
      <c r="K922" s="44">
        <v>7</v>
      </c>
      <c r="L922" s="44" t="s">
        <v>72</v>
      </c>
      <c r="M922" s="44" t="s">
        <v>72</v>
      </c>
      <c r="N922" s="186">
        <v>0</v>
      </c>
    </row>
    <row r="923" spans="1:14" x14ac:dyDescent="0.25">
      <c r="A923" s="44">
        <f>+COUNTIF($B$1:B923,ESTADISTICAS!B$9)</f>
        <v>0</v>
      </c>
      <c r="B923" s="44">
        <v>73</v>
      </c>
      <c r="C923" s="44" t="s">
        <v>108</v>
      </c>
      <c r="D923" s="44">
        <v>73268</v>
      </c>
      <c r="E923" t="s">
        <v>1254</v>
      </c>
      <c r="F923" s="44">
        <v>2839</v>
      </c>
      <c r="G923" s="44">
        <v>4910</v>
      </c>
      <c r="H923" s="44">
        <v>4751</v>
      </c>
      <c r="I923" s="44">
        <v>5453</v>
      </c>
      <c r="J923" s="44">
        <v>5257</v>
      </c>
      <c r="K923" s="44">
        <v>5512</v>
      </c>
      <c r="L923" s="44">
        <v>5602</v>
      </c>
      <c r="M923" s="44">
        <v>6553</v>
      </c>
      <c r="N923" s="186">
        <v>7311</v>
      </c>
    </row>
    <row r="924" spans="1:14" x14ac:dyDescent="0.25">
      <c r="A924" s="44">
        <f>+COUNTIF($B$1:B924,ESTADISTICAS!B$9)</f>
        <v>0</v>
      </c>
      <c r="B924" s="44">
        <v>73</v>
      </c>
      <c r="C924" s="44" t="s">
        <v>108</v>
      </c>
      <c r="D924" s="44">
        <v>73270</v>
      </c>
      <c r="E924" t="s">
        <v>1255</v>
      </c>
      <c r="F924" s="44">
        <v>18</v>
      </c>
      <c r="G924" s="44">
        <v>13</v>
      </c>
      <c r="H924" s="44">
        <v>20</v>
      </c>
      <c r="I924" s="44">
        <v>21</v>
      </c>
      <c r="J924" s="44">
        <v>19</v>
      </c>
      <c r="K924" s="44" t="s">
        <v>72</v>
      </c>
      <c r="L924" s="44" t="s">
        <v>72</v>
      </c>
      <c r="M924" s="44" t="s">
        <v>72</v>
      </c>
      <c r="N924" s="186">
        <v>0</v>
      </c>
    </row>
    <row r="925" spans="1:14" x14ac:dyDescent="0.25">
      <c r="A925" s="44">
        <f>+COUNTIF($B$1:B925,ESTADISTICAS!B$9)</f>
        <v>0</v>
      </c>
      <c r="B925" s="44">
        <v>73</v>
      </c>
      <c r="C925" s="44" t="s">
        <v>108</v>
      </c>
      <c r="D925" s="44">
        <v>73275</v>
      </c>
      <c r="E925" t="s">
        <v>1256</v>
      </c>
      <c r="F925" s="44">
        <v>82</v>
      </c>
      <c r="G925" s="44">
        <v>263</v>
      </c>
      <c r="H925" s="44">
        <v>288</v>
      </c>
      <c r="I925" s="44">
        <v>66</v>
      </c>
      <c r="J925" s="44">
        <v>204</v>
      </c>
      <c r="K925" s="44">
        <v>249</v>
      </c>
      <c r="L925" s="44">
        <v>328</v>
      </c>
      <c r="M925" s="44">
        <v>289</v>
      </c>
      <c r="N925" s="186">
        <v>218</v>
      </c>
    </row>
    <row r="926" spans="1:14" x14ac:dyDescent="0.25">
      <c r="A926" s="44">
        <f>+COUNTIF($B$1:B926,ESTADISTICAS!B$9)</f>
        <v>0</v>
      </c>
      <c r="B926" s="44">
        <v>73</v>
      </c>
      <c r="C926" s="44" t="s">
        <v>108</v>
      </c>
      <c r="D926" s="44">
        <v>73283</v>
      </c>
      <c r="E926" t="s">
        <v>1257</v>
      </c>
      <c r="F926" s="44">
        <v>132</v>
      </c>
      <c r="G926" s="44">
        <v>162</v>
      </c>
      <c r="H926" s="44">
        <v>190</v>
      </c>
      <c r="I926" s="44">
        <v>138</v>
      </c>
      <c r="J926" s="44">
        <v>110</v>
      </c>
      <c r="K926" s="44">
        <v>78</v>
      </c>
      <c r="L926" s="44">
        <v>60</v>
      </c>
      <c r="M926" s="44">
        <v>56</v>
      </c>
      <c r="N926" s="186">
        <v>47</v>
      </c>
    </row>
    <row r="927" spans="1:14" x14ac:dyDescent="0.25">
      <c r="A927" s="44">
        <f>+COUNTIF($B$1:B927,ESTADISTICAS!B$9)</f>
        <v>0</v>
      </c>
      <c r="B927" s="44">
        <v>73</v>
      </c>
      <c r="C927" s="44" t="s">
        <v>108</v>
      </c>
      <c r="D927" s="44">
        <v>73319</v>
      </c>
      <c r="E927" t="s">
        <v>1258</v>
      </c>
      <c r="F927" s="44">
        <v>81</v>
      </c>
      <c r="G927" s="44">
        <v>148</v>
      </c>
      <c r="H927" s="44">
        <v>142</v>
      </c>
      <c r="I927" s="44">
        <v>47</v>
      </c>
      <c r="J927" s="44">
        <v>27</v>
      </c>
      <c r="K927" s="44">
        <v>68</v>
      </c>
      <c r="L927" s="44">
        <v>55</v>
      </c>
      <c r="M927" s="44">
        <v>27</v>
      </c>
      <c r="N927" s="186">
        <v>23</v>
      </c>
    </row>
    <row r="928" spans="1:14" x14ac:dyDescent="0.25">
      <c r="A928" s="44">
        <f>+COUNTIF($B$1:B928,ESTADISTICAS!B$9)</f>
        <v>0</v>
      </c>
      <c r="B928" s="44">
        <v>73</v>
      </c>
      <c r="C928" s="44" t="s">
        <v>108</v>
      </c>
      <c r="D928" s="44">
        <v>73347</v>
      </c>
      <c r="E928" t="s">
        <v>1259</v>
      </c>
      <c r="F928" s="44">
        <v>5</v>
      </c>
      <c r="G928" s="44">
        <v>8</v>
      </c>
      <c r="H928" s="44">
        <v>12</v>
      </c>
      <c r="I928" s="44">
        <v>11</v>
      </c>
      <c r="J928" s="44">
        <v>6</v>
      </c>
      <c r="K928" s="44" t="s">
        <v>72</v>
      </c>
      <c r="L928" s="44" t="s">
        <v>72</v>
      </c>
      <c r="M928" s="44" t="s">
        <v>72</v>
      </c>
      <c r="N928" s="186">
        <v>0</v>
      </c>
    </row>
    <row r="929" spans="1:14" x14ac:dyDescent="0.25">
      <c r="A929" s="44">
        <f>+COUNTIF($B$1:B929,ESTADISTICAS!B$9)</f>
        <v>0</v>
      </c>
      <c r="B929" s="44">
        <v>73</v>
      </c>
      <c r="C929" s="44" t="s">
        <v>108</v>
      </c>
      <c r="D929" s="44">
        <v>73349</v>
      </c>
      <c r="E929" t="s">
        <v>1260</v>
      </c>
      <c r="F929" s="44">
        <v>711</v>
      </c>
      <c r="G929" s="44">
        <v>722</v>
      </c>
      <c r="H929" s="44">
        <v>773</v>
      </c>
      <c r="I929" s="44">
        <v>677</v>
      </c>
      <c r="J929" s="44">
        <v>531</v>
      </c>
      <c r="K929" s="44">
        <v>427</v>
      </c>
      <c r="L929" s="44">
        <v>362</v>
      </c>
      <c r="M929" s="44">
        <v>588</v>
      </c>
      <c r="N929" s="186">
        <v>575</v>
      </c>
    </row>
    <row r="930" spans="1:14" x14ac:dyDescent="0.25">
      <c r="A930" s="44">
        <f>+COUNTIF($B$1:B930,ESTADISTICAS!B$9)</f>
        <v>0</v>
      </c>
      <c r="B930" s="44">
        <v>73</v>
      </c>
      <c r="C930" s="44" t="s">
        <v>108</v>
      </c>
      <c r="D930" s="44">
        <v>73352</v>
      </c>
      <c r="E930" t="s">
        <v>1261</v>
      </c>
      <c r="F930" s="44">
        <v>30</v>
      </c>
      <c r="G930" s="44">
        <v>68</v>
      </c>
      <c r="H930" s="44">
        <v>62</v>
      </c>
      <c r="I930" s="44">
        <v>31</v>
      </c>
      <c r="J930" s="44">
        <v>85</v>
      </c>
      <c r="K930" s="44">
        <v>123</v>
      </c>
      <c r="L930" s="44">
        <v>102</v>
      </c>
      <c r="M930" s="44">
        <v>43</v>
      </c>
      <c r="N930" s="186">
        <v>38</v>
      </c>
    </row>
    <row r="931" spans="1:14" x14ac:dyDescent="0.25">
      <c r="A931" s="44">
        <f>+COUNTIF($B$1:B931,ESTADISTICAS!B$9)</f>
        <v>0</v>
      </c>
      <c r="B931" s="44">
        <v>73</v>
      </c>
      <c r="C931" s="44" t="s">
        <v>108</v>
      </c>
      <c r="D931" s="44">
        <v>73408</v>
      </c>
      <c r="E931" t="s">
        <v>1262</v>
      </c>
      <c r="F931" s="44">
        <v>275</v>
      </c>
      <c r="G931" s="44">
        <v>519</v>
      </c>
      <c r="H931" s="44">
        <v>378</v>
      </c>
      <c r="I931" s="44">
        <v>162</v>
      </c>
      <c r="J931" s="44" t="s">
        <v>72</v>
      </c>
      <c r="K931" s="44" t="s">
        <v>72</v>
      </c>
      <c r="L931" s="44">
        <v>1</v>
      </c>
      <c r="M931" s="44" t="s">
        <v>72</v>
      </c>
      <c r="N931" s="186">
        <v>0</v>
      </c>
    </row>
    <row r="932" spans="1:14" x14ac:dyDescent="0.25">
      <c r="A932" s="44">
        <f>+COUNTIF($B$1:B932,ESTADISTICAS!B$9)</f>
        <v>0</v>
      </c>
      <c r="B932" s="44">
        <v>73</v>
      </c>
      <c r="C932" s="44" t="s">
        <v>108</v>
      </c>
      <c r="D932" s="44">
        <v>73411</v>
      </c>
      <c r="E932" t="s">
        <v>1263</v>
      </c>
      <c r="F932" s="44">
        <v>500</v>
      </c>
      <c r="G932" s="44">
        <v>612</v>
      </c>
      <c r="H932" s="44">
        <v>728</v>
      </c>
      <c r="I932" s="44">
        <v>570</v>
      </c>
      <c r="J932" s="44">
        <v>415</v>
      </c>
      <c r="K932" s="44">
        <v>264</v>
      </c>
      <c r="L932" s="44">
        <v>227</v>
      </c>
      <c r="M932" s="44">
        <v>262</v>
      </c>
      <c r="N932" s="186">
        <v>158</v>
      </c>
    </row>
    <row r="933" spans="1:14" x14ac:dyDescent="0.25">
      <c r="A933" s="44">
        <f>+COUNTIF($B$1:B933,ESTADISTICAS!B$9)</f>
        <v>0</v>
      </c>
      <c r="B933" s="44">
        <v>73</v>
      </c>
      <c r="C933" s="44" t="s">
        <v>108</v>
      </c>
      <c r="D933" s="44">
        <v>73443</v>
      </c>
      <c r="E933" t="s">
        <v>1264</v>
      </c>
      <c r="F933" s="44">
        <v>672</v>
      </c>
      <c r="G933" s="44">
        <v>1064</v>
      </c>
      <c r="H933" s="44">
        <v>1016</v>
      </c>
      <c r="I933" s="44">
        <v>879</v>
      </c>
      <c r="J933" s="44">
        <v>704</v>
      </c>
      <c r="K933" s="44">
        <v>533</v>
      </c>
      <c r="L933" s="44">
        <v>489</v>
      </c>
      <c r="M933" s="44">
        <v>458</v>
      </c>
      <c r="N933" s="186">
        <v>345</v>
      </c>
    </row>
    <row r="934" spans="1:14" x14ac:dyDescent="0.25">
      <c r="A934" s="44">
        <f>+COUNTIF($B$1:B934,ESTADISTICAS!B$9)</f>
        <v>0</v>
      </c>
      <c r="B934" s="44">
        <v>73</v>
      </c>
      <c r="C934" s="44" t="s">
        <v>108</v>
      </c>
      <c r="D934" s="44">
        <v>73449</v>
      </c>
      <c r="E934" t="s">
        <v>1265</v>
      </c>
      <c r="F934" s="44">
        <v>675</v>
      </c>
      <c r="G934" s="44">
        <v>613</v>
      </c>
      <c r="H934" s="44">
        <v>518</v>
      </c>
      <c r="I934" s="44">
        <v>459</v>
      </c>
      <c r="J934" s="44">
        <v>337</v>
      </c>
      <c r="K934" s="44">
        <v>232</v>
      </c>
      <c r="L934" s="44">
        <v>116</v>
      </c>
      <c r="M934" s="44">
        <v>178</v>
      </c>
      <c r="N934" s="186">
        <v>200</v>
      </c>
    </row>
    <row r="935" spans="1:14" x14ac:dyDescent="0.25">
      <c r="A935" s="44">
        <f>+COUNTIF($B$1:B935,ESTADISTICAS!B$9)</f>
        <v>0</v>
      </c>
      <c r="B935" s="44">
        <v>73</v>
      </c>
      <c r="C935" s="44" t="s">
        <v>108</v>
      </c>
      <c r="D935" s="44">
        <v>73461</v>
      </c>
      <c r="E935" t="s">
        <v>1266</v>
      </c>
      <c r="F935" s="44">
        <v>27</v>
      </c>
      <c r="G935" s="44">
        <v>4</v>
      </c>
      <c r="H935" s="44" t="s">
        <v>72</v>
      </c>
      <c r="I935" s="44">
        <v>6</v>
      </c>
      <c r="J935" s="44">
        <v>6</v>
      </c>
      <c r="K935" s="44" t="s">
        <v>72</v>
      </c>
      <c r="L935" s="44" t="s">
        <v>72</v>
      </c>
      <c r="M935" s="44" t="s">
        <v>72</v>
      </c>
      <c r="N935" s="186">
        <v>0</v>
      </c>
    </row>
    <row r="936" spans="1:14" x14ac:dyDescent="0.25">
      <c r="A936" s="44">
        <f>+COUNTIF($B$1:B936,ESTADISTICAS!B$9)</f>
        <v>0</v>
      </c>
      <c r="B936" s="44">
        <v>73</v>
      </c>
      <c r="C936" s="44" t="s">
        <v>108</v>
      </c>
      <c r="D936" s="44">
        <v>73483</v>
      </c>
      <c r="E936" t="s">
        <v>1267</v>
      </c>
      <c r="F936" s="44">
        <v>55</v>
      </c>
      <c r="G936" s="44">
        <v>1</v>
      </c>
      <c r="H936" s="44">
        <v>36</v>
      </c>
      <c r="I936" s="44">
        <v>29</v>
      </c>
      <c r="J936" s="44" t="s">
        <v>72</v>
      </c>
      <c r="K936" s="44">
        <v>1</v>
      </c>
      <c r="L936" s="44">
        <v>1</v>
      </c>
      <c r="M936" s="44" t="s">
        <v>72</v>
      </c>
      <c r="N936" s="186">
        <v>0</v>
      </c>
    </row>
    <row r="937" spans="1:14" x14ac:dyDescent="0.25">
      <c r="A937" s="44">
        <f>+COUNTIF($B$1:B937,ESTADISTICAS!B$9)</f>
        <v>0</v>
      </c>
      <c r="B937" s="44">
        <v>73</v>
      </c>
      <c r="C937" s="44" t="s">
        <v>108</v>
      </c>
      <c r="D937" s="44">
        <v>73504</v>
      </c>
      <c r="E937" t="s">
        <v>1268</v>
      </c>
      <c r="F937" s="44">
        <v>246</v>
      </c>
      <c r="G937" s="44">
        <v>106</v>
      </c>
      <c r="H937" s="44">
        <v>89</v>
      </c>
      <c r="I937" s="44">
        <v>24</v>
      </c>
      <c r="J937" s="44" t="s">
        <v>72</v>
      </c>
      <c r="K937" s="44" t="s">
        <v>72</v>
      </c>
      <c r="L937" s="44" t="s">
        <v>72</v>
      </c>
      <c r="M937" s="44" t="s">
        <v>72</v>
      </c>
      <c r="N937" s="186">
        <v>0</v>
      </c>
    </row>
    <row r="938" spans="1:14" x14ac:dyDescent="0.25">
      <c r="A938" s="44">
        <f>+COUNTIF($B$1:B938,ESTADISTICAS!B$9)</f>
        <v>0</v>
      </c>
      <c r="B938" s="44">
        <v>73</v>
      </c>
      <c r="C938" s="44" t="s">
        <v>108</v>
      </c>
      <c r="D938" s="44">
        <v>73520</v>
      </c>
      <c r="E938" t="s">
        <v>1269</v>
      </c>
      <c r="F938" s="44">
        <v>70</v>
      </c>
      <c r="G938" s="44">
        <v>73</v>
      </c>
      <c r="H938" s="44">
        <v>48</v>
      </c>
      <c r="I938" s="44">
        <v>18</v>
      </c>
      <c r="J938" s="44" t="s">
        <v>72</v>
      </c>
      <c r="K938" s="44" t="s">
        <v>72</v>
      </c>
      <c r="L938" s="44" t="s">
        <v>72</v>
      </c>
      <c r="M938" s="44" t="s">
        <v>72</v>
      </c>
      <c r="N938" s="186">
        <v>0</v>
      </c>
    </row>
    <row r="939" spans="1:14" x14ac:dyDescent="0.25">
      <c r="A939" s="44">
        <f>+COUNTIF($B$1:B939,ESTADISTICAS!B$9)</f>
        <v>0</v>
      </c>
      <c r="B939" s="44">
        <v>73</v>
      </c>
      <c r="C939" s="44" t="s">
        <v>108</v>
      </c>
      <c r="D939" s="44">
        <v>73547</v>
      </c>
      <c r="E939" t="s">
        <v>1270</v>
      </c>
      <c r="F939" s="44">
        <v>59</v>
      </c>
      <c r="G939" s="44" t="s">
        <v>72</v>
      </c>
      <c r="H939" s="44" t="s">
        <v>72</v>
      </c>
      <c r="I939" s="44" t="s">
        <v>72</v>
      </c>
      <c r="J939" s="44" t="s">
        <v>72</v>
      </c>
      <c r="K939" s="44" t="s">
        <v>72</v>
      </c>
      <c r="L939" s="44" t="s">
        <v>72</v>
      </c>
      <c r="M939" s="44" t="s">
        <v>72</v>
      </c>
      <c r="N939" s="186">
        <v>0</v>
      </c>
    </row>
    <row r="940" spans="1:14" x14ac:dyDescent="0.25">
      <c r="A940" s="44">
        <f>+COUNTIF($B$1:B940,ESTADISTICAS!B$9)</f>
        <v>0</v>
      </c>
      <c r="B940" s="44">
        <v>73</v>
      </c>
      <c r="C940" s="44" t="s">
        <v>108</v>
      </c>
      <c r="D940" s="44">
        <v>73555</v>
      </c>
      <c r="E940" t="s">
        <v>1271</v>
      </c>
      <c r="F940" s="44">
        <v>194</v>
      </c>
      <c r="G940" s="44">
        <v>259</v>
      </c>
      <c r="H940" s="44">
        <v>206</v>
      </c>
      <c r="I940" s="44">
        <v>95</v>
      </c>
      <c r="J940" s="44">
        <v>52</v>
      </c>
      <c r="K940" s="44" t="s">
        <v>72</v>
      </c>
      <c r="L940" s="44">
        <v>21</v>
      </c>
      <c r="M940" s="44">
        <v>22</v>
      </c>
      <c r="N940" s="186">
        <v>0</v>
      </c>
    </row>
    <row r="941" spans="1:14" x14ac:dyDescent="0.25">
      <c r="A941" s="44">
        <f>+COUNTIF($B$1:B941,ESTADISTICAS!B$9)</f>
        <v>0</v>
      </c>
      <c r="B941" s="44">
        <v>73</v>
      </c>
      <c r="C941" s="44" t="s">
        <v>108</v>
      </c>
      <c r="D941" s="44">
        <v>73563</v>
      </c>
      <c r="E941" t="s">
        <v>1272</v>
      </c>
      <c r="F941" s="44">
        <v>11</v>
      </c>
      <c r="G941" s="44" t="s">
        <v>72</v>
      </c>
      <c r="H941" s="44">
        <v>11</v>
      </c>
      <c r="I941" s="44">
        <v>66</v>
      </c>
      <c r="J941" s="44">
        <v>57</v>
      </c>
      <c r="K941" s="44" t="s">
        <v>72</v>
      </c>
      <c r="L941" s="44" t="s">
        <v>72</v>
      </c>
      <c r="M941" s="44" t="s">
        <v>72</v>
      </c>
      <c r="N941" s="186">
        <v>0</v>
      </c>
    </row>
    <row r="942" spans="1:14" x14ac:dyDescent="0.25">
      <c r="A942" s="44">
        <f>+COUNTIF($B$1:B942,ESTADISTICAS!B$9)</f>
        <v>0</v>
      </c>
      <c r="B942" s="44">
        <v>73</v>
      </c>
      <c r="C942" s="44" t="s">
        <v>108</v>
      </c>
      <c r="D942" s="44">
        <v>73585</v>
      </c>
      <c r="E942" t="s">
        <v>1273</v>
      </c>
      <c r="F942" s="44">
        <v>74</v>
      </c>
      <c r="G942" s="44">
        <v>264</v>
      </c>
      <c r="H942" s="44">
        <v>753</v>
      </c>
      <c r="I942" s="44">
        <v>837</v>
      </c>
      <c r="J942" s="44">
        <v>657</v>
      </c>
      <c r="K942" s="44">
        <v>76</v>
      </c>
      <c r="L942" s="44">
        <v>208</v>
      </c>
      <c r="M942" s="44">
        <v>317</v>
      </c>
      <c r="N942" s="186">
        <v>363</v>
      </c>
    </row>
    <row r="943" spans="1:14" x14ac:dyDescent="0.25">
      <c r="A943" s="44">
        <f>+COUNTIF($B$1:B943,ESTADISTICAS!B$9)</f>
        <v>0</v>
      </c>
      <c r="B943" s="44">
        <v>73</v>
      </c>
      <c r="C943" s="44" t="s">
        <v>108</v>
      </c>
      <c r="D943" s="44">
        <v>73616</v>
      </c>
      <c r="E943" t="s">
        <v>1274</v>
      </c>
      <c r="F943" s="44">
        <v>99</v>
      </c>
      <c r="G943" s="44">
        <v>72</v>
      </c>
      <c r="H943" s="44">
        <v>105</v>
      </c>
      <c r="I943" s="44">
        <v>60</v>
      </c>
      <c r="J943" s="44">
        <v>69</v>
      </c>
      <c r="K943" s="44">
        <v>44</v>
      </c>
      <c r="L943" s="44">
        <v>21</v>
      </c>
      <c r="M943" s="44">
        <v>38</v>
      </c>
      <c r="N943" s="186">
        <v>36</v>
      </c>
    </row>
    <row r="944" spans="1:14" x14ac:dyDescent="0.25">
      <c r="A944" s="44">
        <f>+COUNTIF($B$1:B944,ESTADISTICAS!B$9)</f>
        <v>0</v>
      </c>
      <c r="B944" s="44">
        <v>73</v>
      </c>
      <c r="C944" s="44" t="s">
        <v>108</v>
      </c>
      <c r="D944" s="44">
        <v>73622</v>
      </c>
      <c r="E944" t="s">
        <v>1275</v>
      </c>
      <c r="F944" s="44">
        <v>1</v>
      </c>
      <c r="G944" s="44" t="s">
        <v>72</v>
      </c>
      <c r="H944" s="44" t="s">
        <v>72</v>
      </c>
      <c r="I944" s="44">
        <v>14</v>
      </c>
      <c r="J944" s="44">
        <v>12</v>
      </c>
      <c r="K944" s="44" t="s">
        <v>72</v>
      </c>
      <c r="L944" s="44" t="s">
        <v>72</v>
      </c>
      <c r="M944" s="44" t="s">
        <v>72</v>
      </c>
      <c r="N944" s="186">
        <v>0</v>
      </c>
    </row>
    <row r="945" spans="1:14" x14ac:dyDescent="0.25">
      <c r="A945" s="44">
        <f>+COUNTIF($B$1:B945,ESTADISTICAS!B$9)</f>
        <v>0</v>
      </c>
      <c r="B945" s="44">
        <v>73</v>
      </c>
      <c r="C945" s="44" t="s">
        <v>108</v>
      </c>
      <c r="D945" s="44">
        <v>73624</v>
      </c>
      <c r="E945" t="s">
        <v>1276</v>
      </c>
      <c r="F945" s="44">
        <v>12</v>
      </c>
      <c r="G945" s="44" t="s">
        <v>72</v>
      </c>
      <c r="H945" s="44">
        <v>11</v>
      </c>
      <c r="I945" s="44">
        <v>7</v>
      </c>
      <c r="J945" s="44">
        <v>6</v>
      </c>
      <c r="K945" s="44" t="s">
        <v>72</v>
      </c>
      <c r="L945" s="44" t="s">
        <v>72</v>
      </c>
      <c r="M945" s="44" t="s">
        <v>72</v>
      </c>
      <c r="N945" s="186">
        <v>0</v>
      </c>
    </row>
    <row r="946" spans="1:14" x14ac:dyDescent="0.25">
      <c r="A946" s="44">
        <f>+COUNTIF($B$1:B946,ESTADISTICAS!B$9)</f>
        <v>0</v>
      </c>
      <c r="B946" s="44">
        <v>73</v>
      </c>
      <c r="C946" s="44" t="s">
        <v>108</v>
      </c>
      <c r="D946" s="44">
        <v>73671</v>
      </c>
      <c r="E946" t="s">
        <v>1277</v>
      </c>
      <c r="F946" s="44">
        <v>16</v>
      </c>
      <c r="G946" s="44">
        <v>88</v>
      </c>
      <c r="H946" s="44">
        <v>95</v>
      </c>
      <c r="I946" s="44">
        <v>21</v>
      </c>
      <c r="J946" s="44">
        <v>19</v>
      </c>
      <c r="K946" s="44" t="s">
        <v>72</v>
      </c>
      <c r="L946" s="44">
        <v>1</v>
      </c>
      <c r="M946" s="44" t="s">
        <v>72</v>
      </c>
      <c r="N946" s="186">
        <v>0</v>
      </c>
    </row>
    <row r="947" spans="1:14" x14ac:dyDescent="0.25">
      <c r="A947" s="44">
        <f>+COUNTIF($B$1:B947,ESTADISTICAS!B$9)</f>
        <v>0</v>
      </c>
      <c r="B947" s="44">
        <v>73</v>
      </c>
      <c r="C947" s="44" t="s">
        <v>108</v>
      </c>
      <c r="D947" s="44">
        <v>73675</v>
      </c>
      <c r="E947" t="s">
        <v>1278</v>
      </c>
      <c r="F947" s="44">
        <v>60</v>
      </c>
      <c r="G947" s="44">
        <v>46</v>
      </c>
      <c r="H947" s="44">
        <v>49</v>
      </c>
      <c r="I947" s="44">
        <v>28</v>
      </c>
      <c r="J947" s="44">
        <v>14</v>
      </c>
      <c r="K947" s="44">
        <v>14</v>
      </c>
      <c r="L947" s="44">
        <v>16</v>
      </c>
      <c r="M947" s="44" t="s">
        <v>72</v>
      </c>
      <c r="N947" s="186">
        <v>0</v>
      </c>
    </row>
    <row r="948" spans="1:14" x14ac:dyDescent="0.25">
      <c r="A948" s="44">
        <f>+COUNTIF($B$1:B948,ESTADISTICAS!B$9)</f>
        <v>0</v>
      </c>
      <c r="B948" s="44">
        <v>73</v>
      </c>
      <c r="C948" s="44" t="s">
        <v>108</v>
      </c>
      <c r="D948" s="44">
        <v>73678</v>
      </c>
      <c r="E948" t="s">
        <v>491</v>
      </c>
      <c r="F948" s="44">
        <v>15</v>
      </c>
      <c r="G948" s="44">
        <v>17</v>
      </c>
      <c r="H948" s="44">
        <v>148</v>
      </c>
      <c r="I948" s="44">
        <v>118</v>
      </c>
      <c r="J948" s="44">
        <v>77</v>
      </c>
      <c r="K948" s="44" t="s">
        <v>72</v>
      </c>
      <c r="L948" s="44">
        <v>1</v>
      </c>
      <c r="M948" s="44" t="s">
        <v>72</v>
      </c>
      <c r="N948" s="186">
        <v>0</v>
      </c>
    </row>
    <row r="949" spans="1:14" x14ac:dyDescent="0.25">
      <c r="A949" s="44">
        <f>+COUNTIF($B$1:B949,ESTADISTICAS!B$9)</f>
        <v>0</v>
      </c>
      <c r="B949" s="44">
        <v>73</v>
      </c>
      <c r="C949" s="44" t="s">
        <v>108</v>
      </c>
      <c r="D949" s="44">
        <v>73686</v>
      </c>
      <c r="E949" t="s">
        <v>1279</v>
      </c>
      <c r="F949" s="44">
        <v>2</v>
      </c>
      <c r="G949" s="44">
        <v>15</v>
      </c>
      <c r="H949" s="44">
        <v>1</v>
      </c>
      <c r="I949" s="44">
        <v>19</v>
      </c>
      <c r="J949" s="44">
        <v>14</v>
      </c>
      <c r="K949" s="44">
        <v>11</v>
      </c>
      <c r="L949" s="44">
        <v>4</v>
      </c>
      <c r="M949" s="44" t="s">
        <v>72</v>
      </c>
      <c r="N949" s="186">
        <v>0</v>
      </c>
    </row>
    <row r="950" spans="1:14" x14ac:dyDescent="0.25">
      <c r="A950" s="44">
        <f>+COUNTIF($B$1:B950,ESTADISTICAS!B$9)</f>
        <v>0</v>
      </c>
      <c r="B950" s="44">
        <v>73</v>
      </c>
      <c r="C950" s="44" t="s">
        <v>108</v>
      </c>
      <c r="D950" s="44">
        <v>73854</v>
      </c>
      <c r="E950" t="s">
        <v>1280</v>
      </c>
      <c r="F950" s="44" t="s">
        <v>72</v>
      </c>
      <c r="G950" s="44">
        <v>15</v>
      </c>
      <c r="H950" s="44" t="s">
        <v>72</v>
      </c>
      <c r="I950" s="44">
        <v>22</v>
      </c>
      <c r="J950" s="44">
        <v>22</v>
      </c>
      <c r="K950" s="44" t="s">
        <v>72</v>
      </c>
      <c r="L950" s="44" t="s">
        <v>72</v>
      </c>
      <c r="M950" s="44">
        <v>1</v>
      </c>
      <c r="N950" s="186">
        <v>0</v>
      </c>
    </row>
    <row r="951" spans="1:14" x14ac:dyDescent="0.25">
      <c r="A951" s="44">
        <f>+COUNTIF($B$1:B951,ESTADISTICAS!B$9)</f>
        <v>0</v>
      </c>
      <c r="B951" s="44">
        <v>73</v>
      </c>
      <c r="C951" s="44" t="s">
        <v>108</v>
      </c>
      <c r="D951" s="44">
        <v>73861</v>
      </c>
      <c r="E951" t="s">
        <v>1281</v>
      </c>
      <c r="F951" s="44" t="s">
        <v>72</v>
      </c>
      <c r="G951" s="44">
        <v>186</v>
      </c>
      <c r="H951" s="44">
        <v>186</v>
      </c>
      <c r="I951" s="44">
        <v>135</v>
      </c>
      <c r="J951" s="44">
        <v>38</v>
      </c>
      <c r="K951" s="44">
        <v>64</v>
      </c>
      <c r="L951" s="44">
        <v>73</v>
      </c>
      <c r="M951" s="44">
        <v>81</v>
      </c>
      <c r="N951" s="186">
        <v>44</v>
      </c>
    </row>
    <row r="952" spans="1:14" x14ac:dyDescent="0.25">
      <c r="A952" s="44">
        <f>+COUNTIF($B$1:B952,ESTADISTICAS!B$9)</f>
        <v>0</v>
      </c>
      <c r="B952" s="44">
        <v>73</v>
      </c>
      <c r="C952" s="44" t="s">
        <v>108</v>
      </c>
      <c r="D952" s="44">
        <v>73870</v>
      </c>
      <c r="E952" t="s">
        <v>1282</v>
      </c>
      <c r="F952" s="44">
        <v>2</v>
      </c>
      <c r="G952" s="44">
        <v>20</v>
      </c>
      <c r="H952" s="44">
        <v>22</v>
      </c>
      <c r="I952" s="44">
        <v>22</v>
      </c>
      <c r="J952" s="44" t="s">
        <v>72</v>
      </c>
      <c r="K952" s="44" t="s">
        <v>72</v>
      </c>
      <c r="L952" s="44" t="s">
        <v>72</v>
      </c>
      <c r="M952" s="44">
        <v>1</v>
      </c>
      <c r="N952" s="186">
        <v>0</v>
      </c>
    </row>
    <row r="953" spans="1:14" x14ac:dyDescent="0.25">
      <c r="A953" s="44">
        <f>+COUNTIF($B$1:B953,ESTADISTICAS!B$9)</f>
        <v>0</v>
      </c>
      <c r="B953" s="44">
        <v>73</v>
      </c>
      <c r="C953" s="44" t="s">
        <v>108</v>
      </c>
      <c r="D953" s="44">
        <v>73873</v>
      </c>
      <c r="E953" t="s">
        <v>1283</v>
      </c>
      <c r="F953" s="44">
        <v>84</v>
      </c>
      <c r="G953" s="44">
        <v>34</v>
      </c>
      <c r="H953" s="44">
        <v>1</v>
      </c>
      <c r="I953" s="44">
        <v>1</v>
      </c>
      <c r="J953" s="44" t="s">
        <v>72</v>
      </c>
      <c r="K953" s="44" t="s">
        <v>72</v>
      </c>
      <c r="L953" s="44">
        <v>2</v>
      </c>
      <c r="M953" s="44" t="s">
        <v>72</v>
      </c>
      <c r="N953" s="186">
        <v>0</v>
      </c>
    </row>
    <row r="954" spans="1:14" x14ac:dyDescent="0.25">
      <c r="A954" s="44">
        <f>+COUNTIF($B$1:B954,ESTADISTICAS!B$9)</f>
        <v>1</v>
      </c>
      <c r="B954" s="44">
        <v>76</v>
      </c>
      <c r="C954" s="44" t="s">
        <v>2</v>
      </c>
      <c r="D954" s="44">
        <v>76001</v>
      </c>
      <c r="E954" t="s">
        <v>1284</v>
      </c>
      <c r="F954" s="44">
        <v>93989</v>
      </c>
      <c r="G954" s="44">
        <v>102556</v>
      </c>
      <c r="H954" s="44">
        <v>105269</v>
      </c>
      <c r="I954" s="44">
        <v>112694</v>
      </c>
      <c r="J954" s="44">
        <v>118951</v>
      </c>
      <c r="K954" s="44">
        <v>125592</v>
      </c>
      <c r="L954" s="44">
        <v>130464</v>
      </c>
      <c r="M954" s="44">
        <v>132714</v>
      </c>
      <c r="N954" s="186">
        <v>130147</v>
      </c>
    </row>
    <row r="955" spans="1:14" x14ac:dyDescent="0.25">
      <c r="A955" s="44">
        <f>+COUNTIF($B$1:B955,ESTADISTICAS!B$9)</f>
        <v>2</v>
      </c>
      <c r="B955" s="44">
        <v>76</v>
      </c>
      <c r="C955" s="44" t="s">
        <v>2</v>
      </c>
      <c r="D955" s="44">
        <v>76020</v>
      </c>
      <c r="E955" t="s">
        <v>1285</v>
      </c>
      <c r="F955" s="44">
        <v>64</v>
      </c>
      <c r="G955" s="44">
        <v>107</v>
      </c>
      <c r="H955" s="44">
        <v>50</v>
      </c>
      <c r="I955" s="44">
        <v>41</v>
      </c>
      <c r="J955" s="44" t="s">
        <v>72</v>
      </c>
      <c r="K955" s="44">
        <v>6</v>
      </c>
      <c r="L955" s="44" t="s">
        <v>72</v>
      </c>
      <c r="M955" s="44" t="s">
        <v>72</v>
      </c>
      <c r="N955" s="186">
        <v>0</v>
      </c>
    </row>
    <row r="956" spans="1:14" x14ac:dyDescent="0.25">
      <c r="A956" s="44">
        <f>+COUNTIF($B$1:B956,ESTADISTICAS!B$9)</f>
        <v>3</v>
      </c>
      <c r="B956" s="44">
        <v>76</v>
      </c>
      <c r="C956" s="44" t="s">
        <v>2</v>
      </c>
      <c r="D956" s="44">
        <v>76036</v>
      </c>
      <c r="E956" t="s">
        <v>1286</v>
      </c>
      <c r="F956" s="44">
        <v>49</v>
      </c>
      <c r="G956" s="44">
        <v>87</v>
      </c>
      <c r="H956" s="44">
        <v>156</v>
      </c>
      <c r="I956" s="44">
        <v>100</v>
      </c>
      <c r="J956" s="44">
        <v>46</v>
      </c>
      <c r="K956" s="44">
        <v>7</v>
      </c>
      <c r="L956" s="44" t="s">
        <v>72</v>
      </c>
      <c r="M956" s="44" t="s">
        <v>72</v>
      </c>
      <c r="N956" s="186">
        <v>0</v>
      </c>
    </row>
    <row r="957" spans="1:14" x14ac:dyDescent="0.25">
      <c r="A957" s="44">
        <f>+COUNTIF($B$1:B957,ESTADISTICAS!B$9)</f>
        <v>4</v>
      </c>
      <c r="B957" s="44">
        <v>76</v>
      </c>
      <c r="C957" s="44" t="s">
        <v>2</v>
      </c>
      <c r="D957" s="44">
        <v>76041</v>
      </c>
      <c r="E957" t="s">
        <v>1287</v>
      </c>
      <c r="F957" s="44">
        <v>108</v>
      </c>
      <c r="G957" s="44">
        <v>78</v>
      </c>
      <c r="H957" s="44">
        <v>1</v>
      </c>
      <c r="I957" s="44">
        <v>1</v>
      </c>
      <c r="J957" s="44" t="s">
        <v>72</v>
      </c>
      <c r="K957" s="44">
        <v>3</v>
      </c>
      <c r="L957" s="44" t="s">
        <v>72</v>
      </c>
      <c r="M957" s="44">
        <v>39</v>
      </c>
      <c r="N957" s="186">
        <v>31</v>
      </c>
    </row>
    <row r="958" spans="1:14" x14ac:dyDescent="0.25">
      <c r="A958" s="44">
        <f>+COUNTIF($B$1:B958,ESTADISTICAS!B$9)</f>
        <v>5</v>
      </c>
      <c r="B958" s="44">
        <v>76</v>
      </c>
      <c r="C958" s="44" t="s">
        <v>2</v>
      </c>
      <c r="D958" s="44">
        <v>76054</v>
      </c>
      <c r="E958" t="s">
        <v>412</v>
      </c>
      <c r="F958" s="44">
        <v>78</v>
      </c>
      <c r="G958" s="44">
        <v>75</v>
      </c>
      <c r="H958" s="44">
        <v>49</v>
      </c>
      <c r="I958" s="44">
        <v>49</v>
      </c>
      <c r="J958" s="44">
        <v>29</v>
      </c>
      <c r="K958" s="44">
        <v>1</v>
      </c>
      <c r="L958" s="44" t="s">
        <v>72</v>
      </c>
      <c r="M958" s="44" t="s">
        <v>72</v>
      </c>
      <c r="N958" s="186">
        <v>0</v>
      </c>
    </row>
    <row r="959" spans="1:14" x14ac:dyDescent="0.25">
      <c r="A959" s="44">
        <f>+COUNTIF($B$1:B959,ESTADISTICAS!B$9)</f>
        <v>6</v>
      </c>
      <c r="B959" s="44">
        <v>76</v>
      </c>
      <c r="C959" s="44" t="s">
        <v>2</v>
      </c>
      <c r="D959" s="44">
        <v>76100</v>
      </c>
      <c r="E959" t="s">
        <v>121</v>
      </c>
      <c r="F959" s="44">
        <v>3</v>
      </c>
      <c r="G959" s="44">
        <v>45</v>
      </c>
      <c r="H959" s="44">
        <v>52</v>
      </c>
      <c r="I959" s="44">
        <v>47</v>
      </c>
      <c r="J959" s="44">
        <v>19</v>
      </c>
      <c r="K959" s="44">
        <v>1</v>
      </c>
      <c r="L959" s="44" t="s">
        <v>72</v>
      </c>
      <c r="M959" s="44" t="s">
        <v>72</v>
      </c>
      <c r="N959" s="186">
        <v>0</v>
      </c>
    </row>
    <row r="960" spans="1:14" x14ac:dyDescent="0.25">
      <c r="A960" s="44">
        <f>+COUNTIF($B$1:B960,ESTADISTICAS!B$9)</f>
        <v>7</v>
      </c>
      <c r="B960" s="44">
        <v>76</v>
      </c>
      <c r="C960" s="44" t="s">
        <v>2</v>
      </c>
      <c r="D960" s="44">
        <v>76109</v>
      </c>
      <c r="E960" t="s">
        <v>1</v>
      </c>
      <c r="F960" s="44">
        <v>5043</v>
      </c>
      <c r="G960" s="44">
        <v>5302</v>
      </c>
      <c r="H960" s="44">
        <v>5135</v>
      </c>
      <c r="I960" s="44">
        <v>4979</v>
      </c>
      <c r="J960" s="44">
        <v>6113</v>
      </c>
      <c r="K960" s="44">
        <v>6425</v>
      </c>
      <c r="L960" s="44">
        <v>7068</v>
      </c>
      <c r="M960" s="44">
        <v>6967</v>
      </c>
      <c r="N960" s="186">
        <v>6598</v>
      </c>
    </row>
    <row r="961" spans="1:14" x14ac:dyDescent="0.25">
      <c r="A961" s="44">
        <f>+COUNTIF($B$1:B961,ESTADISTICAS!B$9)</f>
        <v>8</v>
      </c>
      <c r="B961" s="44">
        <v>76</v>
      </c>
      <c r="C961" s="44" t="s">
        <v>2</v>
      </c>
      <c r="D961" s="44">
        <v>76111</v>
      </c>
      <c r="E961" t="s">
        <v>1288</v>
      </c>
      <c r="F961" s="44">
        <v>5151</v>
      </c>
      <c r="G961" s="44">
        <v>4935</v>
      </c>
      <c r="H961" s="44">
        <v>4171</v>
      </c>
      <c r="I961" s="44">
        <v>5643</v>
      </c>
      <c r="J961" s="44">
        <v>6781</v>
      </c>
      <c r="K961" s="44">
        <v>7313</v>
      </c>
      <c r="L961" s="44">
        <v>7135</v>
      </c>
      <c r="M961" s="44">
        <v>7724</v>
      </c>
      <c r="N961" s="186">
        <v>7909</v>
      </c>
    </row>
    <row r="962" spans="1:14" x14ac:dyDescent="0.25">
      <c r="A962" s="44">
        <f>+COUNTIF($B$1:B962,ESTADISTICAS!B$9)</f>
        <v>9</v>
      </c>
      <c r="B962" s="44">
        <v>76</v>
      </c>
      <c r="C962" s="44" t="s">
        <v>2</v>
      </c>
      <c r="D962" s="44">
        <v>76113</v>
      </c>
      <c r="E962" t="s">
        <v>1289</v>
      </c>
      <c r="F962" s="44">
        <v>448</v>
      </c>
      <c r="G962" s="44">
        <v>345</v>
      </c>
      <c r="H962" s="44">
        <v>203</v>
      </c>
      <c r="I962" s="44">
        <v>262</v>
      </c>
      <c r="J962" s="44">
        <v>147</v>
      </c>
      <c r="K962" s="44">
        <v>10</v>
      </c>
      <c r="L962" s="44">
        <v>159</v>
      </c>
      <c r="M962" s="44">
        <v>164</v>
      </c>
      <c r="N962" s="186">
        <v>0</v>
      </c>
    </row>
    <row r="963" spans="1:14" x14ac:dyDescent="0.25">
      <c r="A963" s="44">
        <f>+COUNTIF($B$1:B963,ESTADISTICAS!B$9)</f>
        <v>10</v>
      </c>
      <c r="B963" s="44">
        <v>76</v>
      </c>
      <c r="C963" s="44" t="s">
        <v>2</v>
      </c>
      <c r="D963" s="44">
        <v>76122</v>
      </c>
      <c r="E963" t="s">
        <v>1290</v>
      </c>
      <c r="F963" s="44">
        <v>309</v>
      </c>
      <c r="G963" s="44">
        <v>455</v>
      </c>
      <c r="H963" s="44">
        <v>548</v>
      </c>
      <c r="I963" s="44">
        <v>562</v>
      </c>
      <c r="J963" s="44">
        <v>578</v>
      </c>
      <c r="K963" s="44">
        <v>485</v>
      </c>
      <c r="L963" s="44">
        <v>609</v>
      </c>
      <c r="M963" s="44">
        <v>561</v>
      </c>
      <c r="N963" s="186">
        <v>515</v>
      </c>
    </row>
    <row r="964" spans="1:14" x14ac:dyDescent="0.25">
      <c r="A964" s="44">
        <f>+COUNTIF($B$1:B964,ESTADISTICAS!B$9)</f>
        <v>11</v>
      </c>
      <c r="B964" s="44">
        <v>76</v>
      </c>
      <c r="C964" s="44" t="s">
        <v>2</v>
      </c>
      <c r="D964" s="44">
        <v>76126</v>
      </c>
      <c r="E964" t="s">
        <v>1291</v>
      </c>
      <c r="F964" s="44">
        <v>235</v>
      </c>
      <c r="G964" s="44">
        <v>182</v>
      </c>
      <c r="H964" s="44">
        <v>17</v>
      </c>
      <c r="I964" s="44" t="s">
        <v>72</v>
      </c>
      <c r="J964" s="44" t="s">
        <v>72</v>
      </c>
      <c r="K964" s="44">
        <v>7</v>
      </c>
      <c r="L964" s="44" t="s">
        <v>72</v>
      </c>
      <c r="M964" s="44" t="s">
        <v>72</v>
      </c>
      <c r="N964" s="186">
        <v>0</v>
      </c>
    </row>
    <row r="965" spans="1:14" x14ac:dyDescent="0.25">
      <c r="A965" s="44">
        <f>+COUNTIF($B$1:B965,ESTADISTICAS!B$9)</f>
        <v>12</v>
      </c>
      <c r="B965" s="44">
        <v>76</v>
      </c>
      <c r="C965" s="44" t="s">
        <v>2</v>
      </c>
      <c r="D965" s="44">
        <v>76130</v>
      </c>
      <c r="E965" t="s">
        <v>524</v>
      </c>
      <c r="F965" s="44">
        <v>51</v>
      </c>
      <c r="G965" s="44">
        <v>37</v>
      </c>
      <c r="H965" s="44">
        <v>122</v>
      </c>
      <c r="I965" s="44">
        <v>116</v>
      </c>
      <c r="J965" s="44">
        <v>462</v>
      </c>
      <c r="K965" s="44">
        <v>358</v>
      </c>
      <c r="L965" s="44">
        <v>440</v>
      </c>
      <c r="M965" s="44">
        <v>722</v>
      </c>
      <c r="N965" s="186">
        <v>640</v>
      </c>
    </row>
    <row r="966" spans="1:14" x14ac:dyDescent="0.25">
      <c r="A966" s="44">
        <f>+COUNTIF($B$1:B966,ESTADISTICAS!B$9)</f>
        <v>13</v>
      </c>
      <c r="B966" s="44">
        <v>76</v>
      </c>
      <c r="C966" s="44" t="s">
        <v>2</v>
      </c>
      <c r="D966" s="44">
        <v>76147</v>
      </c>
      <c r="E966" t="s">
        <v>1292</v>
      </c>
      <c r="F966" s="44">
        <v>2716</v>
      </c>
      <c r="G966" s="44">
        <v>3488</v>
      </c>
      <c r="H966" s="44">
        <v>3057</v>
      </c>
      <c r="I966" s="44">
        <v>3651</v>
      </c>
      <c r="J966" s="44">
        <v>4027</v>
      </c>
      <c r="K966" s="44">
        <v>3762</v>
      </c>
      <c r="L966" s="44">
        <v>3895</v>
      </c>
      <c r="M966" s="44">
        <v>4457</v>
      </c>
      <c r="N966" s="186">
        <v>4970</v>
      </c>
    </row>
    <row r="967" spans="1:14" x14ac:dyDescent="0.25">
      <c r="A967" s="44">
        <f>+COUNTIF($B$1:B967,ESTADISTICAS!B$9)</f>
        <v>14</v>
      </c>
      <c r="B967" s="44">
        <v>76</v>
      </c>
      <c r="C967" s="44" t="s">
        <v>2</v>
      </c>
      <c r="D967" s="44">
        <v>76233</v>
      </c>
      <c r="E967" t="s">
        <v>1293</v>
      </c>
      <c r="F967" s="44">
        <v>240</v>
      </c>
      <c r="G967" s="44">
        <v>432</v>
      </c>
      <c r="H967" s="44">
        <v>262</v>
      </c>
      <c r="I967" s="44">
        <v>211</v>
      </c>
      <c r="J967" s="44">
        <v>23</v>
      </c>
      <c r="K967" s="44">
        <v>1</v>
      </c>
      <c r="L967" s="44">
        <v>52</v>
      </c>
      <c r="M967" s="44">
        <v>217</v>
      </c>
      <c r="N967" s="186">
        <v>191</v>
      </c>
    </row>
    <row r="968" spans="1:14" x14ac:dyDescent="0.25">
      <c r="A968" s="44">
        <f>+COUNTIF($B$1:B968,ESTADISTICAS!B$9)</f>
        <v>15</v>
      </c>
      <c r="B968" s="44">
        <v>76</v>
      </c>
      <c r="C968" s="44" t="s">
        <v>2</v>
      </c>
      <c r="D968" s="44">
        <v>76243</v>
      </c>
      <c r="E968" t="s">
        <v>1294</v>
      </c>
      <c r="F968" s="44">
        <v>54</v>
      </c>
      <c r="G968" s="44">
        <v>53</v>
      </c>
      <c r="H968" s="44">
        <v>45</v>
      </c>
      <c r="I968" s="44">
        <v>2</v>
      </c>
      <c r="J968" s="44" t="s">
        <v>72</v>
      </c>
      <c r="K968" s="44" t="s">
        <v>72</v>
      </c>
      <c r="L968" s="44" t="s">
        <v>72</v>
      </c>
      <c r="M968" s="44" t="s">
        <v>72</v>
      </c>
      <c r="N968" s="186">
        <v>0</v>
      </c>
    </row>
    <row r="969" spans="1:14" x14ac:dyDescent="0.25">
      <c r="A969" s="44">
        <f>+COUNTIF($B$1:B969,ESTADISTICAS!B$9)</f>
        <v>16</v>
      </c>
      <c r="B969" s="44">
        <v>76</v>
      </c>
      <c r="C969" s="44" t="s">
        <v>2</v>
      </c>
      <c r="D969" s="44">
        <v>76246</v>
      </c>
      <c r="E969" t="s">
        <v>1295</v>
      </c>
      <c r="F969" s="44">
        <v>1</v>
      </c>
      <c r="G969" s="44" t="s">
        <v>72</v>
      </c>
      <c r="H969" s="44" t="s">
        <v>72</v>
      </c>
      <c r="I969" s="44">
        <v>3</v>
      </c>
      <c r="J969" s="44" t="s">
        <v>72</v>
      </c>
      <c r="K969" s="44" t="s">
        <v>72</v>
      </c>
      <c r="L969" s="44" t="s">
        <v>72</v>
      </c>
      <c r="M969" s="44" t="s">
        <v>72</v>
      </c>
      <c r="N969" s="186">
        <v>0</v>
      </c>
    </row>
    <row r="970" spans="1:14" x14ac:dyDescent="0.25">
      <c r="A970" s="44">
        <f>+COUNTIF($B$1:B970,ESTADISTICAS!B$9)</f>
        <v>17</v>
      </c>
      <c r="B970" s="44">
        <v>76</v>
      </c>
      <c r="C970" s="44" t="s">
        <v>2</v>
      </c>
      <c r="D970" s="44">
        <v>76248</v>
      </c>
      <c r="E970" t="s">
        <v>1296</v>
      </c>
      <c r="F970" s="44">
        <v>206</v>
      </c>
      <c r="G970" s="44">
        <v>133</v>
      </c>
      <c r="H970" s="44">
        <v>81</v>
      </c>
      <c r="I970" s="44">
        <v>96</v>
      </c>
      <c r="J970" s="44">
        <v>61</v>
      </c>
      <c r="K970" s="44">
        <v>29</v>
      </c>
      <c r="L970" s="44">
        <v>2</v>
      </c>
      <c r="M970" s="44">
        <v>263</v>
      </c>
      <c r="N970" s="186">
        <v>185</v>
      </c>
    </row>
    <row r="971" spans="1:14" x14ac:dyDescent="0.25">
      <c r="A971" s="44">
        <f>+COUNTIF($B$1:B971,ESTADISTICAS!B$9)</f>
        <v>18</v>
      </c>
      <c r="B971" s="44">
        <v>76</v>
      </c>
      <c r="C971" s="44" t="s">
        <v>2</v>
      </c>
      <c r="D971" s="44">
        <v>76250</v>
      </c>
      <c r="E971" t="s">
        <v>1297</v>
      </c>
      <c r="F971" s="44">
        <v>118</v>
      </c>
      <c r="G971" s="44">
        <v>81</v>
      </c>
      <c r="H971" s="44">
        <v>41</v>
      </c>
      <c r="I971" s="44">
        <v>96</v>
      </c>
      <c r="J971" s="44">
        <v>48</v>
      </c>
      <c r="K971" s="44">
        <v>66</v>
      </c>
      <c r="L971" s="44">
        <v>41</v>
      </c>
      <c r="M971" s="44">
        <v>32</v>
      </c>
      <c r="N971" s="186">
        <v>54</v>
      </c>
    </row>
    <row r="972" spans="1:14" x14ac:dyDescent="0.25">
      <c r="A972" s="44">
        <f>+COUNTIF($B$1:B972,ESTADISTICAS!B$9)</f>
        <v>19</v>
      </c>
      <c r="B972" s="44">
        <v>76</v>
      </c>
      <c r="C972" s="44" t="s">
        <v>2</v>
      </c>
      <c r="D972" s="44">
        <v>76275</v>
      </c>
      <c r="E972" t="s">
        <v>1298</v>
      </c>
      <c r="F972" s="44">
        <v>161</v>
      </c>
      <c r="G972" s="44">
        <v>319</v>
      </c>
      <c r="H972" s="44">
        <v>435</v>
      </c>
      <c r="I972" s="44">
        <v>348</v>
      </c>
      <c r="J972" s="44">
        <v>251</v>
      </c>
      <c r="K972" s="44">
        <v>105</v>
      </c>
      <c r="L972" s="44">
        <v>2</v>
      </c>
      <c r="M972" s="44" t="s">
        <v>72</v>
      </c>
      <c r="N972" s="186">
        <v>0</v>
      </c>
    </row>
    <row r="973" spans="1:14" x14ac:dyDescent="0.25">
      <c r="A973" s="44">
        <f>+COUNTIF($B$1:B973,ESTADISTICAS!B$9)</f>
        <v>20</v>
      </c>
      <c r="B973" s="44">
        <v>76</v>
      </c>
      <c r="C973" s="44" t="s">
        <v>2</v>
      </c>
      <c r="D973" s="44">
        <v>76306</v>
      </c>
      <c r="E973" t="s">
        <v>1299</v>
      </c>
      <c r="F973" s="44">
        <v>251</v>
      </c>
      <c r="G973" s="44">
        <v>224</v>
      </c>
      <c r="H973" s="44">
        <v>40</v>
      </c>
      <c r="I973" s="44">
        <v>35</v>
      </c>
      <c r="J973" s="44" t="s">
        <v>72</v>
      </c>
      <c r="K973" s="44">
        <v>1</v>
      </c>
      <c r="L973" s="44" t="s">
        <v>72</v>
      </c>
      <c r="M973" s="44" t="s">
        <v>72</v>
      </c>
      <c r="N973" s="186">
        <v>0</v>
      </c>
    </row>
    <row r="974" spans="1:14" x14ac:dyDescent="0.25">
      <c r="A974" s="44">
        <f>+COUNTIF($B$1:B974,ESTADISTICAS!B$9)</f>
        <v>21</v>
      </c>
      <c r="B974" s="44">
        <v>76</v>
      </c>
      <c r="C974" s="44" t="s">
        <v>2</v>
      </c>
      <c r="D974" s="44">
        <v>76318</v>
      </c>
      <c r="E974" t="s">
        <v>1300</v>
      </c>
      <c r="F974" s="44">
        <v>206</v>
      </c>
      <c r="G974" s="44">
        <v>231</v>
      </c>
      <c r="H974" s="44">
        <v>177</v>
      </c>
      <c r="I974" s="44">
        <v>98</v>
      </c>
      <c r="J974" s="44">
        <v>22</v>
      </c>
      <c r="K974" s="44">
        <v>13</v>
      </c>
      <c r="L974" s="44" t="s">
        <v>72</v>
      </c>
      <c r="M974" s="44" t="s">
        <v>72</v>
      </c>
      <c r="N974" s="186">
        <v>0</v>
      </c>
    </row>
    <row r="975" spans="1:14" x14ac:dyDescent="0.25">
      <c r="A975" s="44">
        <f>+COUNTIF($B$1:B975,ESTADISTICAS!B$9)</f>
        <v>22</v>
      </c>
      <c r="B975" s="44">
        <v>76</v>
      </c>
      <c r="C975" s="44" t="s">
        <v>2</v>
      </c>
      <c r="D975" s="44">
        <v>76364</v>
      </c>
      <c r="E975" t="s">
        <v>1301</v>
      </c>
      <c r="F975" s="44">
        <v>149</v>
      </c>
      <c r="G975" s="44">
        <v>819</v>
      </c>
      <c r="H975" s="44">
        <v>550</v>
      </c>
      <c r="I975" s="44">
        <v>825</v>
      </c>
      <c r="J975" s="44">
        <v>257</v>
      </c>
      <c r="K975" s="44">
        <v>252</v>
      </c>
      <c r="L975" s="44">
        <v>40</v>
      </c>
      <c r="M975" s="44">
        <v>62</v>
      </c>
      <c r="N975" s="186">
        <v>12</v>
      </c>
    </row>
    <row r="976" spans="1:14" x14ac:dyDescent="0.25">
      <c r="A976" s="44">
        <f>+COUNTIF($B$1:B976,ESTADISTICAS!B$9)</f>
        <v>23</v>
      </c>
      <c r="B976" s="44">
        <v>76</v>
      </c>
      <c r="C976" s="44" t="s">
        <v>2</v>
      </c>
      <c r="D976" s="44">
        <v>76377</v>
      </c>
      <c r="E976" t="s">
        <v>1302</v>
      </c>
      <c r="F976" s="44">
        <v>59</v>
      </c>
      <c r="G976" s="44">
        <v>71</v>
      </c>
      <c r="H976" s="44">
        <v>38</v>
      </c>
      <c r="I976" s="44">
        <v>27</v>
      </c>
      <c r="J976" s="44" t="s">
        <v>72</v>
      </c>
      <c r="K976" s="44" t="s">
        <v>72</v>
      </c>
      <c r="L976" s="44">
        <v>1</v>
      </c>
      <c r="M976" s="44" t="s">
        <v>72</v>
      </c>
      <c r="N976" s="186">
        <v>0</v>
      </c>
    </row>
    <row r="977" spans="1:14" x14ac:dyDescent="0.25">
      <c r="A977" s="44">
        <f>+COUNTIF($B$1:B977,ESTADISTICAS!B$9)</f>
        <v>24</v>
      </c>
      <c r="B977" s="44">
        <v>76</v>
      </c>
      <c r="C977" s="44" t="s">
        <v>2</v>
      </c>
      <c r="D977" s="44">
        <v>76400</v>
      </c>
      <c r="E977" t="s">
        <v>462</v>
      </c>
      <c r="F977" s="44">
        <v>261</v>
      </c>
      <c r="G977" s="44">
        <v>503</v>
      </c>
      <c r="H977" s="44">
        <v>398</v>
      </c>
      <c r="I977" s="44">
        <v>223</v>
      </c>
      <c r="J977" s="44">
        <v>47</v>
      </c>
      <c r="K977" s="44">
        <v>9</v>
      </c>
      <c r="L977" s="44" t="s">
        <v>72</v>
      </c>
      <c r="M977" s="44" t="s">
        <v>72</v>
      </c>
      <c r="N977" s="186">
        <v>67</v>
      </c>
    </row>
    <row r="978" spans="1:14" x14ac:dyDescent="0.25">
      <c r="A978" s="44">
        <f>+COUNTIF($B$1:B978,ESTADISTICAS!B$9)</f>
        <v>25</v>
      </c>
      <c r="B978" s="44">
        <v>76</v>
      </c>
      <c r="C978" s="44" t="s">
        <v>2</v>
      </c>
      <c r="D978" s="44">
        <v>76403</v>
      </c>
      <c r="E978" t="s">
        <v>1303</v>
      </c>
      <c r="F978" s="44">
        <v>58</v>
      </c>
      <c r="G978" s="44">
        <v>55</v>
      </c>
      <c r="H978" s="44">
        <v>54</v>
      </c>
      <c r="I978" s="44">
        <v>45</v>
      </c>
      <c r="J978" s="44">
        <v>14</v>
      </c>
      <c r="K978" s="44">
        <v>2</v>
      </c>
      <c r="L978" s="44" t="s">
        <v>72</v>
      </c>
      <c r="M978" s="44" t="s">
        <v>72</v>
      </c>
      <c r="N978" s="186">
        <v>0</v>
      </c>
    </row>
    <row r="979" spans="1:14" x14ac:dyDescent="0.25">
      <c r="A979" s="44">
        <f>+COUNTIF($B$1:B979,ESTADISTICAS!B$9)</f>
        <v>26</v>
      </c>
      <c r="B979" s="44">
        <v>76</v>
      </c>
      <c r="C979" s="44" t="s">
        <v>2</v>
      </c>
      <c r="D979" s="44">
        <v>76497</v>
      </c>
      <c r="E979" t="s">
        <v>1304</v>
      </c>
      <c r="F979" s="44">
        <v>56</v>
      </c>
      <c r="G979" s="44">
        <v>19</v>
      </c>
      <c r="H979" s="44" t="s">
        <v>72</v>
      </c>
      <c r="I979" s="44">
        <v>2</v>
      </c>
      <c r="J979" s="44" t="s">
        <v>72</v>
      </c>
      <c r="K979" s="44">
        <v>2</v>
      </c>
      <c r="L979" s="44" t="s">
        <v>72</v>
      </c>
      <c r="M979" s="44" t="s">
        <v>72</v>
      </c>
      <c r="N979" s="186">
        <v>0</v>
      </c>
    </row>
    <row r="980" spans="1:14" x14ac:dyDescent="0.25">
      <c r="A980" s="44">
        <f>+COUNTIF($B$1:B980,ESTADISTICAS!B$9)</f>
        <v>27</v>
      </c>
      <c r="B980" s="44">
        <v>76</v>
      </c>
      <c r="C980" s="44" t="s">
        <v>2</v>
      </c>
      <c r="D980" s="44">
        <v>76520</v>
      </c>
      <c r="E980" t="s">
        <v>1305</v>
      </c>
      <c r="F980" s="44">
        <v>11954</v>
      </c>
      <c r="G980" s="44">
        <v>13479</v>
      </c>
      <c r="H980" s="44">
        <v>13783</v>
      </c>
      <c r="I980" s="44">
        <v>14625</v>
      </c>
      <c r="J980" s="44">
        <v>14600</v>
      </c>
      <c r="K980" s="44">
        <v>14764</v>
      </c>
      <c r="L980" s="44">
        <v>15843</v>
      </c>
      <c r="M980" s="44">
        <v>15004</v>
      </c>
      <c r="N980" s="186">
        <v>15008</v>
      </c>
    </row>
    <row r="981" spans="1:14" x14ac:dyDescent="0.25">
      <c r="A981" s="44">
        <f>+COUNTIF($B$1:B981,ESTADISTICAS!B$9)</f>
        <v>28</v>
      </c>
      <c r="B981" s="44">
        <v>76</v>
      </c>
      <c r="C981" s="44" t="s">
        <v>2</v>
      </c>
      <c r="D981" s="44">
        <v>76563</v>
      </c>
      <c r="E981" t="s">
        <v>1306</v>
      </c>
      <c r="F981" s="44">
        <v>146</v>
      </c>
      <c r="G981" s="44">
        <v>163</v>
      </c>
      <c r="H981" s="44">
        <v>177</v>
      </c>
      <c r="I981" s="44">
        <v>116</v>
      </c>
      <c r="J981" s="44">
        <v>58</v>
      </c>
      <c r="K981" s="44">
        <v>1</v>
      </c>
      <c r="L981" s="44">
        <v>46</v>
      </c>
      <c r="M981" s="44">
        <v>37</v>
      </c>
      <c r="N981" s="186">
        <v>53</v>
      </c>
    </row>
    <row r="982" spans="1:14" x14ac:dyDescent="0.25">
      <c r="A982" s="44">
        <f>+COUNTIF($B$1:B982,ESTADISTICAS!B$9)</f>
        <v>29</v>
      </c>
      <c r="B982" s="44">
        <v>76</v>
      </c>
      <c r="C982" s="44" t="s">
        <v>2</v>
      </c>
      <c r="D982" s="44">
        <v>76606</v>
      </c>
      <c r="E982" t="s">
        <v>1038</v>
      </c>
      <c r="F982" s="44">
        <v>59</v>
      </c>
      <c r="G982" s="44">
        <v>44</v>
      </c>
      <c r="H982" s="44">
        <v>41</v>
      </c>
      <c r="I982" s="44">
        <v>46</v>
      </c>
      <c r="J982" s="44" t="s">
        <v>72</v>
      </c>
      <c r="K982" s="44">
        <v>19</v>
      </c>
      <c r="L982" s="44" t="s">
        <v>72</v>
      </c>
      <c r="M982" s="44" t="s">
        <v>72</v>
      </c>
      <c r="N982" s="186">
        <v>0</v>
      </c>
    </row>
    <row r="983" spans="1:14" x14ac:dyDescent="0.25">
      <c r="A983" s="44">
        <f>+COUNTIF($B$1:B983,ESTADISTICAS!B$9)</f>
        <v>30</v>
      </c>
      <c r="B983" s="44">
        <v>76</v>
      </c>
      <c r="C983" s="44" t="s">
        <v>2</v>
      </c>
      <c r="D983" s="44">
        <v>76616</v>
      </c>
      <c r="E983" t="s">
        <v>1307</v>
      </c>
      <c r="F983" s="44">
        <v>260</v>
      </c>
      <c r="G983" s="44">
        <v>237</v>
      </c>
      <c r="H983" s="44">
        <v>176</v>
      </c>
      <c r="I983" s="44">
        <v>100</v>
      </c>
      <c r="J983" s="44">
        <v>70</v>
      </c>
      <c r="K983" s="44">
        <v>3</v>
      </c>
      <c r="L983" s="44" t="s">
        <v>72</v>
      </c>
      <c r="M983" s="44" t="s">
        <v>72</v>
      </c>
      <c r="N983" s="186">
        <v>0</v>
      </c>
    </row>
    <row r="984" spans="1:14" x14ac:dyDescent="0.25">
      <c r="A984" s="44">
        <f>+COUNTIF($B$1:B984,ESTADISTICAS!B$9)</f>
        <v>31</v>
      </c>
      <c r="B984" s="44">
        <v>76</v>
      </c>
      <c r="C984" s="44" t="s">
        <v>2</v>
      </c>
      <c r="D984" s="44">
        <v>76622</v>
      </c>
      <c r="E984" t="s">
        <v>1308</v>
      </c>
      <c r="F984" s="44">
        <v>1908</v>
      </c>
      <c r="G984" s="44">
        <v>1568</v>
      </c>
      <c r="H984" s="44">
        <v>1411</v>
      </c>
      <c r="I984" s="44">
        <v>1318</v>
      </c>
      <c r="J984" s="44">
        <v>1099</v>
      </c>
      <c r="K984" s="44">
        <v>1187</v>
      </c>
      <c r="L984" s="44">
        <v>1541</v>
      </c>
      <c r="M984" s="44">
        <v>1354</v>
      </c>
      <c r="N984" s="186">
        <v>1236</v>
      </c>
    </row>
    <row r="985" spans="1:14" x14ac:dyDescent="0.25">
      <c r="A985" s="44">
        <f>+COUNTIF($B$1:B985,ESTADISTICAS!B$9)</f>
        <v>32</v>
      </c>
      <c r="B985" s="44">
        <v>76</v>
      </c>
      <c r="C985" s="44" t="s">
        <v>2</v>
      </c>
      <c r="D985" s="44">
        <v>76670</v>
      </c>
      <c r="E985" t="s">
        <v>1235</v>
      </c>
      <c r="F985" s="44">
        <v>92</v>
      </c>
      <c r="G985" s="44">
        <v>62</v>
      </c>
      <c r="H985" s="44">
        <v>98</v>
      </c>
      <c r="I985" s="44">
        <v>72</v>
      </c>
      <c r="J985" s="44">
        <v>64</v>
      </c>
      <c r="K985" s="44">
        <v>37</v>
      </c>
      <c r="L985" s="44" t="s">
        <v>72</v>
      </c>
      <c r="M985" s="44" t="s">
        <v>72</v>
      </c>
      <c r="N985" s="186">
        <v>0</v>
      </c>
    </row>
    <row r="986" spans="1:14" x14ac:dyDescent="0.25">
      <c r="A986" s="44">
        <f>+COUNTIF($B$1:B986,ESTADISTICAS!B$9)</f>
        <v>33</v>
      </c>
      <c r="B986" s="44">
        <v>76</v>
      </c>
      <c r="C986" s="44" t="s">
        <v>2</v>
      </c>
      <c r="D986" s="44">
        <v>76736</v>
      </c>
      <c r="E986" t="s">
        <v>1309</v>
      </c>
      <c r="F986" s="44">
        <v>289</v>
      </c>
      <c r="G986" s="44">
        <v>211</v>
      </c>
      <c r="H986" s="44">
        <v>195</v>
      </c>
      <c r="I986" s="44">
        <v>185</v>
      </c>
      <c r="J986" s="44">
        <v>148</v>
      </c>
      <c r="K986" s="44">
        <v>70</v>
      </c>
      <c r="L986" s="44">
        <v>35</v>
      </c>
      <c r="M986" s="44">
        <v>92</v>
      </c>
      <c r="N986" s="186">
        <v>90</v>
      </c>
    </row>
    <row r="987" spans="1:14" x14ac:dyDescent="0.25">
      <c r="A987" s="44">
        <f>+COUNTIF($B$1:B987,ESTADISTICAS!B$9)</f>
        <v>34</v>
      </c>
      <c r="B987" s="44">
        <v>76</v>
      </c>
      <c r="C987" s="44" t="s">
        <v>2</v>
      </c>
      <c r="D987" s="44">
        <v>76823</v>
      </c>
      <c r="E987" t="s">
        <v>1310</v>
      </c>
      <c r="F987" s="44">
        <v>78</v>
      </c>
      <c r="G987" s="44">
        <v>49</v>
      </c>
      <c r="H987" s="44">
        <v>27</v>
      </c>
      <c r="I987" s="44" t="s">
        <v>72</v>
      </c>
      <c r="J987" s="44" t="s">
        <v>72</v>
      </c>
      <c r="K987" s="44">
        <v>3</v>
      </c>
      <c r="L987" s="44" t="s">
        <v>72</v>
      </c>
      <c r="M987" s="44" t="s">
        <v>72</v>
      </c>
      <c r="N987" s="186">
        <v>0</v>
      </c>
    </row>
    <row r="988" spans="1:14" x14ac:dyDescent="0.25">
      <c r="A988" s="44">
        <f>+COUNTIF($B$1:B988,ESTADISTICAS!B$9)</f>
        <v>35</v>
      </c>
      <c r="B988" s="44">
        <v>76</v>
      </c>
      <c r="C988" s="44" t="s">
        <v>2</v>
      </c>
      <c r="D988" s="44">
        <v>76828</v>
      </c>
      <c r="E988" t="s">
        <v>1311</v>
      </c>
      <c r="F988" s="44">
        <v>145</v>
      </c>
      <c r="G988" s="44">
        <v>131</v>
      </c>
      <c r="H988" s="44">
        <v>31</v>
      </c>
      <c r="I988" s="44">
        <v>32</v>
      </c>
      <c r="J988" s="44">
        <v>23</v>
      </c>
      <c r="K988" s="44">
        <v>3</v>
      </c>
      <c r="L988" s="44" t="s">
        <v>72</v>
      </c>
      <c r="M988" s="44" t="s">
        <v>72</v>
      </c>
      <c r="N988" s="186">
        <v>0</v>
      </c>
    </row>
    <row r="989" spans="1:14" x14ac:dyDescent="0.25">
      <c r="A989" s="44">
        <f>+COUNTIF($B$1:B989,ESTADISTICAS!B$9)</f>
        <v>36</v>
      </c>
      <c r="B989" s="44">
        <v>76</v>
      </c>
      <c r="C989" s="44" t="s">
        <v>2</v>
      </c>
      <c r="D989" s="44">
        <v>76834</v>
      </c>
      <c r="E989" t="s">
        <v>1312</v>
      </c>
      <c r="F989" s="44">
        <v>6425</v>
      </c>
      <c r="G989" s="44">
        <v>8327</v>
      </c>
      <c r="H989" s="44">
        <v>8284</v>
      </c>
      <c r="I989" s="44">
        <v>9263</v>
      </c>
      <c r="J989" s="44">
        <v>9928</v>
      </c>
      <c r="K989" s="44">
        <v>10487</v>
      </c>
      <c r="L989" s="44">
        <v>10066</v>
      </c>
      <c r="M989" s="44">
        <v>10357</v>
      </c>
      <c r="N989" s="186">
        <v>10230</v>
      </c>
    </row>
    <row r="990" spans="1:14" x14ac:dyDescent="0.25">
      <c r="A990" s="44">
        <f>+COUNTIF($B$1:B990,ESTADISTICAS!B$9)</f>
        <v>37</v>
      </c>
      <c r="B990" s="44">
        <v>76</v>
      </c>
      <c r="C990" s="44" t="s">
        <v>2</v>
      </c>
      <c r="D990" s="44">
        <v>76845</v>
      </c>
      <c r="E990" t="s">
        <v>1313</v>
      </c>
      <c r="F990" s="44">
        <v>48</v>
      </c>
      <c r="G990" s="44">
        <v>31</v>
      </c>
      <c r="H990" s="44" t="s">
        <v>72</v>
      </c>
      <c r="I990" s="44">
        <v>1</v>
      </c>
      <c r="J990" s="44" t="s">
        <v>72</v>
      </c>
      <c r="K990" s="44" t="s">
        <v>72</v>
      </c>
      <c r="L990" s="44" t="s">
        <v>72</v>
      </c>
      <c r="M990" s="44" t="s">
        <v>72</v>
      </c>
      <c r="N990" s="186">
        <v>0</v>
      </c>
    </row>
    <row r="991" spans="1:14" x14ac:dyDescent="0.25">
      <c r="A991" s="44">
        <f>+COUNTIF($B$1:B991,ESTADISTICAS!B$9)</f>
        <v>38</v>
      </c>
      <c r="B991" s="44">
        <v>76</v>
      </c>
      <c r="C991" s="44" t="s">
        <v>2</v>
      </c>
      <c r="D991" s="44">
        <v>76863</v>
      </c>
      <c r="E991" t="s">
        <v>1314</v>
      </c>
      <c r="F991" s="44">
        <v>136</v>
      </c>
      <c r="G991" s="44">
        <v>149</v>
      </c>
      <c r="H991" s="44">
        <v>135</v>
      </c>
      <c r="I991" s="44">
        <v>68</v>
      </c>
      <c r="J991" s="44">
        <v>11</v>
      </c>
      <c r="K991" s="44">
        <v>5</v>
      </c>
      <c r="L991" s="44" t="s">
        <v>72</v>
      </c>
      <c r="M991" s="44" t="s">
        <v>72</v>
      </c>
      <c r="N991" s="186">
        <v>0</v>
      </c>
    </row>
    <row r="992" spans="1:14" x14ac:dyDescent="0.25">
      <c r="A992" s="44">
        <f>+COUNTIF($B$1:B992,ESTADISTICAS!B$9)</f>
        <v>39</v>
      </c>
      <c r="B992" s="44">
        <v>76</v>
      </c>
      <c r="C992" s="44" t="s">
        <v>2</v>
      </c>
      <c r="D992" s="44">
        <v>76869</v>
      </c>
      <c r="E992" t="s">
        <v>1315</v>
      </c>
      <c r="F992" s="44" t="s">
        <v>72</v>
      </c>
      <c r="G992" s="44" t="s">
        <v>72</v>
      </c>
      <c r="H992" s="44">
        <v>28</v>
      </c>
      <c r="I992" s="44">
        <v>24</v>
      </c>
      <c r="J992" s="44">
        <v>17</v>
      </c>
      <c r="K992" s="44">
        <v>2</v>
      </c>
      <c r="L992" s="44" t="s">
        <v>72</v>
      </c>
      <c r="M992" s="44" t="s">
        <v>72</v>
      </c>
      <c r="N992" s="186">
        <v>0</v>
      </c>
    </row>
    <row r="993" spans="1:14" x14ac:dyDescent="0.25">
      <c r="A993" s="44">
        <f>+COUNTIF($B$1:B993,ESTADISTICAS!B$9)</f>
        <v>40</v>
      </c>
      <c r="B993" s="44">
        <v>76</v>
      </c>
      <c r="C993" s="44" t="s">
        <v>2</v>
      </c>
      <c r="D993" s="44">
        <v>76890</v>
      </c>
      <c r="E993" t="s">
        <v>1316</v>
      </c>
      <c r="F993" s="44" t="s">
        <v>72</v>
      </c>
      <c r="G993" s="44" t="s">
        <v>72</v>
      </c>
      <c r="H993" s="44" t="s">
        <v>72</v>
      </c>
      <c r="I993" s="44" t="s">
        <v>72</v>
      </c>
      <c r="J993" s="44" t="s">
        <v>72</v>
      </c>
      <c r="K993" s="44">
        <v>2</v>
      </c>
      <c r="L993" s="44" t="s">
        <v>72</v>
      </c>
      <c r="M993" s="44">
        <v>1</v>
      </c>
      <c r="N993" s="186">
        <v>0</v>
      </c>
    </row>
    <row r="994" spans="1:14" x14ac:dyDescent="0.25">
      <c r="A994" s="44">
        <f>+COUNTIF($B$1:B994,ESTADISTICAS!B$9)</f>
        <v>41</v>
      </c>
      <c r="B994" s="44">
        <v>76</v>
      </c>
      <c r="C994" s="44" t="s">
        <v>2</v>
      </c>
      <c r="D994" s="44">
        <v>76892</v>
      </c>
      <c r="E994" t="s">
        <v>1317</v>
      </c>
      <c r="F994" s="44">
        <v>1182</v>
      </c>
      <c r="G994" s="44">
        <v>1189</v>
      </c>
      <c r="H994" s="44">
        <v>1111</v>
      </c>
      <c r="I994" s="44">
        <v>1153</v>
      </c>
      <c r="J994" s="44">
        <v>847</v>
      </c>
      <c r="K994" s="44">
        <v>734</v>
      </c>
      <c r="L994" s="44">
        <v>530</v>
      </c>
      <c r="M994" s="44">
        <v>566</v>
      </c>
      <c r="N994" s="186">
        <v>661</v>
      </c>
    </row>
    <row r="995" spans="1:14" x14ac:dyDescent="0.25">
      <c r="A995" s="44">
        <f>+COUNTIF($B$1:B995,ESTADISTICAS!B$9)</f>
        <v>42</v>
      </c>
      <c r="B995" s="44">
        <v>76</v>
      </c>
      <c r="C995" s="44" t="s">
        <v>2</v>
      </c>
      <c r="D995" s="44">
        <v>76895</v>
      </c>
      <c r="E995" t="s">
        <v>1318</v>
      </c>
      <c r="F995" s="44">
        <v>1255</v>
      </c>
      <c r="G995" s="44">
        <v>1303</v>
      </c>
      <c r="H995" s="44">
        <v>1416</v>
      </c>
      <c r="I995" s="44">
        <v>1267</v>
      </c>
      <c r="J995" s="44">
        <v>1183</v>
      </c>
      <c r="K995" s="44">
        <v>1004</v>
      </c>
      <c r="L995" s="44">
        <v>1105</v>
      </c>
      <c r="M995" s="44">
        <v>1239</v>
      </c>
      <c r="N995" s="186">
        <v>1351</v>
      </c>
    </row>
    <row r="996" spans="1:14" x14ac:dyDescent="0.25">
      <c r="A996" s="44">
        <f>+COUNTIF($B$1:B996,ESTADISTICAS!B$9)</f>
        <v>42</v>
      </c>
      <c r="B996" s="44">
        <v>81</v>
      </c>
      <c r="C996" s="44" t="s">
        <v>383</v>
      </c>
      <c r="D996" s="44">
        <v>81001</v>
      </c>
      <c r="E996" t="s">
        <v>383</v>
      </c>
      <c r="F996" s="44">
        <v>2084</v>
      </c>
      <c r="G996" s="44">
        <v>2668</v>
      </c>
      <c r="H996" s="44">
        <v>2855</v>
      </c>
      <c r="I996" s="44">
        <v>2694</v>
      </c>
      <c r="J996" s="44">
        <v>2451</v>
      </c>
      <c r="K996" s="44">
        <v>2595</v>
      </c>
      <c r="L996" s="44">
        <v>2631</v>
      </c>
      <c r="M996" s="44">
        <v>2639</v>
      </c>
      <c r="N996" s="186">
        <v>2208</v>
      </c>
    </row>
    <row r="997" spans="1:14" x14ac:dyDescent="0.25">
      <c r="A997" s="44">
        <f>+COUNTIF($B$1:B997,ESTADISTICAS!B$9)</f>
        <v>42</v>
      </c>
      <c r="B997" s="44">
        <v>81</v>
      </c>
      <c r="C997" s="44" t="s">
        <v>383</v>
      </c>
      <c r="D997" s="44">
        <v>81065</v>
      </c>
      <c r="E997" t="s">
        <v>1319</v>
      </c>
      <c r="F997" s="44">
        <v>206</v>
      </c>
      <c r="G997" s="44">
        <v>130</v>
      </c>
      <c r="H997" s="44">
        <v>147</v>
      </c>
      <c r="I997" s="44">
        <v>151</v>
      </c>
      <c r="J997" s="44">
        <v>52</v>
      </c>
      <c r="K997" s="44">
        <v>20</v>
      </c>
      <c r="L997" s="44" t="s">
        <v>72</v>
      </c>
      <c r="M997" s="44" t="s">
        <v>72</v>
      </c>
      <c r="N997" s="186">
        <v>0</v>
      </c>
    </row>
    <row r="998" spans="1:14" x14ac:dyDescent="0.25">
      <c r="A998" s="44">
        <f>+COUNTIF($B$1:B998,ESTADISTICAS!B$9)</f>
        <v>42</v>
      </c>
      <c r="B998" s="44">
        <v>81</v>
      </c>
      <c r="C998" s="44" t="s">
        <v>383</v>
      </c>
      <c r="D998" s="44">
        <v>81220</v>
      </c>
      <c r="E998" t="s">
        <v>1320</v>
      </c>
      <c r="F998" s="44">
        <v>58</v>
      </c>
      <c r="G998" s="44">
        <v>76</v>
      </c>
      <c r="H998" s="44">
        <v>47</v>
      </c>
      <c r="I998" s="44" t="s">
        <v>72</v>
      </c>
      <c r="J998" s="44" t="s">
        <v>72</v>
      </c>
      <c r="K998" s="44">
        <v>3</v>
      </c>
      <c r="L998" s="44" t="s">
        <v>72</v>
      </c>
      <c r="M998" s="44" t="s">
        <v>72</v>
      </c>
      <c r="N998" s="186">
        <v>0</v>
      </c>
    </row>
    <row r="999" spans="1:14" x14ac:dyDescent="0.25">
      <c r="A999" s="44">
        <f>+COUNTIF($B$1:B999,ESTADISTICAS!B$9)</f>
        <v>42</v>
      </c>
      <c r="B999" s="44">
        <v>81</v>
      </c>
      <c r="C999" s="44" t="s">
        <v>383</v>
      </c>
      <c r="D999" s="44">
        <v>81300</v>
      </c>
      <c r="E999" t="s">
        <v>1321</v>
      </c>
      <c r="F999" s="44" t="s">
        <v>72</v>
      </c>
      <c r="G999" s="44">
        <v>24</v>
      </c>
      <c r="H999" s="44">
        <v>22</v>
      </c>
      <c r="I999" s="44">
        <v>14</v>
      </c>
      <c r="J999" s="44" t="s">
        <v>72</v>
      </c>
      <c r="K999" s="44">
        <v>8</v>
      </c>
      <c r="L999" s="44" t="s">
        <v>72</v>
      </c>
      <c r="M999" s="44" t="s">
        <v>72</v>
      </c>
      <c r="N999" s="186">
        <v>0</v>
      </c>
    </row>
    <row r="1000" spans="1:14" x14ac:dyDescent="0.25">
      <c r="A1000" s="44">
        <f>+COUNTIF($B$1:B1000,ESTADISTICAS!B$9)</f>
        <v>42</v>
      </c>
      <c r="B1000" s="44">
        <v>81</v>
      </c>
      <c r="C1000" s="44" t="s">
        <v>383</v>
      </c>
      <c r="D1000" s="44">
        <v>81591</v>
      </c>
      <c r="E1000" t="s">
        <v>1322</v>
      </c>
      <c r="F1000" s="44" t="s">
        <v>72</v>
      </c>
      <c r="G1000" s="44">
        <v>33</v>
      </c>
      <c r="H1000" s="44">
        <v>16</v>
      </c>
      <c r="I1000" s="44">
        <v>9</v>
      </c>
      <c r="J1000" s="44" t="s">
        <v>72</v>
      </c>
      <c r="K1000" s="44">
        <v>1</v>
      </c>
      <c r="L1000" s="44" t="s">
        <v>72</v>
      </c>
      <c r="M1000" s="44" t="s">
        <v>72</v>
      </c>
      <c r="N1000" s="186">
        <v>0</v>
      </c>
    </row>
    <row r="1001" spans="1:14" x14ac:dyDescent="0.25">
      <c r="A1001" s="44">
        <f>+COUNTIF($B$1:B1001,ESTADISTICAS!B$9)</f>
        <v>42</v>
      </c>
      <c r="B1001" s="44">
        <v>81</v>
      </c>
      <c r="C1001" s="44" t="s">
        <v>383</v>
      </c>
      <c r="D1001" s="44">
        <v>81736</v>
      </c>
      <c r="E1001" t="s">
        <v>1323</v>
      </c>
      <c r="F1001" s="44">
        <v>454</v>
      </c>
      <c r="G1001" s="44">
        <v>414</v>
      </c>
      <c r="H1001" s="44">
        <v>468</v>
      </c>
      <c r="I1001" s="44">
        <v>272</v>
      </c>
      <c r="J1001" s="44">
        <v>239</v>
      </c>
      <c r="K1001" s="44">
        <v>146</v>
      </c>
      <c r="L1001" s="44">
        <v>155</v>
      </c>
      <c r="M1001" s="44">
        <v>114</v>
      </c>
      <c r="N1001" s="186">
        <v>153</v>
      </c>
    </row>
    <row r="1002" spans="1:14" x14ac:dyDescent="0.25">
      <c r="A1002" s="44">
        <f>+COUNTIF($B$1:B1002,ESTADISTICAS!B$9)</f>
        <v>42</v>
      </c>
      <c r="B1002" s="44">
        <v>81</v>
      </c>
      <c r="C1002" s="44" t="s">
        <v>383</v>
      </c>
      <c r="D1002" s="44">
        <v>81794</v>
      </c>
      <c r="E1002" t="s">
        <v>1324</v>
      </c>
      <c r="F1002" s="44">
        <v>266</v>
      </c>
      <c r="G1002" s="44">
        <v>308</v>
      </c>
      <c r="H1002" s="44">
        <v>454</v>
      </c>
      <c r="I1002" s="44">
        <v>339</v>
      </c>
      <c r="J1002" s="44">
        <v>259</v>
      </c>
      <c r="K1002" s="44">
        <v>97</v>
      </c>
      <c r="L1002" s="44">
        <v>87</v>
      </c>
      <c r="M1002" s="44">
        <v>111</v>
      </c>
      <c r="N1002" s="186">
        <v>134</v>
      </c>
    </row>
    <row r="1003" spans="1:14" x14ac:dyDescent="0.25">
      <c r="A1003" s="44">
        <f>+COUNTIF($B$1:B1003,ESTADISTICAS!B$9)</f>
        <v>42</v>
      </c>
      <c r="B1003" s="44">
        <v>85</v>
      </c>
      <c r="C1003" s="44" t="s">
        <v>384</v>
      </c>
      <c r="D1003" s="44">
        <v>85001</v>
      </c>
      <c r="E1003" t="s">
        <v>1325</v>
      </c>
      <c r="F1003" s="44">
        <v>6967</v>
      </c>
      <c r="G1003" s="44">
        <v>7686</v>
      </c>
      <c r="H1003" s="44">
        <v>8074</v>
      </c>
      <c r="I1003" s="44">
        <v>7780</v>
      </c>
      <c r="J1003" s="44">
        <v>8381</v>
      </c>
      <c r="K1003" s="44">
        <v>8908</v>
      </c>
      <c r="L1003" s="44">
        <v>9291</v>
      </c>
      <c r="M1003" s="44">
        <v>9459</v>
      </c>
      <c r="N1003" s="186">
        <v>9040</v>
      </c>
    </row>
    <row r="1004" spans="1:14" x14ac:dyDescent="0.25">
      <c r="A1004" s="44">
        <f>+COUNTIF($B$1:B1004,ESTADISTICAS!B$9)</f>
        <v>42</v>
      </c>
      <c r="B1004" s="44">
        <v>85</v>
      </c>
      <c r="C1004" s="44" t="s">
        <v>384</v>
      </c>
      <c r="D1004" s="44">
        <v>85010</v>
      </c>
      <c r="E1004" t="s">
        <v>1326</v>
      </c>
      <c r="F1004" s="44">
        <v>62</v>
      </c>
      <c r="G1004" s="44">
        <v>143</v>
      </c>
      <c r="H1004" s="44">
        <v>237</v>
      </c>
      <c r="I1004" s="44">
        <v>184</v>
      </c>
      <c r="J1004" s="44">
        <v>273</v>
      </c>
      <c r="K1004" s="44">
        <v>170</v>
      </c>
      <c r="L1004" s="44">
        <v>297</v>
      </c>
      <c r="M1004" s="44">
        <v>143</v>
      </c>
      <c r="N1004" s="186">
        <v>37</v>
      </c>
    </row>
    <row r="1005" spans="1:14" x14ac:dyDescent="0.25">
      <c r="A1005" s="44">
        <f>+COUNTIF($B$1:B1005,ESTADISTICAS!B$9)</f>
        <v>42</v>
      </c>
      <c r="B1005" s="44">
        <v>85</v>
      </c>
      <c r="C1005" s="44" t="s">
        <v>384</v>
      </c>
      <c r="D1005" s="44">
        <v>85015</v>
      </c>
      <c r="E1005" t="s">
        <v>1327</v>
      </c>
      <c r="F1005" s="44" t="s">
        <v>72</v>
      </c>
      <c r="G1005" s="44" t="s">
        <v>72</v>
      </c>
      <c r="H1005" s="44" t="s">
        <v>72</v>
      </c>
      <c r="I1005" s="44" t="s">
        <v>72</v>
      </c>
      <c r="J1005" s="44" t="s">
        <v>72</v>
      </c>
      <c r="K1005" s="44">
        <v>4</v>
      </c>
      <c r="L1005" s="44" t="s">
        <v>72</v>
      </c>
      <c r="M1005" s="44" t="s">
        <v>72</v>
      </c>
      <c r="N1005" s="186">
        <v>0</v>
      </c>
    </row>
    <row r="1006" spans="1:14" x14ac:dyDescent="0.25">
      <c r="A1006" s="44">
        <f>+COUNTIF($B$1:B1006,ESTADISTICAS!B$9)</f>
        <v>42</v>
      </c>
      <c r="B1006" s="44">
        <v>85</v>
      </c>
      <c r="C1006" s="44" t="s">
        <v>384</v>
      </c>
      <c r="D1006" s="44">
        <v>85125</v>
      </c>
      <c r="E1006" t="s">
        <v>1328</v>
      </c>
      <c r="F1006" s="44" t="s">
        <v>72</v>
      </c>
      <c r="G1006" s="44" t="s">
        <v>72</v>
      </c>
      <c r="H1006" s="44" t="s">
        <v>72</v>
      </c>
      <c r="I1006" s="44" t="s">
        <v>72</v>
      </c>
      <c r="J1006" s="44" t="s">
        <v>72</v>
      </c>
      <c r="K1006" s="44">
        <v>14</v>
      </c>
      <c r="L1006" s="44" t="s">
        <v>72</v>
      </c>
      <c r="M1006" s="44" t="s">
        <v>72</v>
      </c>
      <c r="N1006" s="186">
        <v>0</v>
      </c>
    </row>
    <row r="1007" spans="1:14" x14ac:dyDescent="0.25">
      <c r="A1007" s="44">
        <f>+COUNTIF($B$1:B1007,ESTADISTICAS!B$9)</f>
        <v>42</v>
      </c>
      <c r="B1007" s="44">
        <v>85</v>
      </c>
      <c r="C1007" s="44" t="s">
        <v>384</v>
      </c>
      <c r="D1007" s="44">
        <v>85139</v>
      </c>
      <c r="E1007" t="s">
        <v>1329</v>
      </c>
      <c r="F1007" s="44">
        <v>58</v>
      </c>
      <c r="G1007" s="44">
        <v>69</v>
      </c>
      <c r="H1007" s="44">
        <v>66</v>
      </c>
      <c r="I1007" s="44">
        <v>23</v>
      </c>
      <c r="J1007" s="44" t="s">
        <v>72</v>
      </c>
      <c r="K1007" s="44">
        <v>9</v>
      </c>
      <c r="L1007" s="44" t="s">
        <v>72</v>
      </c>
      <c r="M1007" s="44">
        <v>1</v>
      </c>
      <c r="N1007" s="186">
        <v>0</v>
      </c>
    </row>
    <row r="1008" spans="1:14" x14ac:dyDescent="0.25">
      <c r="A1008" s="44">
        <f>+COUNTIF($B$1:B1008,ESTADISTICAS!B$9)</f>
        <v>42</v>
      </c>
      <c r="B1008" s="44">
        <v>85</v>
      </c>
      <c r="C1008" s="44" t="s">
        <v>384</v>
      </c>
      <c r="D1008" s="44">
        <v>85162</v>
      </c>
      <c r="E1008" t="s">
        <v>1330</v>
      </c>
      <c r="F1008" s="44">
        <v>373</v>
      </c>
      <c r="G1008" s="44">
        <v>364</v>
      </c>
      <c r="H1008" s="44">
        <v>319</v>
      </c>
      <c r="I1008" s="44">
        <v>79</v>
      </c>
      <c r="J1008" s="44">
        <v>51</v>
      </c>
      <c r="K1008" s="44">
        <v>34</v>
      </c>
      <c r="L1008" s="44">
        <v>22</v>
      </c>
      <c r="M1008" s="44" t="s">
        <v>72</v>
      </c>
      <c r="N1008" s="186">
        <v>0</v>
      </c>
    </row>
    <row r="1009" spans="1:14" x14ac:dyDescent="0.25">
      <c r="A1009" s="44">
        <f>+COUNTIF($B$1:B1009,ESTADISTICAS!B$9)</f>
        <v>42</v>
      </c>
      <c r="B1009" s="44">
        <v>85</v>
      </c>
      <c r="C1009" s="44" t="s">
        <v>384</v>
      </c>
      <c r="D1009" s="44">
        <v>85225</v>
      </c>
      <c r="E1009" t="s">
        <v>1331</v>
      </c>
      <c r="F1009" s="44" t="s">
        <v>72</v>
      </c>
      <c r="G1009" s="44" t="s">
        <v>72</v>
      </c>
      <c r="H1009" s="44">
        <v>22</v>
      </c>
      <c r="I1009" s="44">
        <v>22</v>
      </c>
      <c r="J1009" s="44">
        <v>16</v>
      </c>
      <c r="K1009" s="44">
        <v>2</v>
      </c>
      <c r="L1009" s="44" t="s">
        <v>72</v>
      </c>
      <c r="M1009" s="44" t="s">
        <v>72</v>
      </c>
      <c r="N1009" s="186">
        <v>0</v>
      </c>
    </row>
    <row r="1010" spans="1:14" x14ac:dyDescent="0.25">
      <c r="A1010" s="44">
        <f>+COUNTIF($B$1:B1010,ESTADISTICAS!B$9)</f>
        <v>42</v>
      </c>
      <c r="B1010" s="44">
        <v>85</v>
      </c>
      <c r="C1010" s="44" t="s">
        <v>384</v>
      </c>
      <c r="D1010" s="44">
        <v>85230</v>
      </c>
      <c r="E1010" t="s">
        <v>1332</v>
      </c>
      <c r="F1010" s="44" t="s">
        <v>72</v>
      </c>
      <c r="G1010" s="44">
        <v>59</v>
      </c>
      <c r="H1010" s="44">
        <v>52</v>
      </c>
      <c r="I1010" s="44" t="s">
        <v>72</v>
      </c>
      <c r="J1010" s="44" t="s">
        <v>72</v>
      </c>
      <c r="K1010" s="44" t="s">
        <v>72</v>
      </c>
      <c r="L1010" s="44" t="s">
        <v>72</v>
      </c>
      <c r="M1010" s="44" t="s">
        <v>72</v>
      </c>
      <c r="N1010" s="186">
        <v>0</v>
      </c>
    </row>
    <row r="1011" spans="1:14" x14ac:dyDescent="0.25">
      <c r="A1011" s="44">
        <f>+COUNTIF($B$1:B1011,ESTADISTICAS!B$9)</f>
        <v>42</v>
      </c>
      <c r="B1011" s="44">
        <v>85</v>
      </c>
      <c r="C1011" s="44" t="s">
        <v>384</v>
      </c>
      <c r="D1011" s="44">
        <v>85250</v>
      </c>
      <c r="E1011" t="s">
        <v>1333</v>
      </c>
      <c r="F1011" s="44">
        <v>330</v>
      </c>
      <c r="G1011" s="44">
        <v>327</v>
      </c>
      <c r="H1011" s="44">
        <v>340</v>
      </c>
      <c r="I1011" s="44">
        <v>228</v>
      </c>
      <c r="J1011" s="44">
        <v>297</v>
      </c>
      <c r="K1011" s="44">
        <v>222</v>
      </c>
      <c r="L1011" s="44">
        <v>277</v>
      </c>
      <c r="M1011" s="44">
        <v>211</v>
      </c>
      <c r="N1011" s="186">
        <v>155</v>
      </c>
    </row>
    <row r="1012" spans="1:14" x14ac:dyDescent="0.25">
      <c r="A1012" s="44">
        <f>+COUNTIF($B$1:B1012,ESTADISTICAS!B$9)</f>
        <v>42</v>
      </c>
      <c r="B1012" s="44">
        <v>85</v>
      </c>
      <c r="C1012" s="44" t="s">
        <v>384</v>
      </c>
      <c r="D1012" s="44">
        <v>85263</v>
      </c>
      <c r="E1012" t="s">
        <v>1334</v>
      </c>
      <c r="F1012" s="44" t="s">
        <v>72</v>
      </c>
      <c r="G1012" s="44" t="s">
        <v>72</v>
      </c>
      <c r="H1012" s="44" t="s">
        <v>72</v>
      </c>
      <c r="I1012" s="44" t="s">
        <v>72</v>
      </c>
      <c r="J1012" s="44" t="s">
        <v>72</v>
      </c>
      <c r="K1012" s="44">
        <v>19</v>
      </c>
      <c r="L1012" s="44" t="s">
        <v>72</v>
      </c>
      <c r="M1012" s="44" t="s">
        <v>72</v>
      </c>
      <c r="N1012" s="186">
        <v>0</v>
      </c>
    </row>
    <row r="1013" spans="1:14" x14ac:dyDescent="0.25">
      <c r="A1013" s="44">
        <f>+COUNTIF($B$1:B1013,ESTADISTICAS!B$9)</f>
        <v>42</v>
      </c>
      <c r="B1013" s="44">
        <v>85</v>
      </c>
      <c r="C1013" s="44" t="s">
        <v>384</v>
      </c>
      <c r="D1013" s="44">
        <v>85300</v>
      </c>
      <c r="E1013" t="s">
        <v>482</v>
      </c>
      <c r="F1013" s="44">
        <v>4</v>
      </c>
      <c r="G1013" s="44" t="s">
        <v>72</v>
      </c>
      <c r="H1013" s="44" t="s">
        <v>72</v>
      </c>
      <c r="I1013" s="44" t="s">
        <v>72</v>
      </c>
      <c r="J1013" s="44">
        <v>1</v>
      </c>
      <c r="K1013" s="44">
        <v>3</v>
      </c>
      <c r="L1013" s="44" t="s">
        <v>72</v>
      </c>
      <c r="M1013" s="44" t="s">
        <v>72</v>
      </c>
      <c r="N1013" s="186">
        <v>0</v>
      </c>
    </row>
    <row r="1014" spans="1:14" x14ac:dyDescent="0.25">
      <c r="A1014" s="44">
        <f>+COUNTIF($B$1:B1014,ESTADISTICAS!B$9)</f>
        <v>42</v>
      </c>
      <c r="B1014" s="44">
        <v>85</v>
      </c>
      <c r="C1014" s="44" t="s">
        <v>384</v>
      </c>
      <c r="D1014" s="44">
        <v>85315</v>
      </c>
      <c r="E1014" t="s">
        <v>1335</v>
      </c>
      <c r="F1014" s="44" t="s">
        <v>72</v>
      </c>
      <c r="G1014" s="44" t="s">
        <v>72</v>
      </c>
      <c r="H1014" s="44" t="s">
        <v>72</v>
      </c>
      <c r="I1014" s="44" t="s">
        <v>72</v>
      </c>
      <c r="J1014" s="44" t="s">
        <v>72</v>
      </c>
      <c r="K1014" s="44">
        <v>1</v>
      </c>
      <c r="L1014" s="44" t="s">
        <v>72</v>
      </c>
      <c r="M1014" s="44" t="s">
        <v>72</v>
      </c>
      <c r="N1014" s="186">
        <v>0</v>
      </c>
    </row>
    <row r="1015" spans="1:14" x14ac:dyDescent="0.25">
      <c r="A1015" s="44">
        <f>+COUNTIF($B$1:B1015,ESTADISTICAS!B$9)</f>
        <v>42</v>
      </c>
      <c r="B1015" s="44">
        <v>85</v>
      </c>
      <c r="C1015" s="44" t="s">
        <v>384</v>
      </c>
      <c r="D1015" s="44">
        <v>85325</v>
      </c>
      <c r="E1015" t="s">
        <v>1336</v>
      </c>
      <c r="F1015" s="44" t="s">
        <v>72</v>
      </c>
      <c r="G1015" s="44" t="s">
        <v>72</v>
      </c>
      <c r="H1015" s="44" t="s">
        <v>72</v>
      </c>
      <c r="I1015" s="44" t="s">
        <v>72</v>
      </c>
      <c r="J1015" s="44" t="s">
        <v>72</v>
      </c>
      <c r="K1015" s="44">
        <v>5</v>
      </c>
      <c r="L1015" s="44" t="s">
        <v>72</v>
      </c>
      <c r="M1015" s="44" t="s">
        <v>72</v>
      </c>
      <c r="N1015" s="186">
        <v>0</v>
      </c>
    </row>
    <row r="1016" spans="1:14" x14ac:dyDescent="0.25">
      <c r="A1016" s="44">
        <f>+COUNTIF($B$1:B1016,ESTADISTICAS!B$9)</f>
        <v>42</v>
      </c>
      <c r="B1016" s="44">
        <v>85</v>
      </c>
      <c r="C1016" s="44" t="s">
        <v>384</v>
      </c>
      <c r="D1016" s="44">
        <v>85400</v>
      </c>
      <c r="E1016" t="s">
        <v>1337</v>
      </c>
      <c r="F1016" s="44">
        <v>25</v>
      </c>
      <c r="G1016" s="44">
        <v>17</v>
      </c>
      <c r="H1016" s="44">
        <v>68</v>
      </c>
      <c r="I1016" s="44">
        <v>66</v>
      </c>
      <c r="J1016" s="44">
        <v>65</v>
      </c>
      <c r="K1016" s="44" t="s">
        <v>72</v>
      </c>
      <c r="L1016" s="44" t="s">
        <v>72</v>
      </c>
      <c r="M1016" s="44" t="s">
        <v>72</v>
      </c>
      <c r="N1016" s="186">
        <v>0</v>
      </c>
    </row>
    <row r="1017" spans="1:14" x14ac:dyDescent="0.25">
      <c r="A1017" s="44">
        <f>+COUNTIF($B$1:B1017,ESTADISTICAS!B$9)</f>
        <v>42</v>
      </c>
      <c r="B1017" s="44">
        <v>85</v>
      </c>
      <c r="C1017" s="44" t="s">
        <v>384</v>
      </c>
      <c r="D1017" s="44">
        <v>85410</v>
      </c>
      <c r="E1017" t="s">
        <v>1338</v>
      </c>
      <c r="F1017" s="44">
        <v>147</v>
      </c>
      <c r="G1017" s="44">
        <v>222</v>
      </c>
      <c r="H1017" s="44">
        <v>311</v>
      </c>
      <c r="I1017" s="44">
        <v>208</v>
      </c>
      <c r="J1017" s="44">
        <v>167</v>
      </c>
      <c r="K1017" s="44">
        <v>143</v>
      </c>
      <c r="L1017" s="44">
        <v>154</v>
      </c>
      <c r="M1017" s="44">
        <v>159</v>
      </c>
      <c r="N1017" s="186">
        <v>129</v>
      </c>
    </row>
    <row r="1018" spans="1:14" x14ac:dyDescent="0.25">
      <c r="A1018" s="44">
        <f>+COUNTIF($B$1:B1018,ESTADISTICAS!B$9)</f>
        <v>42</v>
      </c>
      <c r="B1018" s="44">
        <v>85</v>
      </c>
      <c r="C1018" s="44" t="s">
        <v>384</v>
      </c>
      <c r="D1018" s="44">
        <v>85430</v>
      </c>
      <c r="E1018" t="s">
        <v>1339</v>
      </c>
      <c r="F1018" s="44" t="s">
        <v>72</v>
      </c>
      <c r="G1018" s="44" t="s">
        <v>72</v>
      </c>
      <c r="H1018" s="44">
        <v>56</v>
      </c>
      <c r="I1018" s="44">
        <v>81</v>
      </c>
      <c r="J1018" s="44">
        <v>96</v>
      </c>
      <c r="K1018" s="44">
        <v>58</v>
      </c>
      <c r="L1018" s="44">
        <v>73</v>
      </c>
      <c r="M1018" s="44">
        <v>63</v>
      </c>
      <c r="N1018" s="186">
        <v>37</v>
      </c>
    </row>
    <row r="1019" spans="1:14" x14ac:dyDescent="0.25">
      <c r="A1019" s="44">
        <f>+COUNTIF($B$1:B1019,ESTADISTICAS!B$9)</f>
        <v>42</v>
      </c>
      <c r="B1019" s="44">
        <v>85</v>
      </c>
      <c r="C1019" s="44" t="s">
        <v>384</v>
      </c>
      <c r="D1019" s="44">
        <v>85440</v>
      </c>
      <c r="E1019" t="s">
        <v>584</v>
      </c>
      <c r="F1019" s="44">
        <v>163</v>
      </c>
      <c r="G1019" s="44">
        <v>389</v>
      </c>
      <c r="H1019" s="44">
        <v>484</v>
      </c>
      <c r="I1019" s="44">
        <v>169</v>
      </c>
      <c r="J1019" s="44">
        <v>127</v>
      </c>
      <c r="K1019" s="44">
        <v>155</v>
      </c>
      <c r="L1019" s="44">
        <v>234</v>
      </c>
      <c r="M1019" s="44">
        <v>53</v>
      </c>
      <c r="N1019" s="186">
        <v>1</v>
      </c>
    </row>
    <row r="1020" spans="1:14" x14ac:dyDescent="0.25">
      <c r="A1020" s="44">
        <f>+COUNTIF($B$1:B1020,ESTADISTICAS!B$9)</f>
        <v>42</v>
      </c>
      <c r="B1020" s="44">
        <v>86</v>
      </c>
      <c r="C1020" s="44" t="s">
        <v>386</v>
      </c>
      <c r="D1020" s="44">
        <v>86001</v>
      </c>
      <c r="E1020" t="s">
        <v>1340</v>
      </c>
      <c r="F1020" s="44">
        <v>1739</v>
      </c>
      <c r="G1020" s="44">
        <v>2052</v>
      </c>
      <c r="H1020" s="44">
        <v>1945</v>
      </c>
      <c r="I1020" s="44">
        <v>1795</v>
      </c>
      <c r="J1020" s="44">
        <v>1569</v>
      </c>
      <c r="K1020" s="44">
        <v>1835</v>
      </c>
      <c r="L1020" s="44">
        <v>1492</v>
      </c>
      <c r="M1020" s="44">
        <v>1553</v>
      </c>
      <c r="N1020" s="186">
        <v>1602</v>
      </c>
    </row>
    <row r="1021" spans="1:14" x14ac:dyDescent="0.25">
      <c r="A1021" s="44">
        <f>+COUNTIF($B$1:B1021,ESTADISTICAS!B$9)</f>
        <v>42</v>
      </c>
      <c r="B1021" s="44">
        <v>86</v>
      </c>
      <c r="C1021" s="44" t="s">
        <v>386</v>
      </c>
      <c r="D1021" s="44">
        <v>86219</v>
      </c>
      <c r="E1021" t="s">
        <v>1050</v>
      </c>
      <c r="F1021" s="44">
        <v>66</v>
      </c>
      <c r="G1021" s="44">
        <v>34</v>
      </c>
      <c r="H1021" s="44" t="s">
        <v>72</v>
      </c>
      <c r="I1021" s="44">
        <v>1</v>
      </c>
      <c r="J1021" s="44" t="s">
        <v>72</v>
      </c>
      <c r="K1021" s="44" t="s">
        <v>72</v>
      </c>
      <c r="L1021" s="44" t="s">
        <v>72</v>
      </c>
      <c r="M1021" s="44" t="s">
        <v>72</v>
      </c>
      <c r="N1021" s="186">
        <v>0</v>
      </c>
    </row>
    <row r="1022" spans="1:14" x14ac:dyDescent="0.25">
      <c r="A1022" s="44">
        <f>+COUNTIF($B$1:B1022,ESTADISTICAS!B$9)</f>
        <v>42</v>
      </c>
      <c r="B1022" s="44">
        <v>86</v>
      </c>
      <c r="C1022" s="44" t="s">
        <v>386</v>
      </c>
      <c r="D1022" s="44">
        <v>86320</v>
      </c>
      <c r="E1022" t="s">
        <v>1341</v>
      </c>
      <c r="F1022" s="44">
        <v>405</v>
      </c>
      <c r="G1022" s="44">
        <v>316</v>
      </c>
      <c r="H1022" s="44">
        <v>36</v>
      </c>
      <c r="I1022" s="44">
        <v>49</v>
      </c>
      <c r="J1022" s="44" t="s">
        <v>72</v>
      </c>
      <c r="K1022" s="44">
        <v>159</v>
      </c>
      <c r="L1022" s="44">
        <v>30</v>
      </c>
      <c r="M1022" s="44">
        <v>46</v>
      </c>
      <c r="N1022" s="186">
        <v>61</v>
      </c>
    </row>
    <row r="1023" spans="1:14" x14ac:dyDescent="0.25">
      <c r="A1023" s="44">
        <f>+COUNTIF($B$1:B1023,ESTADISTICAS!B$9)</f>
        <v>42</v>
      </c>
      <c r="B1023" s="44">
        <v>86</v>
      </c>
      <c r="C1023" s="44" t="s">
        <v>386</v>
      </c>
      <c r="D1023" s="44">
        <v>86568</v>
      </c>
      <c r="E1023" t="s">
        <v>1342</v>
      </c>
      <c r="F1023" s="44">
        <v>598</v>
      </c>
      <c r="G1023" s="44">
        <v>859</v>
      </c>
      <c r="H1023" s="44">
        <v>883</v>
      </c>
      <c r="I1023" s="44">
        <v>780</v>
      </c>
      <c r="J1023" s="44">
        <v>2216</v>
      </c>
      <c r="K1023" s="44">
        <v>2353</v>
      </c>
      <c r="L1023" s="44">
        <v>3078</v>
      </c>
      <c r="M1023" s="44">
        <v>2080</v>
      </c>
      <c r="N1023" s="186">
        <v>1935</v>
      </c>
    </row>
    <row r="1024" spans="1:14" x14ac:dyDescent="0.25">
      <c r="A1024" s="44">
        <f>+COUNTIF($B$1:B1024,ESTADISTICAS!B$9)</f>
        <v>42</v>
      </c>
      <c r="B1024" s="44">
        <v>86</v>
      </c>
      <c r="C1024" s="44" t="s">
        <v>386</v>
      </c>
      <c r="D1024" s="44">
        <v>86569</v>
      </c>
      <c r="E1024" t="s">
        <v>1343</v>
      </c>
      <c r="F1024" s="44">
        <v>83</v>
      </c>
      <c r="G1024" s="44">
        <v>34</v>
      </c>
      <c r="H1024" s="44" t="s">
        <v>72</v>
      </c>
      <c r="I1024" s="44" t="s">
        <v>72</v>
      </c>
      <c r="J1024" s="44" t="s">
        <v>72</v>
      </c>
      <c r="K1024" s="44">
        <v>22</v>
      </c>
      <c r="L1024" s="44">
        <v>53</v>
      </c>
      <c r="M1024" s="44">
        <v>14</v>
      </c>
      <c r="N1024" s="186">
        <v>0</v>
      </c>
    </row>
    <row r="1025" spans="1:14" x14ac:dyDescent="0.25">
      <c r="A1025" s="44">
        <f>+COUNTIF($B$1:B1025,ESTADISTICAS!B$9)</f>
        <v>42</v>
      </c>
      <c r="B1025" s="44">
        <v>86</v>
      </c>
      <c r="C1025" s="44" t="s">
        <v>386</v>
      </c>
      <c r="D1025" s="44">
        <v>86571</v>
      </c>
      <c r="E1025" t="s">
        <v>1344</v>
      </c>
      <c r="F1025" s="44">
        <v>3</v>
      </c>
      <c r="G1025" s="44">
        <v>74</v>
      </c>
      <c r="H1025" s="44">
        <v>56</v>
      </c>
      <c r="I1025" s="44">
        <v>148</v>
      </c>
      <c r="J1025" s="44">
        <v>166</v>
      </c>
      <c r="K1025" s="44">
        <v>109</v>
      </c>
      <c r="L1025" s="44">
        <v>8</v>
      </c>
      <c r="M1025" s="44">
        <v>2</v>
      </c>
      <c r="N1025" s="186">
        <v>0</v>
      </c>
    </row>
    <row r="1026" spans="1:14" x14ac:dyDescent="0.25">
      <c r="A1026" s="44">
        <f>+COUNTIF($B$1:B1026,ESTADISTICAS!B$9)</f>
        <v>42</v>
      </c>
      <c r="B1026" s="44">
        <v>86</v>
      </c>
      <c r="C1026" s="44" t="s">
        <v>386</v>
      </c>
      <c r="D1026" s="44">
        <v>86573</v>
      </c>
      <c r="E1026" t="s">
        <v>1345</v>
      </c>
      <c r="F1026" s="44">
        <v>38</v>
      </c>
      <c r="G1026" s="44">
        <v>82</v>
      </c>
      <c r="H1026" s="44">
        <v>44</v>
      </c>
      <c r="I1026" s="44">
        <v>31</v>
      </c>
      <c r="J1026" s="44">
        <v>5</v>
      </c>
      <c r="K1026" s="44">
        <v>110</v>
      </c>
      <c r="L1026" s="44" t="s">
        <v>72</v>
      </c>
      <c r="M1026" s="44" t="s">
        <v>72</v>
      </c>
      <c r="N1026" s="186">
        <v>0</v>
      </c>
    </row>
    <row r="1027" spans="1:14" x14ac:dyDescent="0.25">
      <c r="A1027" s="44">
        <f>+COUNTIF($B$1:B1027,ESTADISTICAS!B$9)</f>
        <v>42</v>
      </c>
      <c r="B1027" s="44">
        <v>86</v>
      </c>
      <c r="C1027" s="44" t="s">
        <v>386</v>
      </c>
      <c r="D1027" s="44">
        <v>86749</v>
      </c>
      <c r="E1027" t="s">
        <v>1346</v>
      </c>
      <c r="F1027" s="44">
        <v>327</v>
      </c>
      <c r="G1027" s="44">
        <v>292</v>
      </c>
      <c r="H1027" s="44">
        <v>287</v>
      </c>
      <c r="I1027" s="44">
        <v>285</v>
      </c>
      <c r="J1027" s="44">
        <v>360</v>
      </c>
      <c r="K1027" s="44">
        <v>460</v>
      </c>
      <c r="L1027" s="44">
        <v>370</v>
      </c>
      <c r="M1027" s="44">
        <v>334</v>
      </c>
      <c r="N1027" s="186">
        <v>542</v>
      </c>
    </row>
    <row r="1028" spans="1:14" x14ac:dyDescent="0.25">
      <c r="A1028" s="44">
        <f>+COUNTIF($B$1:B1028,ESTADISTICAS!B$9)</f>
        <v>42</v>
      </c>
      <c r="B1028" s="44">
        <v>86</v>
      </c>
      <c r="C1028" s="44" t="s">
        <v>386</v>
      </c>
      <c r="D1028" s="44">
        <v>86755</v>
      </c>
      <c r="E1028" t="s">
        <v>487</v>
      </c>
      <c r="F1028" s="44">
        <v>134</v>
      </c>
      <c r="G1028" s="44">
        <v>118</v>
      </c>
      <c r="H1028" s="44">
        <v>127</v>
      </c>
      <c r="I1028" s="44">
        <v>131</v>
      </c>
      <c r="J1028" s="44">
        <v>113</v>
      </c>
      <c r="K1028" s="44">
        <v>153</v>
      </c>
      <c r="L1028" s="44">
        <v>57</v>
      </c>
      <c r="M1028" s="44">
        <v>42</v>
      </c>
      <c r="N1028" s="186">
        <v>27</v>
      </c>
    </row>
    <row r="1029" spans="1:14" x14ac:dyDescent="0.25">
      <c r="A1029" s="44">
        <f>+COUNTIF($B$1:B1029,ESTADISTICAS!B$9)</f>
        <v>42</v>
      </c>
      <c r="B1029" s="44">
        <v>86</v>
      </c>
      <c r="C1029" s="44" t="s">
        <v>386</v>
      </c>
      <c r="D1029" s="44">
        <v>86757</v>
      </c>
      <c r="E1029" t="s">
        <v>1206</v>
      </c>
      <c r="F1029" s="44">
        <v>34</v>
      </c>
      <c r="G1029" s="44">
        <v>69</v>
      </c>
      <c r="H1029" s="44">
        <v>31</v>
      </c>
      <c r="I1029" s="44">
        <v>61</v>
      </c>
      <c r="J1029" s="44">
        <v>27</v>
      </c>
      <c r="K1029" s="44">
        <v>67</v>
      </c>
      <c r="L1029" s="44" t="s">
        <v>72</v>
      </c>
      <c r="M1029" s="44" t="s">
        <v>72</v>
      </c>
      <c r="N1029" s="186">
        <v>0</v>
      </c>
    </row>
    <row r="1030" spans="1:14" x14ac:dyDescent="0.25">
      <c r="A1030" s="44">
        <f>+COUNTIF($B$1:B1030,ESTADISTICAS!B$9)</f>
        <v>42</v>
      </c>
      <c r="B1030" s="44">
        <v>86</v>
      </c>
      <c r="C1030" s="44" t="s">
        <v>386</v>
      </c>
      <c r="D1030" s="44">
        <v>86760</v>
      </c>
      <c r="E1030" t="s">
        <v>1124</v>
      </c>
      <c r="F1030" s="44" t="s">
        <v>72</v>
      </c>
      <c r="G1030" s="44">
        <v>45</v>
      </c>
      <c r="H1030" s="44">
        <v>2</v>
      </c>
      <c r="I1030" s="44">
        <v>23</v>
      </c>
      <c r="J1030" s="44">
        <v>10</v>
      </c>
      <c r="K1030" s="44">
        <v>10</v>
      </c>
      <c r="L1030" s="44" t="s">
        <v>72</v>
      </c>
      <c r="M1030" s="44" t="s">
        <v>72</v>
      </c>
      <c r="N1030" s="186">
        <v>0</v>
      </c>
    </row>
    <row r="1031" spans="1:14" x14ac:dyDescent="0.25">
      <c r="A1031" s="44">
        <f>+COUNTIF($B$1:B1031,ESTADISTICAS!B$9)</f>
        <v>42</v>
      </c>
      <c r="B1031" s="44">
        <v>86</v>
      </c>
      <c r="C1031" s="44" t="s">
        <v>386</v>
      </c>
      <c r="D1031" s="44">
        <v>86865</v>
      </c>
      <c r="E1031" t="s">
        <v>1347</v>
      </c>
      <c r="F1031" s="44">
        <v>316</v>
      </c>
      <c r="G1031" s="44">
        <v>375</v>
      </c>
      <c r="H1031" s="44">
        <v>371</v>
      </c>
      <c r="I1031" s="44">
        <v>322</v>
      </c>
      <c r="J1031" s="44">
        <v>481</v>
      </c>
      <c r="K1031" s="44">
        <v>369</v>
      </c>
      <c r="L1031" s="44">
        <v>275</v>
      </c>
      <c r="M1031" s="44">
        <v>300</v>
      </c>
      <c r="N1031" s="186">
        <v>265</v>
      </c>
    </row>
    <row r="1032" spans="1:14" x14ac:dyDescent="0.25">
      <c r="A1032" s="44">
        <f>+COUNTIF($B$1:B1032,ESTADISTICAS!B$9)</f>
        <v>42</v>
      </c>
      <c r="B1032" s="44">
        <v>86</v>
      </c>
      <c r="C1032" s="44" t="s">
        <v>386</v>
      </c>
      <c r="D1032" s="44">
        <v>86885</v>
      </c>
      <c r="E1032" t="s">
        <v>1348</v>
      </c>
      <c r="F1032" s="44">
        <v>166</v>
      </c>
      <c r="G1032" s="44">
        <v>82</v>
      </c>
      <c r="H1032" s="44">
        <v>133</v>
      </c>
      <c r="I1032" s="44">
        <v>121</v>
      </c>
      <c r="J1032" s="44">
        <v>57</v>
      </c>
      <c r="K1032" s="44">
        <v>90</v>
      </c>
      <c r="L1032" s="44" t="s">
        <v>72</v>
      </c>
      <c r="M1032" s="44" t="s">
        <v>72</v>
      </c>
      <c r="N1032" s="186">
        <v>0</v>
      </c>
    </row>
    <row r="1033" spans="1:14" x14ac:dyDescent="0.25">
      <c r="A1033" s="44">
        <f>+COUNTIF($B$1:B1033,ESTADISTICAS!B$9)</f>
        <v>42</v>
      </c>
      <c r="B1033" s="44">
        <v>88</v>
      </c>
      <c r="C1033" s="44" t="s">
        <v>388</v>
      </c>
      <c r="D1033" s="44">
        <v>88001</v>
      </c>
      <c r="E1033" t="s">
        <v>1201</v>
      </c>
      <c r="F1033" s="44">
        <v>1637</v>
      </c>
      <c r="G1033" s="44">
        <v>986</v>
      </c>
      <c r="H1033" s="44">
        <v>1167</v>
      </c>
      <c r="I1033" s="44">
        <v>1256</v>
      </c>
      <c r="J1033" s="44">
        <v>1917</v>
      </c>
      <c r="K1033" s="44">
        <v>1711</v>
      </c>
      <c r="L1033" s="44">
        <v>1338</v>
      </c>
      <c r="M1033" s="44">
        <v>1388</v>
      </c>
      <c r="N1033" s="186">
        <v>1417</v>
      </c>
    </row>
    <row r="1034" spans="1:14" x14ac:dyDescent="0.25">
      <c r="A1034" s="44">
        <f>+COUNTIF($B$1:B1034,ESTADISTICAS!B$9)</f>
        <v>42</v>
      </c>
      <c r="B1034" s="44">
        <v>88</v>
      </c>
      <c r="C1034" s="44" t="s">
        <v>388</v>
      </c>
      <c r="D1034" s="44">
        <v>88564</v>
      </c>
      <c r="E1034" t="s">
        <v>1349</v>
      </c>
      <c r="F1034" s="44">
        <v>115</v>
      </c>
      <c r="G1034" s="44">
        <v>85</v>
      </c>
      <c r="H1034" s="44">
        <v>80</v>
      </c>
      <c r="I1034" s="44">
        <v>45</v>
      </c>
      <c r="J1034" s="44">
        <v>9</v>
      </c>
      <c r="K1034" s="44" t="s">
        <v>72</v>
      </c>
      <c r="L1034" s="44" t="s">
        <v>72</v>
      </c>
      <c r="M1034" s="44" t="s">
        <v>72</v>
      </c>
      <c r="N1034" s="186">
        <v>66</v>
      </c>
    </row>
    <row r="1035" spans="1:14" x14ac:dyDescent="0.25">
      <c r="A1035" s="44">
        <f>+COUNTIF($B$1:B1035,ESTADISTICAS!B$9)</f>
        <v>42</v>
      </c>
      <c r="B1035" s="44">
        <v>91</v>
      </c>
      <c r="C1035" s="44" t="s">
        <v>390</v>
      </c>
      <c r="D1035" s="44">
        <v>91001</v>
      </c>
      <c r="E1035" t="s">
        <v>1350</v>
      </c>
      <c r="F1035" s="44">
        <v>1143</v>
      </c>
      <c r="G1035" s="44">
        <v>1026</v>
      </c>
      <c r="H1035" s="44">
        <v>912</v>
      </c>
      <c r="I1035" s="44">
        <v>719</v>
      </c>
      <c r="J1035" s="44">
        <v>656</v>
      </c>
      <c r="K1035" s="44">
        <v>602</v>
      </c>
      <c r="L1035" s="44">
        <v>1011</v>
      </c>
      <c r="M1035" s="44">
        <v>744</v>
      </c>
      <c r="N1035" s="186">
        <v>763</v>
      </c>
    </row>
    <row r="1036" spans="1:14" x14ac:dyDescent="0.25">
      <c r="A1036" s="44">
        <f>+COUNTIF($B$1:B1036,ESTADISTICAS!B$9)</f>
        <v>42</v>
      </c>
      <c r="B1036" s="44">
        <v>91</v>
      </c>
      <c r="C1036" s="44" t="s">
        <v>390</v>
      </c>
      <c r="D1036" s="44">
        <v>91263</v>
      </c>
      <c r="E1036" t="s">
        <v>1351</v>
      </c>
      <c r="F1036" s="44">
        <v>3</v>
      </c>
      <c r="G1036" s="44" t="s">
        <v>72</v>
      </c>
      <c r="H1036" s="44">
        <v>1</v>
      </c>
      <c r="I1036" s="44">
        <v>14</v>
      </c>
      <c r="J1036" s="44" t="s">
        <v>72</v>
      </c>
      <c r="K1036" s="44" t="s">
        <v>72</v>
      </c>
      <c r="L1036" s="44" t="s">
        <v>72</v>
      </c>
      <c r="M1036" s="44">
        <v>2</v>
      </c>
      <c r="N1036" s="186">
        <v>0</v>
      </c>
    </row>
    <row r="1037" spans="1:14" x14ac:dyDescent="0.25">
      <c r="A1037" s="44">
        <f>+COUNTIF($B$1:B1037,ESTADISTICAS!B$9)</f>
        <v>42</v>
      </c>
      <c r="B1037" s="44">
        <v>91</v>
      </c>
      <c r="C1037" s="44" t="s">
        <v>390</v>
      </c>
      <c r="D1037" s="44">
        <v>91405</v>
      </c>
      <c r="E1037" t="s">
        <v>1352</v>
      </c>
      <c r="F1037" s="44" t="s">
        <v>72</v>
      </c>
      <c r="G1037" s="44" t="s">
        <v>72</v>
      </c>
      <c r="H1037" s="44" t="s">
        <v>72</v>
      </c>
      <c r="I1037" s="44" t="s">
        <v>72</v>
      </c>
      <c r="J1037" s="44" t="s">
        <v>72</v>
      </c>
      <c r="K1037" s="44" t="s">
        <v>72</v>
      </c>
      <c r="L1037" s="44" t="s">
        <v>72</v>
      </c>
      <c r="M1037" s="44" t="s">
        <v>72</v>
      </c>
      <c r="N1037" s="186">
        <v>0</v>
      </c>
    </row>
    <row r="1038" spans="1:14" x14ac:dyDescent="0.25">
      <c r="A1038" s="44">
        <f>+COUNTIF($B$1:B1038,ESTADISTICAS!B$9)</f>
        <v>42</v>
      </c>
      <c r="B1038" s="44">
        <v>91</v>
      </c>
      <c r="C1038" s="44" t="s">
        <v>390</v>
      </c>
      <c r="D1038" s="44">
        <v>91407</v>
      </c>
      <c r="E1038" t="s">
        <v>1353</v>
      </c>
      <c r="F1038" s="44" t="s">
        <v>72</v>
      </c>
      <c r="G1038" s="44" t="s">
        <v>72</v>
      </c>
      <c r="H1038" s="44" t="s">
        <v>72</v>
      </c>
      <c r="I1038" s="44" t="s">
        <v>72</v>
      </c>
      <c r="J1038" s="44" t="s">
        <v>72</v>
      </c>
      <c r="K1038" s="44" t="s">
        <v>72</v>
      </c>
      <c r="L1038" s="44" t="s">
        <v>72</v>
      </c>
      <c r="M1038" s="44">
        <v>1</v>
      </c>
      <c r="N1038" s="186">
        <v>0</v>
      </c>
    </row>
    <row r="1039" spans="1:14" x14ac:dyDescent="0.25">
      <c r="A1039" s="44">
        <f>+COUNTIF($B$1:B1039,ESTADISTICAS!B$9)</f>
        <v>42</v>
      </c>
      <c r="B1039" s="44">
        <v>91</v>
      </c>
      <c r="C1039" s="44" t="s">
        <v>390</v>
      </c>
      <c r="D1039" s="44">
        <v>91430</v>
      </c>
      <c r="E1039" t="s">
        <v>1354</v>
      </c>
      <c r="F1039" s="44" t="s">
        <v>72</v>
      </c>
      <c r="G1039" s="44" t="s">
        <v>72</v>
      </c>
      <c r="H1039" s="44" t="s">
        <v>72</v>
      </c>
      <c r="I1039" s="44" t="s">
        <v>72</v>
      </c>
      <c r="J1039" s="44" t="s">
        <v>72</v>
      </c>
      <c r="K1039" s="44" t="s">
        <v>72</v>
      </c>
      <c r="L1039" s="44" t="s">
        <v>72</v>
      </c>
      <c r="M1039" s="44">
        <v>2</v>
      </c>
      <c r="N1039" s="186">
        <v>0</v>
      </c>
    </row>
    <row r="1040" spans="1:14" x14ac:dyDescent="0.25">
      <c r="A1040" s="44">
        <f>+COUNTIF($B$1:B1040,ESTADISTICAS!B$9)</f>
        <v>42</v>
      </c>
      <c r="B1040" s="44">
        <v>91</v>
      </c>
      <c r="C1040" s="44" t="s">
        <v>390</v>
      </c>
      <c r="D1040" s="44">
        <v>91540</v>
      </c>
      <c r="E1040" t="s">
        <v>1355</v>
      </c>
      <c r="F1040" s="44" t="s">
        <v>72</v>
      </c>
      <c r="G1040" s="44" t="s">
        <v>72</v>
      </c>
      <c r="H1040" s="44" t="s">
        <v>72</v>
      </c>
      <c r="I1040" s="44" t="s">
        <v>72</v>
      </c>
      <c r="J1040" s="44" t="s">
        <v>72</v>
      </c>
      <c r="K1040" s="44" t="s">
        <v>72</v>
      </c>
      <c r="L1040" s="44" t="s">
        <v>72</v>
      </c>
      <c r="M1040" s="44" t="s">
        <v>72</v>
      </c>
      <c r="N1040" s="186">
        <v>0</v>
      </c>
    </row>
    <row r="1041" spans="1:14" x14ac:dyDescent="0.25">
      <c r="A1041" s="44">
        <f>+COUNTIF($B$1:B1041,ESTADISTICAS!B$9)</f>
        <v>42</v>
      </c>
      <c r="B1041" s="44">
        <v>94</v>
      </c>
      <c r="C1041" s="44" t="s">
        <v>391</v>
      </c>
      <c r="D1041" s="44">
        <v>94001</v>
      </c>
      <c r="E1041" t="s">
        <v>1356</v>
      </c>
      <c r="F1041" s="44">
        <v>521</v>
      </c>
      <c r="G1041" s="44">
        <v>561</v>
      </c>
      <c r="H1041" s="44">
        <v>542</v>
      </c>
      <c r="I1041" s="44">
        <v>443</v>
      </c>
      <c r="J1041" s="44">
        <v>502</v>
      </c>
      <c r="K1041" s="44">
        <v>562</v>
      </c>
      <c r="L1041" s="44">
        <v>609</v>
      </c>
      <c r="M1041" s="44">
        <v>605</v>
      </c>
      <c r="N1041" s="186">
        <v>574</v>
      </c>
    </row>
    <row r="1042" spans="1:14" x14ac:dyDescent="0.25">
      <c r="A1042" s="44">
        <f>+COUNTIF($B$1:B1042,ESTADISTICAS!B$9)</f>
        <v>42</v>
      </c>
      <c r="B1042" s="44">
        <v>95</v>
      </c>
      <c r="C1042" s="44" t="s">
        <v>392</v>
      </c>
      <c r="D1042" s="44">
        <v>95001</v>
      </c>
      <c r="E1042" t="s">
        <v>1357</v>
      </c>
      <c r="F1042" s="44">
        <v>1234</v>
      </c>
      <c r="G1042" s="44">
        <v>1244</v>
      </c>
      <c r="H1042" s="44">
        <v>1599</v>
      </c>
      <c r="I1042" s="44">
        <v>1908</v>
      </c>
      <c r="J1042" s="44">
        <v>1748</v>
      </c>
      <c r="K1042" s="44">
        <v>2188</v>
      </c>
      <c r="L1042" s="44">
        <v>2112</v>
      </c>
      <c r="M1042" s="44">
        <v>2138</v>
      </c>
      <c r="N1042" s="186">
        <v>2208</v>
      </c>
    </row>
    <row r="1043" spans="1:14" x14ac:dyDescent="0.25">
      <c r="A1043" s="44">
        <f>+COUNTIF($B$1:B1043,ESTADISTICAS!B$9)</f>
        <v>42</v>
      </c>
      <c r="B1043" s="44">
        <v>95</v>
      </c>
      <c r="C1043" s="44" t="s">
        <v>392</v>
      </c>
      <c r="D1043" s="44">
        <v>95015</v>
      </c>
      <c r="E1043" t="s">
        <v>549</v>
      </c>
      <c r="F1043" s="44">
        <v>75</v>
      </c>
      <c r="G1043" s="44">
        <v>67</v>
      </c>
      <c r="H1043" s="44">
        <v>35</v>
      </c>
      <c r="I1043" s="44">
        <v>35</v>
      </c>
      <c r="J1043" s="44">
        <v>17</v>
      </c>
      <c r="K1043" s="44" t="s">
        <v>72</v>
      </c>
      <c r="L1043" s="44" t="s">
        <v>72</v>
      </c>
      <c r="M1043" s="44" t="s">
        <v>72</v>
      </c>
      <c r="N1043" s="186">
        <v>0</v>
      </c>
    </row>
    <row r="1044" spans="1:14" x14ac:dyDescent="0.25">
      <c r="A1044" s="44">
        <f>+COUNTIF($B$1:B1044,ESTADISTICAS!B$9)</f>
        <v>42</v>
      </c>
      <c r="B1044" s="44">
        <v>95</v>
      </c>
      <c r="C1044" s="44" t="s">
        <v>392</v>
      </c>
      <c r="D1044" s="44">
        <v>95025</v>
      </c>
      <c r="E1044" t="s">
        <v>1358</v>
      </c>
      <c r="F1044" s="44">
        <v>107</v>
      </c>
      <c r="G1044" s="44">
        <v>56</v>
      </c>
      <c r="H1044" s="44">
        <v>124</v>
      </c>
      <c r="I1044" s="44">
        <v>98</v>
      </c>
      <c r="J1044" s="44">
        <v>59</v>
      </c>
      <c r="K1044" s="44">
        <v>1</v>
      </c>
      <c r="L1044" s="44" t="s">
        <v>72</v>
      </c>
      <c r="M1044" s="44" t="s">
        <v>72</v>
      </c>
      <c r="N1044" s="186">
        <v>0</v>
      </c>
    </row>
    <row r="1045" spans="1:14" x14ac:dyDescent="0.25">
      <c r="A1045" s="44">
        <f>+COUNTIF($B$1:B1045,ESTADISTICAS!B$9)</f>
        <v>42</v>
      </c>
      <c r="B1045" s="44">
        <v>95</v>
      </c>
      <c r="C1045" s="44" t="s">
        <v>392</v>
      </c>
      <c r="D1045" s="44">
        <v>95200</v>
      </c>
      <c r="E1045" t="s">
        <v>630</v>
      </c>
      <c r="F1045" s="44">
        <v>48</v>
      </c>
      <c r="G1045" s="44" t="s">
        <v>72</v>
      </c>
      <c r="H1045" s="44">
        <v>1</v>
      </c>
      <c r="I1045" s="44" t="s">
        <v>72</v>
      </c>
      <c r="J1045" s="44" t="s">
        <v>72</v>
      </c>
      <c r="K1045" s="44" t="s">
        <v>72</v>
      </c>
      <c r="L1045" s="44" t="s">
        <v>72</v>
      </c>
      <c r="M1045" s="44" t="s">
        <v>72</v>
      </c>
      <c r="N1045" s="186">
        <v>0</v>
      </c>
    </row>
    <row r="1046" spans="1:14" x14ac:dyDescent="0.25">
      <c r="A1046" s="44">
        <f>+COUNTIF($B$1:B1046,ESTADISTICAS!B$9)</f>
        <v>42</v>
      </c>
      <c r="B1046" s="44">
        <v>97</v>
      </c>
      <c r="C1046" s="44" t="s">
        <v>393</v>
      </c>
      <c r="D1046" s="44">
        <v>97001</v>
      </c>
      <c r="E1046" t="s">
        <v>1359</v>
      </c>
      <c r="F1046" s="44">
        <v>194</v>
      </c>
      <c r="G1046" s="44">
        <v>230</v>
      </c>
      <c r="H1046" s="44">
        <v>293</v>
      </c>
      <c r="I1046" s="44">
        <v>359</v>
      </c>
      <c r="J1046" s="44">
        <v>143</v>
      </c>
      <c r="K1046" s="44">
        <v>228</v>
      </c>
      <c r="L1046" s="44">
        <v>218</v>
      </c>
      <c r="M1046" s="44">
        <v>229</v>
      </c>
      <c r="N1046" s="186">
        <v>191</v>
      </c>
    </row>
    <row r="1047" spans="1:14" x14ac:dyDescent="0.25">
      <c r="A1047" s="44">
        <f>+COUNTIF($B$1:B1047,ESTADISTICAS!B$9)</f>
        <v>42</v>
      </c>
      <c r="B1047" s="44">
        <v>99</v>
      </c>
      <c r="C1047" s="44" t="s">
        <v>394</v>
      </c>
      <c r="D1047" s="44">
        <v>99001</v>
      </c>
      <c r="E1047" t="s">
        <v>1360</v>
      </c>
      <c r="F1047" s="44">
        <v>492</v>
      </c>
      <c r="G1047" s="44">
        <v>528</v>
      </c>
      <c r="H1047" s="44">
        <v>695</v>
      </c>
      <c r="I1047" s="44">
        <v>652</v>
      </c>
      <c r="J1047" s="44">
        <v>569</v>
      </c>
      <c r="K1047" s="44">
        <v>734</v>
      </c>
      <c r="L1047" s="44">
        <v>908</v>
      </c>
      <c r="M1047" s="44">
        <v>801</v>
      </c>
      <c r="N1047" s="186">
        <v>605</v>
      </c>
    </row>
    <row r="1048" spans="1:14" x14ac:dyDescent="0.25">
      <c r="A1048" s="44">
        <f>+COUNTIF($B$1:B1048,ESTADISTICAS!B$9)</f>
        <v>42</v>
      </c>
      <c r="B1048" s="44">
        <v>99</v>
      </c>
      <c r="C1048" s="44" t="s">
        <v>394</v>
      </c>
      <c r="D1048" s="44">
        <v>99524</v>
      </c>
      <c r="E1048" t="s">
        <v>1361</v>
      </c>
      <c r="F1048" s="44">
        <v>109</v>
      </c>
      <c r="G1048" s="44">
        <v>59</v>
      </c>
      <c r="H1048" s="44">
        <v>57</v>
      </c>
      <c r="I1048" s="44">
        <v>1</v>
      </c>
      <c r="J1048" s="44" t="s">
        <v>72</v>
      </c>
      <c r="K1048" s="44" t="s">
        <v>72</v>
      </c>
      <c r="L1048" s="44" t="s">
        <v>72</v>
      </c>
      <c r="M1048" s="44" t="s">
        <v>72</v>
      </c>
      <c r="N1048" s="186">
        <v>0</v>
      </c>
    </row>
    <row r="1049" spans="1:14" x14ac:dyDescent="0.25">
      <c r="A1049" s="44">
        <f>+COUNTIF($B$1:B1049,ESTADISTICAS!B$9)</f>
        <v>42</v>
      </c>
      <c r="B1049" s="44">
        <v>99</v>
      </c>
      <c r="C1049" s="44" t="s">
        <v>394</v>
      </c>
      <c r="D1049" s="44">
        <v>99624</v>
      </c>
      <c r="E1049" t="s">
        <v>1362</v>
      </c>
      <c r="F1049" s="44">
        <v>33</v>
      </c>
      <c r="G1049" s="44" t="s">
        <v>72</v>
      </c>
      <c r="H1049" s="44">
        <v>34</v>
      </c>
      <c r="I1049" s="44">
        <v>33</v>
      </c>
      <c r="J1049" s="44">
        <v>16</v>
      </c>
      <c r="K1049" s="44" t="s">
        <v>72</v>
      </c>
      <c r="L1049" s="44" t="s">
        <v>72</v>
      </c>
      <c r="M1049" s="44" t="s">
        <v>72</v>
      </c>
      <c r="N1049" s="186">
        <v>0</v>
      </c>
    </row>
    <row r="1050" spans="1:14" x14ac:dyDescent="0.25">
      <c r="A1050" s="44">
        <f>+COUNTIF($B$1:B1050,ESTADISTICAS!B$9)</f>
        <v>42</v>
      </c>
      <c r="B1050" s="44">
        <v>99</v>
      </c>
      <c r="C1050" s="44" t="s">
        <v>394</v>
      </c>
      <c r="D1050" s="44">
        <v>99773</v>
      </c>
      <c r="E1050" t="s">
        <v>1363</v>
      </c>
      <c r="F1050" s="44">
        <v>79</v>
      </c>
      <c r="G1050" s="44">
        <v>38</v>
      </c>
      <c r="H1050" s="44">
        <v>80</v>
      </c>
      <c r="I1050" s="44">
        <v>81</v>
      </c>
      <c r="J1050" s="44">
        <v>53</v>
      </c>
      <c r="K1050" s="44" t="s">
        <v>72</v>
      </c>
      <c r="L1050" s="44" t="s">
        <v>72</v>
      </c>
      <c r="M1050" s="44" t="s">
        <v>72</v>
      </c>
      <c r="N1050" s="186">
        <v>0</v>
      </c>
    </row>
    <row r="1051" spans="1:14" x14ac:dyDescent="0.25">
      <c r="A1051" s="44">
        <f>+COUNTIF($B$1:B1051,ESTADISTICAS!B$9)</f>
        <v>42</v>
      </c>
      <c r="B1051" s="44" t="s">
        <v>72</v>
      </c>
      <c r="C1051" s="44" t="s">
        <v>1364</v>
      </c>
      <c r="D1051" s="44" t="s">
        <v>72</v>
      </c>
      <c r="E1051" t="s">
        <v>1364</v>
      </c>
      <c r="F1051" s="44">
        <v>283</v>
      </c>
      <c r="G1051" s="44">
        <v>248</v>
      </c>
      <c r="H1051" s="44">
        <v>204</v>
      </c>
      <c r="I1051" s="44">
        <v>161</v>
      </c>
      <c r="J1051" s="44" t="s">
        <v>72</v>
      </c>
      <c r="K1051" s="44" t="s">
        <v>72</v>
      </c>
      <c r="L1051" s="44" t="s">
        <v>72</v>
      </c>
      <c r="M1051" s="44" t="s">
        <v>72</v>
      </c>
      <c r="N1051" s="186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DEF85-14C5-448A-9DF9-931146DABF6A}">
  <sheetPr codeName="Hoja8"/>
  <dimension ref="A1:M1124"/>
  <sheetViews>
    <sheetView workbookViewId="0">
      <selection activeCell="N4" sqref="N4"/>
    </sheetView>
  </sheetViews>
  <sheetFormatPr baseColWidth="10" defaultRowHeight="15" x14ac:dyDescent="0.25"/>
  <cols>
    <col min="4" max="4" width="18" customWidth="1"/>
  </cols>
  <sheetData>
    <row r="1" spans="1:13" x14ac:dyDescent="0.25">
      <c r="C1" s="154" t="s">
        <v>1373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 x14ac:dyDescent="0.25">
      <c r="B2" t="s">
        <v>2345</v>
      </c>
      <c r="C2" s="154" t="s">
        <v>85</v>
      </c>
      <c r="D2" s="154" t="s">
        <v>1374</v>
      </c>
      <c r="E2" s="155">
        <v>2010</v>
      </c>
      <c r="F2" s="155">
        <v>2011</v>
      </c>
      <c r="G2" s="155">
        <v>2012</v>
      </c>
      <c r="H2" s="155">
        <v>2013</v>
      </c>
      <c r="I2" s="155">
        <v>2014</v>
      </c>
      <c r="J2" s="155">
        <v>2015</v>
      </c>
      <c r="K2" s="155">
        <v>2016</v>
      </c>
      <c r="L2" s="156">
        <v>2017</v>
      </c>
      <c r="M2" s="156">
        <v>2018</v>
      </c>
    </row>
    <row r="3" spans="1:13" x14ac:dyDescent="0.25">
      <c r="A3" s="44">
        <f>+COUNTIF($B$1:B3,ESTADISTICAS!B$9)</f>
        <v>0</v>
      </c>
      <c r="B3">
        <v>5</v>
      </c>
      <c r="C3" s="158">
        <v>5001</v>
      </c>
      <c r="D3" s="46" t="s">
        <v>398</v>
      </c>
      <c r="E3" s="46">
        <v>0.91217307071359377</v>
      </c>
      <c r="F3" s="46">
        <v>0.9620674707397302</v>
      </c>
      <c r="G3" s="46">
        <v>1.0097688825351441</v>
      </c>
      <c r="H3" s="46">
        <v>1.12295942871921</v>
      </c>
      <c r="I3" s="46">
        <v>1.19745322385247</v>
      </c>
      <c r="J3" s="46">
        <v>1.2468167117826963</v>
      </c>
      <c r="K3" s="46">
        <v>1.3080334118174683</v>
      </c>
      <c r="L3" s="46">
        <v>1.3556072017953096</v>
      </c>
      <c r="M3">
        <f>+_xlfn.IFNA(VLOOKUP(C3,'[1]HISTORICO TCB MUNICIPIO'!$C$10:$W$1131,21,FALSE),0)</f>
        <v>1.403205882864649</v>
      </c>
    </row>
    <row r="4" spans="1:13" x14ac:dyDescent="0.25">
      <c r="A4" s="44">
        <f>+COUNTIF($B$1:B4,ESTADISTICAS!B$9)</f>
        <v>0</v>
      </c>
      <c r="B4">
        <v>5</v>
      </c>
      <c r="C4" s="158">
        <v>5002</v>
      </c>
      <c r="D4" s="46" t="s">
        <v>399</v>
      </c>
      <c r="E4" s="46">
        <v>1.984126984126984E-2</v>
      </c>
      <c r="F4" s="46">
        <v>2.9076396807297605E-2</v>
      </c>
      <c r="G4" s="46">
        <v>3.6025566531086579E-2</v>
      </c>
      <c r="H4" s="46">
        <v>8.1499107674003562E-2</v>
      </c>
      <c r="I4" s="46">
        <v>4.5315370483772197E-2</v>
      </c>
      <c r="J4" s="46">
        <v>2.011313639220616E-2</v>
      </c>
      <c r="K4" s="46">
        <v>0</v>
      </c>
      <c r="L4" s="46">
        <v>9.3501326259946949E-2</v>
      </c>
      <c r="M4">
        <f>+_xlfn.IFNA(VLOOKUP(C4,'[1]HISTORICO TCB MUNICIPIO'!$C$10:$W$1131,21,FALSE),0)</f>
        <v>0</v>
      </c>
    </row>
    <row r="5" spans="1:13" x14ac:dyDescent="0.25">
      <c r="A5" s="44">
        <f>+COUNTIF($B$1:B5,ESTADISTICAS!B$9)</f>
        <v>0</v>
      </c>
      <c r="B5">
        <v>5</v>
      </c>
      <c r="C5" s="158">
        <v>5004</v>
      </c>
      <c r="D5" s="46" t="s">
        <v>400</v>
      </c>
      <c r="E5" s="46">
        <v>0</v>
      </c>
      <c r="F5" s="46">
        <v>0</v>
      </c>
      <c r="G5" s="46">
        <v>4.9261083743842365E-3</v>
      </c>
      <c r="H5" s="46">
        <v>5.1546391752577319E-3</v>
      </c>
      <c r="I5" s="46">
        <v>0</v>
      </c>
      <c r="J5" s="46">
        <v>0</v>
      </c>
      <c r="K5" s="46">
        <v>0</v>
      </c>
      <c r="L5" s="46">
        <v>0</v>
      </c>
      <c r="M5">
        <f>+_xlfn.IFNA(VLOOKUP(C5,'[1]HISTORICO TCB MUNICIPIO'!$C$10:$W$1131,21,FALSE),0)</f>
        <v>0</v>
      </c>
    </row>
    <row r="6" spans="1:13" x14ac:dyDescent="0.25">
      <c r="A6" s="44">
        <f>+COUNTIF($B$1:B6,ESTADISTICAS!B$9)</f>
        <v>0</v>
      </c>
      <c r="B6">
        <v>5</v>
      </c>
      <c r="C6" s="158">
        <v>5021</v>
      </c>
      <c r="D6" s="46" t="s">
        <v>401</v>
      </c>
      <c r="E6" s="46">
        <v>1.2232415902140673E-2</v>
      </c>
      <c r="F6" s="46">
        <v>0</v>
      </c>
      <c r="G6" s="46">
        <v>6.1919504643962852E-3</v>
      </c>
      <c r="H6" s="46">
        <v>6.2111801242236021E-3</v>
      </c>
      <c r="I6" s="46">
        <v>0</v>
      </c>
      <c r="J6" s="46">
        <v>0</v>
      </c>
      <c r="K6" s="46">
        <v>0</v>
      </c>
      <c r="L6" s="46">
        <v>0</v>
      </c>
      <c r="M6">
        <f>+_xlfn.IFNA(VLOOKUP(C6,'[1]HISTORICO TCB MUNICIPIO'!$C$10:$W$1131,21,FALSE),0)</f>
        <v>0</v>
      </c>
    </row>
    <row r="7" spans="1:13" x14ac:dyDescent="0.25">
      <c r="A7" s="44">
        <f>+COUNTIF($B$1:B7,ESTADISTICAS!B$9)</f>
        <v>0</v>
      </c>
      <c r="B7">
        <v>5</v>
      </c>
      <c r="C7" s="158">
        <v>5030</v>
      </c>
      <c r="D7" s="46" t="s">
        <v>402</v>
      </c>
      <c r="E7" s="46">
        <v>5.6265101829478768E-2</v>
      </c>
      <c r="F7" s="46">
        <v>5.1055139550714772E-2</v>
      </c>
      <c r="G7" s="46">
        <v>3.4658511722731905E-2</v>
      </c>
      <c r="H7" s="46">
        <v>3.1452991452991456E-2</v>
      </c>
      <c r="I7" s="46">
        <v>7.2967338429464909E-3</v>
      </c>
      <c r="J7" s="46">
        <v>0</v>
      </c>
      <c r="K7" s="46">
        <v>0</v>
      </c>
      <c r="L7" s="46">
        <v>0</v>
      </c>
      <c r="M7">
        <f>+_xlfn.IFNA(VLOOKUP(C7,'[1]HISTORICO TCB MUNICIPIO'!$C$10:$W$1131,21,FALSE),0)</f>
        <v>0</v>
      </c>
    </row>
    <row r="8" spans="1:13" x14ac:dyDescent="0.25">
      <c r="A8" s="44">
        <f>+COUNTIF($B$1:B8,ESTADISTICAS!B$9)</f>
        <v>0</v>
      </c>
      <c r="B8">
        <v>5</v>
      </c>
      <c r="C8" s="158">
        <v>5031</v>
      </c>
      <c r="D8" s="46" t="s">
        <v>403</v>
      </c>
      <c r="E8" s="46">
        <v>9.7850937357110201E-2</v>
      </c>
      <c r="F8" s="46">
        <v>0.17823555754590237</v>
      </c>
      <c r="G8" s="46">
        <v>0.1168141592920354</v>
      </c>
      <c r="H8" s="46">
        <v>0.13001322168356105</v>
      </c>
      <c r="I8" s="46">
        <v>0.13465783664459161</v>
      </c>
      <c r="J8" s="46">
        <v>0.12712623097582812</v>
      </c>
      <c r="K8" s="46">
        <v>9.5303237574099406E-2</v>
      </c>
      <c r="L8" s="46">
        <v>9.2056074766355134E-2</v>
      </c>
      <c r="M8">
        <f>+_xlfn.IFNA(VLOOKUP(C8,'[1]HISTORICO TCB MUNICIPIO'!$C$10:$W$1131,21,FALSE),0)</f>
        <v>8.6810551558753002E-2</v>
      </c>
    </row>
    <row r="9" spans="1:13" x14ac:dyDescent="0.25">
      <c r="A9" s="44">
        <f>+COUNTIF($B$1:B9,ESTADISTICAS!B$9)</f>
        <v>0</v>
      </c>
      <c r="B9">
        <v>5</v>
      </c>
      <c r="C9" s="158">
        <v>5034</v>
      </c>
      <c r="D9" s="46" t="s">
        <v>404</v>
      </c>
      <c r="E9" s="46">
        <v>5.2323056882327398E-2</v>
      </c>
      <c r="F9" s="46">
        <v>0.17364746945898779</v>
      </c>
      <c r="G9" s="46">
        <v>0.16784608580274216</v>
      </c>
      <c r="H9" s="46">
        <v>0.15959367945823927</v>
      </c>
      <c r="I9" s="46">
        <v>0.15062471078204534</v>
      </c>
      <c r="J9" s="46">
        <v>0.18950368083590596</v>
      </c>
      <c r="K9" s="46">
        <v>0.17031098153547133</v>
      </c>
      <c r="L9" s="46">
        <v>0.16633663366336635</v>
      </c>
      <c r="M9">
        <f>+_xlfn.IFNA(VLOOKUP(C9,'[1]HISTORICO TCB MUNICIPIO'!$C$10:$W$1131,21,FALSE),0)</f>
        <v>0.15982991495747875</v>
      </c>
    </row>
    <row r="10" spans="1:13" x14ac:dyDescent="0.25">
      <c r="A10" s="44">
        <f>+COUNTIF($B$1:B10,ESTADISTICAS!B$9)</f>
        <v>0</v>
      </c>
      <c r="B10">
        <v>5</v>
      </c>
      <c r="C10" s="158">
        <v>5036</v>
      </c>
      <c r="D10" s="46" t="s">
        <v>405</v>
      </c>
      <c r="E10" s="46">
        <v>0</v>
      </c>
      <c r="F10" s="46">
        <v>0</v>
      </c>
      <c r="G10" s="46">
        <v>5.5483870967741933E-2</v>
      </c>
      <c r="H10" s="46">
        <v>5.7441253263707574E-2</v>
      </c>
      <c r="I10" s="46">
        <v>3.4482758620689655E-2</v>
      </c>
      <c r="J10" s="46">
        <v>0</v>
      </c>
      <c r="K10" s="46">
        <v>0</v>
      </c>
      <c r="L10" s="46">
        <v>0</v>
      </c>
      <c r="M10">
        <f>+_xlfn.IFNA(VLOOKUP(C10,'[1]HISTORICO TCB MUNICIPIO'!$C$10:$W$1131,21,FALSE),0)</f>
        <v>0</v>
      </c>
    </row>
    <row r="11" spans="1:13" x14ac:dyDescent="0.25">
      <c r="A11" s="44">
        <f>+COUNTIF($B$1:B11,ESTADISTICAS!B$9)</f>
        <v>0</v>
      </c>
      <c r="B11">
        <v>5</v>
      </c>
      <c r="C11" s="158">
        <v>5038</v>
      </c>
      <c r="D11" s="46" t="s">
        <v>406</v>
      </c>
      <c r="E11" s="46">
        <v>1.0434782608695653E-2</v>
      </c>
      <c r="F11" s="46">
        <v>0</v>
      </c>
      <c r="G11" s="46">
        <v>1.9281332164767746E-2</v>
      </c>
      <c r="H11" s="46">
        <v>2.8795811518324606E-2</v>
      </c>
      <c r="I11" s="46">
        <v>1.5544041450777202E-2</v>
      </c>
      <c r="J11" s="46">
        <v>1.5241320914479255E-2</v>
      </c>
      <c r="K11" s="46">
        <v>0</v>
      </c>
      <c r="L11" s="46">
        <v>0</v>
      </c>
      <c r="M11">
        <f>+_xlfn.IFNA(VLOOKUP(C11,'[1]HISTORICO TCB MUNICIPIO'!$C$10:$W$1131,21,FALSE),0)</f>
        <v>0</v>
      </c>
    </row>
    <row r="12" spans="1:13" x14ac:dyDescent="0.25">
      <c r="A12" s="44">
        <f>+COUNTIF($B$1:B12,ESTADISTICAS!B$9)</f>
        <v>0</v>
      </c>
      <c r="B12">
        <v>5</v>
      </c>
      <c r="C12" s="158">
        <v>5040</v>
      </c>
      <c r="D12" s="46" t="s">
        <v>407</v>
      </c>
      <c r="E12" s="46">
        <v>0.10932674490426189</v>
      </c>
      <c r="F12" s="46">
        <v>0.12622549019607843</v>
      </c>
      <c r="G12" s="46">
        <v>6.5563725490196081E-2</v>
      </c>
      <c r="H12" s="46">
        <v>4.2435424354243544E-2</v>
      </c>
      <c r="I12" s="46">
        <v>0</v>
      </c>
      <c r="J12" s="46">
        <v>3.1894934333958722E-2</v>
      </c>
      <c r="K12" s="46">
        <v>0</v>
      </c>
      <c r="L12" s="46">
        <v>0</v>
      </c>
      <c r="M12">
        <f>+_xlfn.IFNA(VLOOKUP(C12,'[1]HISTORICO TCB MUNICIPIO'!$C$10:$W$1131,21,FALSE),0)</f>
        <v>0</v>
      </c>
    </row>
    <row r="13" spans="1:13" x14ac:dyDescent="0.25">
      <c r="A13" s="44">
        <f>+COUNTIF($B$1:B13,ESTADISTICAS!B$9)</f>
        <v>0</v>
      </c>
      <c r="B13">
        <v>5</v>
      </c>
      <c r="C13" s="158">
        <v>5042</v>
      </c>
      <c r="D13" s="46" t="s">
        <v>408</v>
      </c>
      <c r="E13" s="46">
        <v>0.26313662085691186</v>
      </c>
      <c r="F13" s="46">
        <v>0.30545599362803666</v>
      </c>
      <c r="G13" s="46">
        <v>0.28009535160905841</v>
      </c>
      <c r="H13" s="46">
        <v>0.32693077230892359</v>
      </c>
      <c r="I13" s="46">
        <v>0.40929474113330616</v>
      </c>
      <c r="J13" s="46">
        <v>0.51487222454964388</v>
      </c>
      <c r="K13" s="46">
        <v>0.57644001732351668</v>
      </c>
      <c r="L13" s="46">
        <v>0.72209771402958312</v>
      </c>
      <c r="M13">
        <f>+_xlfn.IFNA(VLOOKUP(C13,'[1]HISTORICO TCB MUNICIPIO'!$C$10:$W$1131,21,FALSE),0)</f>
        <v>0.75300647548566146</v>
      </c>
    </row>
    <row r="14" spans="1:13" x14ac:dyDescent="0.25">
      <c r="A14" s="44">
        <f>+COUNTIF($B$1:B14,ESTADISTICAS!B$9)</f>
        <v>0</v>
      </c>
      <c r="B14">
        <v>5</v>
      </c>
      <c r="C14" s="158">
        <v>5044</v>
      </c>
      <c r="D14" s="46" t="s">
        <v>409</v>
      </c>
      <c r="E14" s="46">
        <v>0</v>
      </c>
      <c r="F14" s="46">
        <v>4.4176706827309238E-2</v>
      </c>
      <c r="G14" s="46">
        <v>4.4836956521739128E-2</v>
      </c>
      <c r="H14" s="46">
        <v>3.8727524204702629E-2</v>
      </c>
      <c r="I14" s="46">
        <v>0</v>
      </c>
      <c r="J14" s="46">
        <v>0</v>
      </c>
      <c r="K14" s="46">
        <v>0</v>
      </c>
      <c r="L14" s="46">
        <v>0</v>
      </c>
      <c r="M14">
        <f>+_xlfn.IFNA(VLOOKUP(C14,'[1]HISTORICO TCB MUNICIPIO'!$C$10:$W$1131,21,FALSE),0)</f>
        <v>0</v>
      </c>
    </row>
    <row r="15" spans="1:13" x14ac:dyDescent="0.25">
      <c r="A15" s="44">
        <f>+COUNTIF($B$1:B15,ESTADISTICAS!B$9)</f>
        <v>0</v>
      </c>
      <c r="B15">
        <v>5</v>
      </c>
      <c r="C15" s="158">
        <v>5045</v>
      </c>
      <c r="D15" s="46" t="s">
        <v>410</v>
      </c>
      <c r="E15" s="46">
        <v>0.23765900338429222</v>
      </c>
      <c r="F15" s="46">
        <v>0.36251632317038551</v>
      </c>
      <c r="G15" s="46">
        <v>0.39560683381406703</v>
      </c>
      <c r="H15" s="46">
        <v>0.40891809689333042</v>
      </c>
      <c r="I15" s="46">
        <v>0.43180125545270776</v>
      </c>
      <c r="J15" s="46">
        <v>0.45845913586673609</v>
      </c>
      <c r="K15" s="46">
        <v>0.50324459659700582</v>
      </c>
      <c r="L15" s="46">
        <v>0.53231309583542397</v>
      </c>
      <c r="M15">
        <f>+_xlfn.IFNA(VLOOKUP(C15,'[1]HISTORICO TCB MUNICIPIO'!$C$10:$W$1131,21,FALSE),0)</f>
        <v>0.49696760514767518</v>
      </c>
    </row>
    <row r="16" spans="1:13" x14ac:dyDescent="0.25">
      <c r="A16" s="44">
        <f>+COUNTIF($B$1:B16,ESTADISTICAS!B$9)</f>
        <v>0</v>
      </c>
      <c r="B16">
        <v>5</v>
      </c>
      <c r="C16" s="158">
        <v>5051</v>
      </c>
      <c r="D16" s="46" t="s">
        <v>411</v>
      </c>
      <c r="E16" s="46">
        <v>9.5021480919888809E-2</v>
      </c>
      <c r="F16" s="46">
        <v>0.11711045364891519</v>
      </c>
      <c r="G16" s="46">
        <v>0.102990834539315</v>
      </c>
      <c r="H16" s="46">
        <v>8.7769103383013955E-2</v>
      </c>
      <c r="I16" s="46">
        <v>3.2908458864426421E-2</v>
      </c>
      <c r="J16" s="46">
        <v>1.495581237253569E-2</v>
      </c>
      <c r="K16" s="46">
        <v>0</v>
      </c>
      <c r="L16" s="46">
        <v>0</v>
      </c>
      <c r="M16">
        <f>+_xlfn.IFNA(VLOOKUP(C16,'[1]HISTORICO TCB MUNICIPIO'!$C$10:$W$1131,21,FALSE),0)</f>
        <v>0</v>
      </c>
    </row>
    <row r="17" spans="1:13" x14ac:dyDescent="0.25">
      <c r="A17" s="44">
        <f>+COUNTIF($B$1:B17,ESTADISTICAS!B$9)</f>
        <v>0</v>
      </c>
      <c r="B17">
        <v>5</v>
      </c>
      <c r="C17" s="158">
        <v>5055</v>
      </c>
      <c r="D17" s="46" t="s">
        <v>412</v>
      </c>
      <c r="E17" s="46">
        <v>4.7225501770956316E-2</v>
      </c>
      <c r="F17" s="46">
        <v>7.0489844683393074E-2</v>
      </c>
      <c r="G17" s="46">
        <v>9.2682926829268292E-2</v>
      </c>
      <c r="H17" s="46">
        <v>6.5081351689612016E-2</v>
      </c>
      <c r="I17" s="46">
        <v>2.1656050955414011E-2</v>
      </c>
      <c r="J17" s="46">
        <v>0</v>
      </c>
      <c r="K17" s="46">
        <v>0</v>
      </c>
      <c r="L17" s="46">
        <v>0</v>
      </c>
      <c r="M17">
        <f>+_xlfn.IFNA(VLOOKUP(C17,'[1]HISTORICO TCB MUNICIPIO'!$C$10:$W$1131,21,FALSE),0)</f>
        <v>0</v>
      </c>
    </row>
    <row r="18" spans="1:13" x14ac:dyDescent="0.25">
      <c r="A18" s="44">
        <f>+COUNTIF($B$1:B18,ESTADISTICAS!B$9)</f>
        <v>0</v>
      </c>
      <c r="B18">
        <v>5</v>
      </c>
      <c r="C18" s="158">
        <v>5059</v>
      </c>
      <c r="D18" s="46" t="s">
        <v>413</v>
      </c>
      <c r="E18" s="46">
        <v>0.85490196078431369</v>
      </c>
      <c r="F18" s="46">
        <v>0.90890688259109309</v>
      </c>
      <c r="G18" s="46">
        <v>0.86016949152542377</v>
      </c>
      <c r="H18" s="46">
        <v>0.9887892376681614</v>
      </c>
      <c r="I18" s="46">
        <v>0.78997613365155128</v>
      </c>
      <c r="J18" s="46">
        <v>0.50761421319796951</v>
      </c>
      <c r="K18" s="46">
        <v>0.27371273712737126</v>
      </c>
      <c r="L18" s="46">
        <v>1.9798850574712643</v>
      </c>
      <c r="M18">
        <f>+_xlfn.IFNA(VLOOKUP(C18,'[1]HISTORICO TCB MUNICIPIO'!$C$10:$W$1131,21,FALSE),0)</f>
        <v>0.11314984709480122</v>
      </c>
    </row>
    <row r="19" spans="1:13" x14ac:dyDescent="0.25">
      <c r="A19" s="44">
        <f>+COUNTIF($B$1:B19,ESTADISTICAS!B$9)</f>
        <v>0</v>
      </c>
      <c r="B19">
        <v>5</v>
      </c>
      <c r="C19" s="158">
        <v>5079</v>
      </c>
      <c r="D19" s="46" t="s">
        <v>414</v>
      </c>
      <c r="E19" s="46">
        <v>9.7816780821917804E-2</v>
      </c>
      <c r="F19" s="46">
        <v>0.14385445314152739</v>
      </c>
      <c r="G19" s="46">
        <v>0.11784511784511785</v>
      </c>
      <c r="H19" s="46">
        <v>0.1007360672975815</v>
      </c>
      <c r="I19" s="46">
        <v>2.4926066751161807E-2</v>
      </c>
      <c r="J19" s="46">
        <v>2.5324537135560758E-2</v>
      </c>
      <c r="K19" s="46">
        <v>0</v>
      </c>
      <c r="L19" s="46">
        <v>2.592352559948153E-3</v>
      </c>
      <c r="M19">
        <f>+_xlfn.IFNA(VLOOKUP(C19,'[1]HISTORICO TCB MUNICIPIO'!$C$10:$W$1131,21,FALSE),0)</f>
        <v>0</v>
      </c>
    </row>
    <row r="20" spans="1:13" x14ac:dyDescent="0.25">
      <c r="A20" s="44">
        <f>+COUNTIF($B$1:B20,ESTADISTICAS!B$9)</f>
        <v>0</v>
      </c>
      <c r="B20">
        <v>5</v>
      </c>
      <c r="C20" s="158">
        <v>5086</v>
      </c>
      <c r="D20" s="46" t="s">
        <v>415</v>
      </c>
      <c r="E20" s="46">
        <v>5.0221565731166914E-2</v>
      </c>
      <c r="F20" s="46">
        <v>7.5801749271137031E-2</v>
      </c>
      <c r="G20" s="46">
        <v>4.6309696092619389E-2</v>
      </c>
      <c r="H20" s="46">
        <v>4.3415340086830683E-3</v>
      </c>
      <c r="I20" s="46">
        <v>0</v>
      </c>
      <c r="J20" s="46">
        <v>0</v>
      </c>
      <c r="K20" s="46">
        <v>0</v>
      </c>
      <c r="L20" s="46">
        <v>0</v>
      </c>
      <c r="M20">
        <f>+_xlfn.IFNA(VLOOKUP(C20,'[1]HISTORICO TCB MUNICIPIO'!$C$10:$W$1131,21,FALSE),0)</f>
        <v>0</v>
      </c>
    </row>
    <row r="21" spans="1:13" x14ac:dyDescent="0.25">
      <c r="A21" s="44">
        <f>+COUNTIF($B$1:B21,ESTADISTICAS!B$9)</f>
        <v>0</v>
      </c>
      <c r="B21">
        <v>5</v>
      </c>
      <c r="C21" s="158">
        <v>5088</v>
      </c>
      <c r="D21" s="46" t="s">
        <v>416</v>
      </c>
      <c r="E21" s="46">
        <v>0.11935286935286936</v>
      </c>
      <c r="F21" s="46">
        <v>0.15286451262557699</v>
      </c>
      <c r="G21" s="46">
        <v>0.13895446880269816</v>
      </c>
      <c r="H21" s="46">
        <v>0.10300723438460448</v>
      </c>
      <c r="I21" s="46">
        <v>9.2761131335760291E-2</v>
      </c>
      <c r="J21" s="46">
        <v>9.432957466021441E-2</v>
      </c>
      <c r="K21" s="46">
        <v>0.13400277008310249</v>
      </c>
      <c r="L21" s="46">
        <v>0.19429376053184369</v>
      </c>
      <c r="M21">
        <f>+_xlfn.IFNA(VLOOKUP(C21,'[1]HISTORICO TCB MUNICIPIO'!$C$10:$W$1131,21,FALSE),0)</f>
        <v>0.19843818589284476</v>
      </c>
    </row>
    <row r="22" spans="1:13" x14ac:dyDescent="0.25">
      <c r="A22" s="44">
        <f>+COUNTIF($B$1:B22,ESTADISTICAS!B$9)</f>
        <v>0</v>
      </c>
      <c r="B22">
        <v>5</v>
      </c>
      <c r="C22" s="158">
        <v>5091</v>
      </c>
      <c r="D22" s="46" t="s">
        <v>417</v>
      </c>
      <c r="E22" s="46">
        <v>1.876172607879925E-3</v>
      </c>
      <c r="F22" s="46">
        <v>2.7751196172248804E-2</v>
      </c>
      <c r="G22" s="46">
        <v>2.75049115913556E-2</v>
      </c>
      <c r="H22" s="46">
        <v>2.9682702149437051E-2</v>
      </c>
      <c r="I22" s="46">
        <v>2.9978586723768737E-2</v>
      </c>
      <c r="J22" s="46">
        <v>3.1425364758698095E-2</v>
      </c>
      <c r="K22" s="46">
        <v>0</v>
      </c>
      <c r="L22" s="46">
        <v>0</v>
      </c>
      <c r="M22">
        <f>+_xlfn.IFNA(VLOOKUP(C22,'[1]HISTORICO TCB MUNICIPIO'!$C$10:$W$1131,21,FALSE),0)</f>
        <v>0</v>
      </c>
    </row>
    <row r="23" spans="1:13" x14ac:dyDescent="0.25">
      <c r="A23" s="44">
        <f>+COUNTIF($B$1:B23,ESTADISTICAS!B$9)</f>
        <v>0</v>
      </c>
      <c r="B23">
        <v>5</v>
      </c>
      <c r="C23" s="158">
        <v>5093</v>
      </c>
      <c r="D23" s="46" t="s">
        <v>418</v>
      </c>
      <c r="E23" s="46">
        <v>1.0193679918450561E-3</v>
      </c>
      <c r="F23" s="46">
        <v>4.7373841400617921E-2</v>
      </c>
      <c r="G23" s="46">
        <v>3.8502109704641352E-2</v>
      </c>
      <c r="H23" s="46">
        <v>4.4686648501362398E-2</v>
      </c>
      <c r="I23" s="46">
        <v>2.2033898305084745E-2</v>
      </c>
      <c r="J23" s="46">
        <v>0</v>
      </c>
      <c r="K23" s="46">
        <v>0</v>
      </c>
      <c r="L23" s="46">
        <v>0</v>
      </c>
      <c r="M23">
        <f>+_xlfn.IFNA(VLOOKUP(C23,'[1]HISTORICO TCB MUNICIPIO'!$C$10:$W$1131,21,FALSE),0)</f>
        <v>0</v>
      </c>
    </row>
    <row r="24" spans="1:13" x14ac:dyDescent="0.25">
      <c r="A24" s="44">
        <f>+COUNTIF($B$1:B24,ESTADISTICAS!B$9)</f>
        <v>0</v>
      </c>
      <c r="B24">
        <v>5</v>
      </c>
      <c r="C24" s="158">
        <v>5101</v>
      </c>
      <c r="D24" s="46" t="s">
        <v>419</v>
      </c>
      <c r="E24" s="46">
        <v>2.1231422505307854E-2</v>
      </c>
      <c r="F24" s="46">
        <v>0.13644460277876735</v>
      </c>
      <c r="G24" s="46">
        <v>0.15871294287780188</v>
      </c>
      <c r="H24" s="46">
        <v>0.14517317612380251</v>
      </c>
      <c r="I24" s="46">
        <v>6.4175160437901099E-2</v>
      </c>
      <c r="J24" s="46">
        <v>1.6266460108443067E-2</v>
      </c>
      <c r="K24" s="46">
        <v>0</v>
      </c>
      <c r="L24" s="46">
        <v>0</v>
      </c>
      <c r="M24">
        <f>+_xlfn.IFNA(VLOOKUP(C24,'[1]HISTORICO TCB MUNICIPIO'!$C$10:$W$1131,21,FALSE),0)</f>
        <v>1.0869565217391304E-2</v>
      </c>
    </row>
    <row r="25" spans="1:13" x14ac:dyDescent="0.25">
      <c r="A25" s="44">
        <f>+COUNTIF($B$1:B25,ESTADISTICAS!B$9)</f>
        <v>0</v>
      </c>
      <c r="B25">
        <v>5</v>
      </c>
      <c r="C25" s="158">
        <v>5107</v>
      </c>
      <c r="D25" s="46" t="s">
        <v>420</v>
      </c>
      <c r="E25" s="46">
        <v>1.5690376569037656E-2</v>
      </c>
      <c r="F25" s="46">
        <v>4.4979079497907949E-2</v>
      </c>
      <c r="G25" s="46">
        <v>6.1246040126715945E-2</v>
      </c>
      <c r="H25" s="46">
        <v>3.4334763948497854E-2</v>
      </c>
      <c r="I25" s="46">
        <v>0</v>
      </c>
      <c r="J25" s="46">
        <v>0</v>
      </c>
      <c r="K25" s="46">
        <v>0</v>
      </c>
      <c r="L25" s="46">
        <v>0</v>
      </c>
      <c r="M25">
        <f>+_xlfn.IFNA(VLOOKUP(C25,'[1]HISTORICO TCB MUNICIPIO'!$C$10:$W$1131,21,FALSE),0)</f>
        <v>0</v>
      </c>
    </row>
    <row r="26" spans="1:13" x14ac:dyDescent="0.25">
      <c r="A26" s="44">
        <f>+COUNTIF($B$1:B26,ESTADISTICAS!B$9)</f>
        <v>0</v>
      </c>
      <c r="B26">
        <v>5</v>
      </c>
      <c r="C26" s="158">
        <v>5113</v>
      </c>
      <c r="D26" s="46" t="s">
        <v>421</v>
      </c>
      <c r="E26" s="46">
        <v>1.4662756598240469E-3</v>
      </c>
      <c r="F26" s="46">
        <v>0</v>
      </c>
      <c r="G26" s="46">
        <v>3.0534351145038168E-3</v>
      </c>
      <c r="H26" s="46">
        <v>3.1201248049921998E-3</v>
      </c>
      <c r="I26" s="46">
        <v>0</v>
      </c>
      <c r="J26" s="46">
        <v>0</v>
      </c>
      <c r="K26" s="46">
        <v>0</v>
      </c>
      <c r="L26" s="46">
        <v>0</v>
      </c>
      <c r="M26">
        <f>+_xlfn.IFNA(VLOOKUP(C26,'[1]HISTORICO TCB MUNICIPIO'!$C$10:$W$1131,21,FALSE),0)</f>
        <v>0</v>
      </c>
    </row>
    <row r="27" spans="1:13" x14ac:dyDescent="0.25">
      <c r="A27" s="44">
        <f>+COUNTIF($B$1:B27,ESTADISTICAS!B$9)</f>
        <v>0</v>
      </c>
      <c r="B27">
        <v>5</v>
      </c>
      <c r="C27" s="158">
        <v>5120</v>
      </c>
      <c r="D27" s="46" t="s">
        <v>422</v>
      </c>
      <c r="E27" s="46">
        <v>1.3822115384615384E-2</v>
      </c>
      <c r="F27" s="46">
        <v>4.7142015321154978E-3</v>
      </c>
      <c r="G27" s="46">
        <v>9.8124098124098124E-3</v>
      </c>
      <c r="H27" s="46">
        <v>8.1851538244425634E-3</v>
      </c>
      <c r="I27" s="46">
        <v>7.1566198733828794E-3</v>
      </c>
      <c r="J27" s="46">
        <v>2.9474812433011792E-3</v>
      </c>
      <c r="K27" s="46">
        <v>0</v>
      </c>
      <c r="L27" s="46">
        <v>0</v>
      </c>
      <c r="M27">
        <f>+_xlfn.IFNA(VLOOKUP(C27,'[1]HISTORICO TCB MUNICIPIO'!$C$10:$W$1131,21,FALSE),0)</f>
        <v>0</v>
      </c>
    </row>
    <row r="28" spans="1:13" x14ac:dyDescent="0.25">
      <c r="A28" s="44">
        <f>+COUNTIF($B$1:B28,ESTADISTICAS!B$9)</f>
        <v>0</v>
      </c>
      <c r="B28">
        <v>5</v>
      </c>
      <c r="C28" s="158">
        <v>5125</v>
      </c>
      <c r="D28" s="46" t="s">
        <v>423</v>
      </c>
      <c r="E28" s="46">
        <v>0</v>
      </c>
      <c r="F28" s="46">
        <v>5.2560646900269542E-2</v>
      </c>
      <c r="G28" s="46">
        <v>6.4473684210526322E-2</v>
      </c>
      <c r="H28" s="46">
        <v>5.9872611464968153E-2</v>
      </c>
      <c r="I28" s="46">
        <v>1.4652014652014652E-2</v>
      </c>
      <c r="J28" s="46">
        <v>0</v>
      </c>
      <c r="K28" s="46">
        <v>1.1428571428571429E-3</v>
      </c>
      <c r="L28" s="46">
        <v>0</v>
      </c>
      <c r="M28">
        <f>+_xlfn.IFNA(VLOOKUP(C28,'[1]HISTORICO TCB MUNICIPIO'!$C$10:$W$1131,21,FALSE),0)</f>
        <v>0</v>
      </c>
    </row>
    <row r="29" spans="1:13" x14ac:dyDescent="0.25">
      <c r="A29" s="44">
        <f>+COUNTIF($B$1:B29,ESTADISTICAS!B$9)</f>
        <v>0</v>
      </c>
      <c r="B29">
        <v>5</v>
      </c>
      <c r="C29" s="158">
        <v>5129</v>
      </c>
      <c r="D29" s="46" t="s">
        <v>123</v>
      </c>
      <c r="E29" s="46">
        <v>0.4788753799392097</v>
      </c>
      <c r="F29" s="46">
        <v>0.46437678116094194</v>
      </c>
      <c r="G29" s="46">
        <v>0.4445931875650751</v>
      </c>
      <c r="H29" s="46">
        <v>0.50266824785057806</v>
      </c>
      <c r="I29" s="46">
        <v>0.48804041004308424</v>
      </c>
      <c r="J29" s="46">
        <v>0.60161628255013466</v>
      </c>
      <c r="K29" s="46">
        <v>0.57842988957797614</v>
      </c>
      <c r="L29" s="46">
        <v>0.61752561553754393</v>
      </c>
      <c r="M29">
        <f>+_xlfn.IFNA(VLOOKUP(C29,'[1]HISTORICO TCB MUNICIPIO'!$C$10:$W$1131,21,FALSE),0)</f>
        <v>0.6146732429099877</v>
      </c>
    </row>
    <row r="30" spans="1:13" x14ac:dyDescent="0.25">
      <c r="A30" s="44">
        <f>+COUNTIF($B$1:B30,ESTADISTICAS!B$9)</f>
        <v>0</v>
      </c>
      <c r="B30">
        <v>5</v>
      </c>
      <c r="C30" s="158">
        <v>5134</v>
      </c>
      <c r="D30" s="46" t="s">
        <v>424</v>
      </c>
      <c r="E30" s="46">
        <v>4.2149631190727078E-3</v>
      </c>
      <c r="F30" s="46">
        <v>8.8391906283280086E-2</v>
      </c>
      <c r="G30" s="46">
        <v>6.2975027144408252E-2</v>
      </c>
      <c r="H30" s="46">
        <v>3.888888888888889E-2</v>
      </c>
      <c r="I30" s="46">
        <v>0</v>
      </c>
      <c r="J30" s="46">
        <v>0</v>
      </c>
      <c r="K30" s="46">
        <v>0</v>
      </c>
      <c r="L30" s="46">
        <v>0</v>
      </c>
      <c r="M30">
        <f>+_xlfn.IFNA(VLOOKUP(C30,'[1]HISTORICO TCB MUNICIPIO'!$C$10:$W$1131,21,FALSE),0)</f>
        <v>0</v>
      </c>
    </row>
    <row r="31" spans="1:13" x14ac:dyDescent="0.25">
      <c r="A31" s="44">
        <f>+COUNTIF($B$1:B31,ESTADISTICAS!B$9)</f>
        <v>0</v>
      </c>
      <c r="B31">
        <v>5</v>
      </c>
      <c r="C31" s="158">
        <v>5138</v>
      </c>
      <c r="D31" s="46" t="s">
        <v>425</v>
      </c>
      <c r="E31" s="46">
        <v>6.8042387060791965E-2</v>
      </c>
      <c r="F31" s="46">
        <v>0.1064891846921797</v>
      </c>
      <c r="G31" s="46">
        <v>0.13975501113585745</v>
      </c>
      <c r="H31" s="46">
        <v>6.3420158550396372E-2</v>
      </c>
      <c r="I31" s="46">
        <v>2.1374927787406125E-2</v>
      </c>
      <c r="J31" s="46">
        <v>0</v>
      </c>
      <c r="K31" s="46">
        <v>0</v>
      </c>
      <c r="L31" s="46">
        <v>0</v>
      </c>
      <c r="M31">
        <f>+_xlfn.IFNA(VLOOKUP(C31,'[1]HISTORICO TCB MUNICIPIO'!$C$10:$W$1131,21,FALSE),0)</f>
        <v>0</v>
      </c>
    </row>
    <row r="32" spans="1:13" x14ac:dyDescent="0.25">
      <c r="A32" s="44">
        <f>+COUNTIF($B$1:B32,ESTADISTICAS!B$9)</f>
        <v>0</v>
      </c>
      <c r="B32">
        <v>5</v>
      </c>
      <c r="C32" s="158">
        <v>5142</v>
      </c>
      <c r="D32" s="46" t="s">
        <v>426</v>
      </c>
      <c r="E32" s="46">
        <v>0.26947368421052631</v>
      </c>
      <c r="F32" s="46">
        <v>0.18220338983050846</v>
      </c>
      <c r="G32" s="46">
        <v>0.17456896551724138</v>
      </c>
      <c r="H32" s="46">
        <v>0.15098468271334792</v>
      </c>
      <c r="I32" s="46">
        <v>6.8736141906873618E-2</v>
      </c>
      <c r="J32" s="46">
        <v>0</v>
      </c>
      <c r="K32" s="46">
        <v>0</v>
      </c>
      <c r="L32" s="46">
        <v>0</v>
      </c>
      <c r="M32">
        <f>+_xlfn.IFNA(VLOOKUP(C32,'[1]HISTORICO TCB MUNICIPIO'!$C$10:$W$1131,21,FALSE),0)</f>
        <v>0</v>
      </c>
    </row>
    <row r="33" spans="1:13" x14ac:dyDescent="0.25">
      <c r="A33" s="44">
        <f>+COUNTIF($B$1:B33,ESTADISTICAS!B$9)</f>
        <v>0</v>
      </c>
      <c r="B33">
        <v>5</v>
      </c>
      <c r="C33" s="158">
        <v>5145</v>
      </c>
      <c r="D33" s="46" t="s">
        <v>427</v>
      </c>
      <c r="E33" s="46">
        <v>2.1321961620469083E-3</v>
      </c>
      <c r="F33" s="46">
        <v>0</v>
      </c>
      <c r="G33" s="46">
        <v>4.4943820224719105E-3</v>
      </c>
      <c r="H33" s="46">
        <v>4.6838407494145199E-3</v>
      </c>
      <c r="I33" s="46">
        <v>0</v>
      </c>
      <c r="J33" s="46">
        <v>0</v>
      </c>
      <c r="K33" s="46">
        <v>0</v>
      </c>
      <c r="L33" s="46">
        <v>0</v>
      </c>
      <c r="M33">
        <f>+_xlfn.IFNA(VLOOKUP(C33,'[1]HISTORICO TCB MUNICIPIO'!$C$10:$W$1131,21,FALSE),0)</f>
        <v>0</v>
      </c>
    </row>
    <row r="34" spans="1:13" x14ac:dyDescent="0.25">
      <c r="A34" s="44">
        <f>+COUNTIF($B$1:B34,ESTADISTICAS!B$9)</f>
        <v>0</v>
      </c>
      <c r="B34">
        <v>5</v>
      </c>
      <c r="C34" s="158">
        <v>5147</v>
      </c>
      <c r="D34" s="46" t="s">
        <v>428</v>
      </c>
      <c r="E34" s="46">
        <v>6.8465116279069774E-2</v>
      </c>
      <c r="F34" s="46">
        <v>6.3368839140639108E-2</v>
      </c>
      <c r="G34" s="46">
        <v>6.0098695805428266E-2</v>
      </c>
      <c r="H34" s="46">
        <v>3.5090751944684528E-2</v>
      </c>
      <c r="I34" s="46">
        <v>2.2157831941366966E-2</v>
      </c>
      <c r="J34" s="46">
        <v>4.2898159094747507E-2</v>
      </c>
      <c r="K34" s="46">
        <v>3.5282258064516132E-2</v>
      </c>
      <c r="L34" s="46">
        <v>3.5008375209380237E-2</v>
      </c>
      <c r="M34">
        <f>+_xlfn.IFNA(VLOOKUP(C34,'[1]HISTORICO TCB MUNICIPIO'!$C$10:$W$1131,21,FALSE),0)</f>
        <v>4.8430193720774881E-2</v>
      </c>
    </row>
    <row r="35" spans="1:13" x14ac:dyDescent="0.25">
      <c r="A35" s="44">
        <f>+COUNTIF($B$1:B35,ESTADISTICAS!B$9)</f>
        <v>0</v>
      </c>
      <c r="B35">
        <v>5</v>
      </c>
      <c r="C35" s="158">
        <v>5148</v>
      </c>
      <c r="D35" s="46" t="s">
        <v>429</v>
      </c>
      <c r="E35" s="46">
        <v>0.22634927149599837</v>
      </c>
      <c r="F35" s="46">
        <v>0.29902359641985354</v>
      </c>
      <c r="G35" s="46">
        <v>0.32313341493268055</v>
      </c>
      <c r="H35" s="46">
        <v>0.30177392739273928</v>
      </c>
      <c r="I35" s="46">
        <v>0.33333333333333331</v>
      </c>
      <c r="J35" s="46">
        <v>0.41515086668093304</v>
      </c>
      <c r="K35" s="46">
        <v>0.4759510275470048</v>
      </c>
      <c r="L35" s="46">
        <v>0.43941084579334971</v>
      </c>
      <c r="M35">
        <f>+_xlfn.IFNA(VLOOKUP(C35,'[1]HISTORICO TCB MUNICIPIO'!$C$10:$W$1131,21,FALSE),0)</f>
        <v>0.49807822744743385</v>
      </c>
    </row>
    <row r="36" spans="1:13" x14ac:dyDescent="0.25">
      <c r="A36" s="44">
        <f>+COUNTIF($B$1:B36,ESTADISTICAS!B$9)</f>
        <v>0</v>
      </c>
      <c r="B36">
        <v>5</v>
      </c>
      <c r="C36" s="158">
        <v>5150</v>
      </c>
      <c r="D36" s="46" t="s">
        <v>430</v>
      </c>
      <c r="E36" s="46">
        <v>0.19886363636363635</v>
      </c>
      <c r="F36" s="46">
        <v>5.2173913043478258E-2</v>
      </c>
      <c r="G36" s="46">
        <v>8.5545722713864306E-2</v>
      </c>
      <c r="H36" s="46">
        <v>8.2822085889570546E-2</v>
      </c>
      <c r="I36" s="46">
        <v>6.7307692307692304E-2</v>
      </c>
      <c r="J36" s="46">
        <v>0</v>
      </c>
      <c r="K36" s="46">
        <v>0</v>
      </c>
      <c r="L36" s="46">
        <v>0</v>
      </c>
      <c r="M36">
        <f>+_xlfn.IFNA(VLOOKUP(C36,'[1]HISTORICO TCB MUNICIPIO'!$C$10:$W$1131,21,FALSE),0)</f>
        <v>0</v>
      </c>
    </row>
    <row r="37" spans="1:13" x14ac:dyDescent="0.25">
      <c r="A37" s="44">
        <f>+COUNTIF($B$1:B37,ESTADISTICAS!B$9)</f>
        <v>0</v>
      </c>
      <c r="B37">
        <v>5</v>
      </c>
      <c r="C37" s="158">
        <v>5154</v>
      </c>
      <c r="D37" s="46" t="s">
        <v>431</v>
      </c>
      <c r="E37" s="46">
        <v>0.23281680768133853</v>
      </c>
      <c r="F37" s="46">
        <v>0.23681536898494504</v>
      </c>
      <c r="G37" s="46">
        <v>0.18167072181670721</v>
      </c>
      <c r="H37" s="46">
        <v>0.19827053736874614</v>
      </c>
      <c r="I37" s="46">
        <v>0.2286036036036036</v>
      </c>
      <c r="J37" s="46">
        <v>0.2987466962230369</v>
      </c>
      <c r="K37" s="46">
        <v>0.31405656395103421</v>
      </c>
      <c r="L37" s="46">
        <v>0.27864867130522258</v>
      </c>
      <c r="M37">
        <f>+_xlfn.IFNA(VLOOKUP(C37,'[1]HISTORICO TCB MUNICIPIO'!$C$10:$W$1131,21,FALSE),0)</f>
        <v>0.27490405473051893</v>
      </c>
    </row>
    <row r="38" spans="1:13" x14ac:dyDescent="0.25">
      <c r="A38" s="44">
        <f>+COUNTIF($B$1:B38,ESTADISTICAS!B$9)</f>
        <v>0</v>
      </c>
      <c r="B38">
        <v>5</v>
      </c>
      <c r="C38" s="158">
        <v>5172</v>
      </c>
      <c r="D38" s="46" t="s">
        <v>432</v>
      </c>
      <c r="E38" s="46">
        <v>9.3266358946511002E-2</v>
      </c>
      <c r="F38" s="46">
        <v>0.12470371345799315</v>
      </c>
      <c r="G38" s="46">
        <v>0.14872848702799898</v>
      </c>
      <c r="H38" s="46">
        <v>0.10127220052903388</v>
      </c>
      <c r="I38" s="46">
        <v>5.5858987090367428E-2</v>
      </c>
      <c r="J38" s="46">
        <v>3.4787953288260599E-2</v>
      </c>
      <c r="K38" s="46">
        <v>4.4042084658673843E-3</v>
      </c>
      <c r="L38" s="46">
        <v>3.5383113714006834E-3</v>
      </c>
      <c r="M38">
        <f>+_xlfn.IFNA(VLOOKUP(C38,'[1]HISTORICO TCB MUNICIPIO'!$C$10:$W$1131,21,FALSE),0)</f>
        <v>5.8330295297119939E-3</v>
      </c>
    </row>
    <row r="39" spans="1:13" x14ac:dyDescent="0.25">
      <c r="A39" s="44">
        <f>+COUNTIF($B$1:B39,ESTADISTICAS!B$9)</f>
        <v>0</v>
      </c>
      <c r="B39">
        <v>5</v>
      </c>
      <c r="C39" s="158">
        <v>5190</v>
      </c>
      <c r="D39" s="46" t="s">
        <v>433</v>
      </c>
      <c r="E39" s="46">
        <v>0.30574712643678159</v>
      </c>
      <c r="F39" s="46">
        <v>0.2982456140350877</v>
      </c>
      <c r="G39" s="46">
        <v>0.31490384615384615</v>
      </c>
      <c r="H39" s="46">
        <v>0.31025957972805934</v>
      </c>
      <c r="I39" s="46">
        <v>0.15708812260536398</v>
      </c>
      <c r="J39" s="46">
        <v>0.19579500657030224</v>
      </c>
      <c r="K39" s="46">
        <v>0.56693989071038253</v>
      </c>
      <c r="L39" s="46">
        <v>0.82137834036568214</v>
      </c>
      <c r="M39">
        <f>+_xlfn.IFNA(VLOOKUP(C39,'[1]HISTORICO TCB MUNICIPIO'!$C$10:$W$1131,21,FALSE),0)</f>
        <v>0.62409288824383169</v>
      </c>
    </row>
    <row r="40" spans="1:13" x14ac:dyDescent="0.25">
      <c r="A40" s="44">
        <f>+COUNTIF($B$1:B40,ESTADISTICAS!B$9)</f>
        <v>0</v>
      </c>
      <c r="B40">
        <v>5</v>
      </c>
      <c r="C40" s="158">
        <v>5197</v>
      </c>
      <c r="D40" s="46" t="s">
        <v>434</v>
      </c>
      <c r="E40" s="46">
        <v>2.4526979677645409E-2</v>
      </c>
      <c r="F40" s="46">
        <v>8.790436005625879E-2</v>
      </c>
      <c r="G40" s="46">
        <v>5.8571428571428573E-2</v>
      </c>
      <c r="H40" s="46">
        <v>3.2329169728141073E-2</v>
      </c>
      <c r="I40" s="46">
        <v>1.0630220197418374E-2</v>
      </c>
      <c r="J40" s="46">
        <v>1.1848341232227487E-2</v>
      </c>
      <c r="K40" s="46">
        <v>0</v>
      </c>
      <c r="L40" s="46">
        <v>0</v>
      </c>
      <c r="M40">
        <f>+_xlfn.IFNA(VLOOKUP(C40,'[1]HISTORICO TCB MUNICIPIO'!$C$10:$W$1131,21,FALSE),0)</f>
        <v>0</v>
      </c>
    </row>
    <row r="41" spans="1:13" x14ac:dyDescent="0.25">
      <c r="A41" s="44">
        <f>+COUNTIF($B$1:B41,ESTADISTICAS!B$9)</f>
        <v>0</v>
      </c>
      <c r="B41">
        <v>5</v>
      </c>
      <c r="C41" s="158">
        <v>5206</v>
      </c>
      <c r="D41" s="46" t="s">
        <v>435</v>
      </c>
      <c r="E41" s="46">
        <v>0.10169491525423729</v>
      </c>
      <c r="F41" s="46">
        <v>0.23032069970845481</v>
      </c>
      <c r="G41" s="46">
        <v>0.29663608562691129</v>
      </c>
      <c r="H41" s="46">
        <v>0.17948717948717949</v>
      </c>
      <c r="I41" s="46">
        <v>0.15358361774744028</v>
      </c>
      <c r="J41" s="46">
        <v>9.1240875912408759E-2</v>
      </c>
      <c r="K41" s="46">
        <v>0</v>
      </c>
      <c r="L41" s="46">
        <v>0</v>
      </c>
      <c r="M41">
        <f>+_xlfn.IFNA(VLOOKUP(C41,'[1]HISTORICO TCB MUNICIPIO'!$C$10:$W$1131,21,FALSE),0)</f>
        <v>0</v>
      </c>
    </row>
    <row r="42" spans="1:13" x14ac:dyDescent="0.25">
      <c r="A42" s="44">
        <f>+COUNTIF($B$1:B42,ESTADISTICAS!B$9)</f>
        <v>0</v>
      </c>
      <c r="B42">
        <v>5</v>
      </c>
      <c r="C42" s="158">
        <v>5209</v>
      </c>
      <c r="D42" s="46" t="s">
        <v>436</v>
      </c>
      <c r="E42" s="46">
        <v>4.4286979627989372E-4</v>
      </c>
      <c r="F42" s="46">
        <v>1.0337078651685393E-2</v>
      </c>
      <c r="G42" s="46">
        <v>2.0727775218793182E-2</v>
      </c>
      <c r="H42" s="46">
        <v>1.9933554817275746E-2</v>
      </c>
      <c r="I42" s="46">
        <v>5.893909626719057E-3</v>
      </c>
      <c r="J42" s="46">
        <v>1.0162601626016261E-3</v>
      </c>
      <c r="K42" s="46">
        <v>0</v>
      </c>
      <c r="L42" s="46">
        <v>0</v>
      </c>
      <c r="M42">
        <f>+_xlfn.IFNA(VLOOKUP(C42,'[1]HISTORICO TCB MUNICIPIO'!$C$10:$W$1131,21,FALSE),0)</f>
        <v>0</v>
      </c>
    </row>
    <row r="43" spans="1:13" x14ac:dyDescent="0.25">
      <c r="A43" s="44">
        <f>+COUNTIF($B$1:B43,ESTADISTICAS!B$9)</f>
        <v>0</v>
      </c>
      <c r="B43">
        <v>5</v>
      </c>
      <c r="C43" s="158">
        <v>5212</v>
      </c>
      <c r="D43" s="46" t="s">
        <v>437</v>
      </c>
      <c r="E43" s="46">
        <v>6.2031015507753876E-2</v>
      </c>
      <c r="F43" s="46">
        <v>8.4953438980558738E-2</v>
      </c>
      <c r="G43" s="46">
        <v>0.1202572347266881</v>
      </c>
      <c r="H43" s="46">
        <v>0.1095759885659838</v>
      </c>
      <c r="I43" s="46">
        <v>6.8372019579977891E-2</v>
      </c>
      <c r="J43" s="46">
        <v>3.8388625592417062E-2</v>
      </c>
      <c r="K43" s="46">
        <v>4.7808764940239043E-2</v>
      </c>
      <c r="L43" s="46">
        <v>6.5068493150684928E-2</v>
      </c>
      <c r="M43">
        <f>+_xlfn.IFNA(VLOOKUP(C43,'[1]HISTORICO TCB MUNICIPIO'!$C$10:$W$1131,21,FALSE),0)</f>
        <v>6.6745322770942181E-2</v>
      </c>
    </row>
    <row r="44" spans="1:13" x14ac:dyDescent="0.25">
      <c r="A44" s="44">
        <f>+COUNTIF($B$1:B44,ESTADISTICAS!B$9)</f>
        <v>0</v>
      </c>
      <c r="B44">
        <v>5</v>
      </c>
      <c r="C44" s="158">
        <v>5234</v>
      </c>
      <c r="D44" s="46" t="s">
        <v>438</v>
      </c>
      <c r="E44" s="46">
        <v>3.3666969972702458E-2</v>
      </c>
      <c r="F44" s="46">
        <v>5.0661798265632128E-2</v>
      </c>
      <c r="G44" s="46">
        <v>0.12528473804100229</v>
      </c>
      <c r="H44" s="46">
        <v>0.11085972850678733</v>
      </c>
      <c r="I44" s="46">
        <v>5.4415700267618196E-2</v>
      </c>
      <c r="J44" s="46">
        <v>1.3123359580052493E-3</v>
      </c>
      <c r="K44" s="46">
        <v>0</v>
      </c>
      <c r="L44" s="46">
        <v>0</v>
      </c>
      <c r="M44">
        <f>+_xlfn.IFNA(VLOOKUP(C44,'[1]HISTORICO TCB MUNICIPIO'!$C$10:$W$1131,21,FALSE),0)</f>
        <v>0</v>
      </c>
    </row>
    <row r="45" spans="1:13" x14ac:dyDescent="0.25">
      <c r="A45" s="44">
        <f>+COUNTIF($B$1:B45,ESTADISTICAS!B$9)</f>
        <v>0</v>
      </c>
      <c r="B45">
        <v>5</v>
      </c>
      <c r="C45" s="158">
        <v>5237</v>
      </c>
      <c r="D45" s="46" t="s">
        <v>439</v>
      </c>
      <c r="E45" s="46">
        <v>0.13768796992481203</v>
      </c>
      <c r="F45" s="46">
        <v>5.6708160442600276E-2</v>
      </c>
      <c r="G45" s="46">
        <v>2.4578971324533454E-2</v>
      </c>
      <c r="H45" s="46">
        <v>2.2593764121102575E-2</v>
      </c>
      <c r="I45" s="46">
        <v>2.9252925292529253E-2</v>
      </c>
      <c r="J45" s="46">
        <v>3.41726618705036E-2</v>
      </c>
      <c r="K45" s="46">
        <v>1.6659162539396668E-2</v>
      </c>
      <c r="L45" s="46">
        <v>9.433962264150943E-3</v>
      </c>
      <c r="M45">
        <f>+_xlfn.IFNA(VLOOKUP(C45,'[1]HISTORICO TCB MUNICIPIO'!$C$10:$W$1131,21,FALSE),0)</f>
        <v>0</v>
      </c>
    </row>
    <row r="46" spans="1:13" x14ac:dyDescent="0.25">
      <c r="A46" s="44">
        <f>+COUNTIF($B$1:B46,ESTADISTICAS!B$9)</f>
        <v>0</v>
      </c>
      <c r="B46">
        <v>5</v>
      </c>
      <c r="C46" s="158">
        <v>5240</v>
      </c>
      <c r="D46" s="46" t="s">
        <v>440</v>
      </c>
      <c r="E46" s="46">
        <v>4.3574593796159529E-2</v>
      </c>
      <c r="F46" s="46">
        <v>2.9061102831594635E-2</v>
      </c>
      <c r="G46" s="46">
        <v>7.2133637053910404E-2</v>
      </c>
      <c r="H46" s="46">
        <v>7.0817120622568092E-2</v>
      </c>
      <c r="I46" s="46">
        <v>4.7427652733118969E-2</v>
      </c>
      <c r="J46" s="46">
        <v>2.9069767441860465E-2</v>
      </c>
      <c r="K46" s="46">
        <v>0</v>
      </c>
      <c r="L46" s="46">
        <v>0</v>
      </c>
      <c r="M46">
        <f>+_xlfn.IFNA(VLOOKUP(C46,'[1]HISTORICO TCB MUNICIPIO'!$C$10:$W$1131,21,FALSE),0)</f>
        <v>0</v>
      </c>
    </row>
    <row r="47" spans="1:13" x14ac:dyDescent="0.25">
      <c r="A47" s="44">
        <f>+COUNTIF($B$1:B47,ESTADISTICAS!B$9)</f>
        <v>0</v>
      </c>
      <c r="B47">
        <v>5</v>
      </c>
      <c r="C47" s="158">
        <v>5250</v>
      </c>
      <c r="D47" s="46" t="s">
        <v>441</v>
      </c>
      <c r="E47" s="46">
        <v>0.14556097560975609</v>
      </c>
      <c r="F47" s="46">
        <v>0.15859540806482733</v>
      </c>
      <c r="G47" s="46">
        <v>0.12437715599846684</v>
      </c>
      <c r="H47" s="46">
        <v>6.5263157894736842E-2</v>
      </c>
      <c r="I47" s="46">
        <v>1.9201228878648235E-2</v>
      </c>
      <c r="J47" s="46">
        <v>8.5238279736536225E-3</v>
      </c>
      <c r="K47" s="46">
        <v>1.9580967299784608E-3</v>
      </c>
      <c r="L47" s="46">
        <v>2.4544734758511481E-2</v>
      </c>
      <c r="M47">
        <f>+_xlfn.IFNA(VLOOKUP(C47,'[1]HISTORICO TCB MUNICIPIO'!$C$10:$W$1131,21,FALSE),0)</f>
        <v>0.12746858168761221</v>
      </c>
    </row>
    <row r="48" spans="1:13" x14ac:dyDescent="0.25">
      <c r="A48" s="44">
        <f>+COUNTIF($B$1:B48,ESTADISTICAS!B$9)</f>
        <v>0</v>
      </c>
      <c r="B48">
        <v>5</v>
      </c>
      <c r="C48" s="158">
        <v>5264</v>
      </c>
      <c r="D48" s="46" t="s">
        <v>442</v>
      </c>
      <c r="E48" s="46">
        <v>0.12486883525708289</v>
      </c>
      <c r="F48" s="46">
        <v>5.1416579223504719E-2</v>
      </c>
      <c r="G48" s="46">
        <v>7.2938689217758979E-2</v>
      </c>
      <c r="H48" s="46">
        <v>5.7692307692307696E-2</v>
      </c>
      <c r="I48" s="46">
        <v>1.6286644951140065E-2</v>
      </c>
      <c r="J48" s="46">
        <v>1.1037527593818985E-3</v>
      </c>
      <c r="K48" s="46">
        <v>0</v>
      </c>
      <c r="L48" s="46">
        <v>0</v>
      </c>
      <c r="M48">
        <f>+_xlfn.IFNA(VLOOKUP(C48,'[1]HISTORICO TCB MUNICIPIO'!$C$10:$W$1131,21,FALSE),0)</f>
        <v>0</v>
      </c>
    </row>
    <row r="49" spans="1:13" x14ac:dyDescent="0.25">
      <c r="A49" s="44">
        <f>+COUNTIF($B$1:B49,ESTADISTICAS!B$9)</f>
        <v>0</v>
      </c>
      <c r="B49">
        <v>5</v>
      </c>
      <c r="C49" s="158">
        <v>5266</v>
      </c>
      <c r="D49" s="46" t="s">
        <v>443</v>
      </c>
      <c r="E49" s="46">
        <v>0.22127420712882404</v>
      </c>
      <c r="F49" s="46">
        <v>0.30027777777777775</v>
      </c>
      <c r="G49" s="46">
        <v>0.29509280167428542</v>
      </c>
      <c r="H49" s="46">
        <v>0.30110406646261478</v>
      </c>
      <c r="I49" s="46">
        <v>0.27685793387981106</v>
      </c>
      <c r="J49" s="46">
        <v>0.27360017261840541</v>
      </c>
      <c r="K49" s="46">
        <v>0.27084451121364955</v>
      </c>
      <c r="L49" s="46">
        <v>0.26628608013658434</v>
      </c>
      <c r="M49">
        <f>+_xlfn.IFNA(VLOOKUP(C49,'[1]HISTORICO TCB MUNICIPIO'!$C$10:$W$1131,21,FALSE),0)</f>
        <v>0.26221939181658971</v>
      </c>
    </row>
    <row r="50" spans="1:13" x14ac:dyDescent="0.25">
      <c r="A50" s="44">
        <f>+COUNTIF($B$1:B50,ESTADISTICAS!B$9)</f>
        <v>0</v>
      </c>
      <c r="B50">
        <v>5</v>
      </c>
      <c r="C50" s="158">
        <v>5282</v>
      </c>
      <c r="D50" s="46" t="s">
        <v>444</v>
      </c>
      <c r="E50" s="46">
        <v>8.9357880556802868E-2</v>
      </c>
      <c r="F50" s="46">
        <v>0.11636363636363636</v>
      </c>
      <c r="G50" s="46">
        <v>0.10074280408542247</v>
      </c>
      <c r="H50" s="46">
        <v>5.0548402479732954E-2</v>
      </c>
      <c r="I50" s="46">
        <v>1.5732546705998034E-2</v>
      </c>
      <c r="J50" s="46">
        <v>0</v>
      </c>
      <c r="K50" s="46">
        <v>0</v>
      </c>
      <c r="L50" s="46">
        <v>0</v>
      </c>
      <c r="M50">
        <f>+_xlfn.IFNA(VLOOKUP(C50,'[1]HISTORICO TCB MUNICIPIO'!$C$10:$W$1131,21,FALSE),0)</f>
        <v>0</v>
      </c>
    </row>
    <row r="51" spans="1:13" x14ac:dyDescent="0.25">
      <c r="A51" s="44">
        <f>+COUNTIF($B$1:B51,ESTADISTICAS!B$9)</f>
        <v>0</v>
      </c>
      <c r="B51">
        <v>5</v>
      </c>
      <c r="C51" s="158">
        <v>5284</v>
      </c>
      <c r="D51" s="46" t="s">
        <v>445</v>
      </c>
      <c r="E51" s="46">
        <v>0.13843078460769614</v>
      </c>
      <c r="F51" s="46">
        <v>0.17015840572304547</v>
      </c>
      <c r="G51" s="46">
        <v>0.1895734597156398</v>
      </c>
      <c r="H51" s="46">
        <v>8.4792122538293213E-2</v>
      </c>
      <c r="I51" s="46">
        <v>3.3560864618885099E-2</v>
      </c>
      <c r="J51" s="46">
        <v>2.4881516587677725E-2</v>
      </c>
      <c r="K51" s="46">
        <v>1.3011152416356878E-2</v>
      </c>
      <c r="L51" s="46">
        <v>1.2961762799740765E-2</v>
      </c>
      <c r="M51">
        <f>+_xlfn.IFNA(VLOOKUP(C51,'[1]HISTORICO TCB MUNICIPIO'!$C$10:$W$1131,21,FALSE),0)</f>
        <v>0</v>
      </c>
    </row>
    <row r="52" spans="1:13" x14ac:dyDescent="0.25">
      <c r="A52" s="44">
        <f>+COUNTIF($B$1:B52,ESTADISTICAS!B$9)</f>
        <v>0</v>
      </c>
      <c r="B52">
        <v>5</v>
      </c>
      <c r="C52" s="158">
        <v>5306</v>
      </c>
      <c r="D52" s="46" t="s">
        <v>446</v>
      </c>
      <c r="E52" s="46">
        <v>0</v>
      </c>
      <c r="F52" s="46">
        <v>0</v>
      </c>
      <c r="G52" s="46">
        <v>2.2831050228310501E-3</v>
      </c>
      <c r="H52" s="46">
        <v>2.3474178403755869E-3</v>
      </c>
      <c r="I52" s="46">
        <v>0</v>
      </c>
      <c r="J52" s="46">
        <v>0</v>
      </c>
      <c r="K52" s="46">
        <v>2.5773195876288659E-3</v>
      </c>
      <c r="L52" s="46">
        <v>2.6881720430107529E-3</v>
      </c>
      <c r="M52">
        <f>+_xlfn.IFNA(VLOOKUP(C52,'[1]HISTORICO TCB MUNICIPIO'!$C$10:$W$1131,21,FALSE),0)</f>
        <v>0</v>
      </c>
    </row>
    <row r="53" spans="1:13" x14ac:dyDescent="0.25">
      <c r="A53" s="44">
        <f>+COUNTIF($B$1:B53,ESTADISTICAS!B$9)</f>
        <v>0</v>
      </c>
      <c r="B53">
        <v>5</v>
      </c>
      <c r="C53" s="158">
        <v>5308</v>
      </c>
      <c r="D53" s="46" t="s">
        <v>447</v>
      </c>
      <c r="E53" s="46">
        <v>9.4663278271918672E-2</v>
      </c>
      <c r="F53" s="46">
        <v>6.9201995012468834E-2</v>
      </c>
      <c r="G53" s="46">
        <v>0.11406377759607522</v>
      </c>
      <c r="H53" s="46">
        <v>0.1068763863682194</v>
      </c>
      <c r="I53" s="46">
        <v>6.8340306834030681E-2</v>
      </c>
      <c r="J53" s="46">
        <v>1.8536777755866693E-2</v>
      </c>
      <c r="K53" s="46">
        <v>0</v>
      </c>
      <c r="L53" s="46">
        <v>0</v>
      </c>
      <c r="M53">
        <f>+_xlfn.IFNA(VLOOKUP(C53,'[1]HISTORICO TCB MUNICIPIO'!$C$10:$W$1131,21,FALSE),0)</f>
        <v>0</v>
      </c>
    </row>
    <row r="54" spans="1:13" x14ac:dyDescent="0.25">
      <c r="A54" s="44">
        <f>+COUNTIF($B$1:B54,ESTADISTICAS!B$9)</f>
        <v>0</v>
      </c>
      <c r="B54">
        <v>5</v>
      </c>
      <c r="C54" s="158">
        <v>5310</v>
      </c>
      <c r="D54" s="46" t="s">
        <v>448</v>
      </c>
      <c r="E54" s="46">
        <v>5.1207729468599035E-2</v>
      </c>
      <c r="F54" s="46">
        <v>5.1039697542533083E-2</v>
      </c>
      <c r="G54" s="46">
        <v>6.6666666666666666E-2</v>
      </c>
      <c r="H54" s="46">
        <v>4.5454545454545456E-2</v>
      </c>
      <c r="I54" s="46">
        <v>1.3440860215053764E-2</v>
      </c>
      <c r="J54" s="46">
        <v>0</v>
      </c>
      <c r="K54" s="46">
        <v>0</v>
      </c>
      <c r="L54" s="46">
        <v>0</v>
      </c>
      <c r="M54">
        <f>+_xlfn.IFNA(VLOOKUP(C54,'[1]HISTORICO TCB MUNICIPIO'!$C$10:$W$1131,21,FALSE),0)</f>
        <v>0</v>
      </c>
    </row>
    <row r="55" spans="1:13" x14ac:dyDescent="0.25">
      <c r="A55" s="44">
        <f>+COUNTIF($B$1:B55,ESTADISTICAS!B$9)</f>
        <v>0</v>
      </c>
      <c r="B55">
        <v>5</v>
      </c>
      <c r="C55" s="158">
        <v>5313</v>
      </c>
      <c r="D55" s="46" t="s">
        <v>449</v>
      </c>
      <c r="E55" s="46">
        <v>0</v>
      </c>
      <c r="F55" s="46">
        <v>0</v>
      </c>
      <c r="G55" s="46">
        <v>7.4231177094379638E-2</v>
      </c>
      <c r="H55" s="46">
        <v>0.12701829924650163</v>
      </c>
      <c r="I55" s="46">
        <v>6.5573770491803282E-2</v>
      </c>
      <c r="J55" s="46">
        <v>2.5555555555555557E-2</v>
      </c>
      <c r="K55" s="46">
        <v>0</v>
      </c>
      <c r="L55" s="46">
        <v>0</v>
      </c>
      <c r="M55">
        <f>+_xlfn.IFNA(VLOOKUP(C55,'[1]HISTORICO TCB MUNICIPIO'!$C$10:$W$1131,21,FALSE),0)</f>
        <v>0</v>
      </c>
    </row>
    <row r="56" spans="1:13" x14ac:dyDescent="0.25">
      <c r="A56" s="44">
        <f>+COUNTIF($B$1:B56,ESTADISTICAS!B$9)</f>
        <v>0</v>
      </c>
      <c r="B56">
        <v>5</v>
      </c>
      <c r="C56" s="158">
        <v>5315</v>
      </c>
      <c r="D56" s="46" t="s">
        <v>450</v>
      </c>
      <c r="E56" s="46">
        <v>0.10708117443868739</v>
      </c>
      <c r="F56" s="46">
        <v>0.19270833333333334</v>
      </c>
      <c r="G56" s="46">
        <v>0.10405643738977072</v>
      </c>
      <c r="H56" s="46">
        <v>8.6330935251798566E-2</v>
      </c>
      <c r="I56" s="46">
        <v>0</v>
      </c>
      <c r="J56" s="46">
        <v>0</v>
      </c>
      <c r="K56" s="46">
        <v>0</v>
      </c>
      <c r="L56" s="46">
        <v>0</v>
      </c>
      <c r="M56">
        <f>+_xlfn.IFNA(VLOOKUP(C56,'[1]HISTORICO TCB MUNICIPIO'!$C$10:$W$1131,21,FALSE),0)</f>
        <v>0</v>
      </c>
    </row>
    <row r="57" spans="1:13" x14ac:dyDescent="0.25">
      <c r="A57" s="44">
        <f>+COUNTIF($B$1:B57,ESTADISTICAS!B$9)</f>
        <v>0</v>
      </c>
      <c r="B57">
        <v>5</v>
      </c>
      <c r="C57" s="158">
        <v>5318</v>
      </c>
      <c r="D57" s="46" t="s">
        <v>451</v>
      </c>
      <c r="E57" s="46">
        <v>6.0282074613284803E-2</v>
      </c>
      <c r="F57" s="46">
        <v>6.4226364248821013E-2</v>
      </c>
      <c r="G57" s="46">
        <v>8.4393837910247821E-2</v>
      </c>
      <c r="H57" s="46">
        <v>6.7024128686327081E-2</v>
      </c>
      <c r="I57" s="46">
        <v>4.3087971274685818E-2</v>
      </c>
      <c r="J57" s="46">
        <v>1.4014466546112115E-2</v>
      </c>
      <c r="K57" s="46">
        <v>0</v>
      </c>
      <c r="L57" s="46">
        <v>6.1997703788748562E-3</v>
      </c>
      <c r="M57">
        <f>+_xlfn.IFNA(VLOOKUP(C57,'[1]HISTORICO TCB MUNICIPIO'!$C$10:$W$1131,21,FALSE),0)</f>
        <v>2.1129995406522738E-2</v>
      </c>
    </row>
    <row r="58" spans="1:13" x14ac:dyDescent="0.25">
      <c r="A58" s="44">
        <f>+COUNTIF($B$1:B58,ESTADISTICAS!B$9)</f>
        <v>0</v>
      </c>
      <c r="B58">
        <v>5</v>
      </c>
      <c r="C58" s="158">
        <v>5321</v>
      </c>
      <c r="D58" s="46" t="s">
        <v>452</v>
      </c>
      <c r="E58" s="46">
        <v>0.28406909788867563</v>
      </c>
      <c r="F58" s="46">
        <v>0.14285714285714285</v>
      </c>
      <c r="G58" s="46">
        <v>2.5896414342629483E-2</v>
      </c>
      <c r="H58" s="46">
        <v>9.0163934426229511E-2</v>
      </c>
      <c r="I58" s="46">
        <v>9.0909090909090912E-2</v>
      </c>
      <c r="J58" s="46">
        <v>9.3886462882096067E-2</v>
      </c>
      <c r="K58" s="46">
        <v>0</v>
      </c>
      <c r="L58" s="46">
        <v>0</v>
      </c>
      <c r="M58">
        <f>+_xlfn.IFNA(VLOOKUP(C58,'[1]HISTORICO TCB MUNICIPIO'!$C$10:$W$1131,21,FALSE),0)</f>
        <v>0</v>
      </c>
    </row>
    <row r="59" spans="1:13" x14ac:dyDescent="0.25">
      <c r="A59" s="44">
        <f>+COUNTIF($B$1:B59,ESTADISTICAS!B$9)</f>
        <v>0</v>
      </c>
      <c r="B59">
        <v>5</v>
      </c>
      <c r="C59" s="158">
        <v>5347</v>
      </c>
      <c r="D59" s="46" t="s">
        <v>453</v>
      </c>
      <c r="E59" s="46">
        <v>4.0358744394618833E-2</v>
      </c>
      <c r="F59" s="46">
        <v>4.1221374045801527E-2</v>
      </c>
      <c r="G59" s="46">
        <v>3.9619651347068144E-2</v>
      </c>
      <c r="H59" s="46">
        <v>3.3333333333333335E-3</v>
      </c>
      <c r="I59" s="46">
        <v>0</v>
      </c>
      <c r="J59" s="46">
        <v>0</v>
      </c>
      <c r="K59" s="46">
        <v>0</v>
      </c>
      <c r="L59" s="46">
        <v>0</v>
      </c>
      <c r="M59">
        <f>+_xlfn.IFNA(VLOOKUP(C59,'[1]HISTORICO TCB MUNICIPIO'!$C$10:$W$1131,21,FALSE),0)</f>
        <v>0</v>
      </c>
    </row>
    <row r="60" spans="1:13" x14ac:dyDescent="0.25">
      <c r="A60" s="44">
        <f>+COUNTIF($B$1:B60,ESTADISTICAS!B$9)</f>
        <v>0</v>
      </c>
      <c r="B60">
        <v>5</v>
      </c>
      <c r="C60" s="158">
        <v>5353</v>
      </c>
      <c r="D60" s="46" t="s">
        <v>454</v>
      </c>
      <c r="E60" s="46">
        <v>0</v>
      </c>
      <c r="F60" s="46">
        <v>0.12529550827423167</v>
      </c>
      <c r="G60" s="46">
        <v>0.10613207547169812</v>
      </c>
      <c r="H60" s="46">
        <v>5.7007125890736345E-2</v>
      </c>
      <c r="I60" s="46">
        <v>0</v>
      </c>
      <c r="J60" s="46">
        <v>0</v>
      </c>
      <c r="K60" s="46">
        <v>0</v>
      </c>
      <c r="L60" s="46">
        <v>0</v>
      </c>
      <c r="M60">
        <f>+_xlfn.IFNA(VLOOKUP(C60,'[1]HISTORICO TCB MUNICIPIO'!$C$10:$W$1131,21,FALSE),0)</f>
        <v>0</v>
      </c>
    </row>
    <row r="61" spans="1:13" x14ac:dyDescent="0.25">
      <c r="A61" s="44">
        <f>+COUNTIF($B$1:B61,ESTADISTICAS!B$9)</f>
        <v>0</v>
      </c>
      <c r="B61">
        <v>5</v>
      </c>
      <c r="C61" s="158">
        <v>5360</v>
      </c>
      <c r="D61" s="46" t="s">
        <v>455</v>
      </c>
      <c r="E61" s="46">
        <v>0.24423024708118382</v>
      </c>
      <c r="F61" s="46">
        <v>0.23240401184111695</v>
      </c>
      <c r="G61" s="46">
        <v>0.25655989279384428</v>
      </c>
      <c r="H61" s="46">
        <v>0.31103097157403481</v>
      </c>
      <c r="I61" s="46">
        <v>0.32718527812630699</v>
      </c>
      <c r="J61" s="46">
        <v>0.40634328358208954</v>
      </c>
      <c r="K61" s="46">
        <v>0.43672559061622335</v>
      </c>
      <c r="L61" s="46">
        <v>0.4949006977992485</v>
      </c>
      <c r="M61">
        <f>+_xlfn.IFNA(VLOOKUP(C61,'[1]HISTORICO TCB MUNICIPIO'!$C$10:$W$1131,21,FALSE),0)</f>
        <v>0.48264032404728446</v>
      </c>
    </row>
    <row r="62" spans="1:13" x14ac:dyDescent="0.25">
      <c r="A62" s="44">
        <f>+COUNTIF($B$1:B62,ESTADISTICAS!B$9)</f>
        <v>0</v>
      </c>
      <c r="B62">
        <v>5</v>
      </c>
      <c r="C62" s="158">
        <v>5361</v>
      </c>
      <c r="D62" s="46" t="s">
        <v>456</v>
      </c>
      <c r="E62" s="46">
        <v>5.2264808362369339E-2</v>
      </c>
      <c r="F62" s="46">
        <v>0.11940298507462686</v>
      </c>
      <c r="G62" s="46">
        <v>0.1069995541685243</v>
      </c>
      <c r="H62" s="46">
        <v>7.8600636074511579E-2</v>
      </c>
      <c r="I62" s="46">
        <v>6.9832402234636867E-3</v>
      </c>
      <c r="J62" s="46">
        <v>4.7938638542665386E-4</v>
      </c>
      <c r="K62" s="46">
        <v>0</v>
      </c>
      <c r="L62" s="46">
        <v>0</v>
      </c>
      <c r="M62">
        <f>+_xlfn.IFNA(VLOOKUP(C62,'[1]HISTORICO TCB MUNICIPIO'!$C$10:$W$1131,21,FALSE),0)</f>
        <v>0</v>
      </c>
    </row>
    <row r="63" spans="1:13" x14ac:dyDescent="0.25">
      <c r="A63" s="44">
        <f>+COUNTIF($B$1:B63,ESTADISTICAS!B$9)</f>
        <v>0</v>
      </c>
      <c r="B63">
        <v>5</v>
      </c>
      <c r="C63" s="158">
        <v>5364</v>
      </c>
      <c r="D63" s="46" t="s">
        <v>457</v>
      </c>
      <c r="E63" s="46">
        <v>1.7467248908296942E-2</v>
      </c>
      <c r="F63" s="46">
        <v>4.7162859248341932E-2</v>
      </c>
      <c r="G63" s="46">
        <v>3.7821482602118004E-3</v>
      </c>
      <c r="H63" s="46">
        <v>3.825136612021858E-2</v>
      </c>
      <c r="I63" s="46">
        <v>1.3742926434923201E-2</v>
      </c>
      <c r="J63" s="46">
        <v>8.3963056255247689E-4</v>
      </c>
      <c r="K63" s="46">
        <v>0</v>
      </c>
      <c r="L63" s="46">
        <v>2.8419182948490232E-2</v>
      </c>
      <c r="M63">
        <f>+_xlfn.IFNA(VLOOKUP(C63,'[1]HISTORICO TCB MUNICIPIO'!$C$10:$W$1131,21,FALSE),0)</f>
        <v>1.8987341772151899E-2</v>
      </c>
    </row>
    <row r="64" spans="1:13" x14ac:dyDescent="0.25">
      <c r="A64" s="44">
        <f>+COUNTIF($B$1:B64,ESTADISTICAS!B$9)</f>
        <v>0</v>
      </c>
      <c r="B64">
        <v>5</v>
      </c>
      <c r="C64" s="158">
        <v>5368</v>
      </c>
      <c r="D64" s="46" t="s">
        <v>458</v>
      </c>
      <c r="E64" s="46">
        <v>3.3690658499234305E-2</v>
      </c>
      <c r="F64" s="46">
        <v>8.5089773614363776E-2</v>
      </c>
      <c r="G64" s="46">
        <v>8.0128205128205135E-2</v>
      </c>
      <c r="H64" s="46">
        <v>0.10299003322259136</v>
      </c>
      <c r="I64" s="46">
        <v>0.1303972366148532</v>
      </c>
      <c r="J64" s="46">
        <v>7.5539568345323743E-2</v>
      </c>
      <c r="K64" s="46">
        <v>7.1361502347417838E-2</v>
      </c>
      <c r="L64" s="46">
        <v>0.10214007782101167</v>
      </c>
      <c r="M64">
        <f>+_xlfn.IFNA(VLOOKUP(C64,'[1]HISTORICO TCB MUNICIPIO'!$C$10:$W$1131,21,FALSE),0)</f>
        <v>8.9537223340040245E-2</v>
      </c>
    </row>
    <row r="65" spans="1:13" x14ac:dyDescent="0.25">
      <c r="A65" s="44">
        <f>+COUNTIF($B$1:B65,ESTADISTICAS!B$9)</f>
        <v>0</v>
      </c>
      <c r="B65">
        <v>5</v>
      </c>
      <c r="C65" s="158">
        <v>5376</v>
      </c>
      <c r="D65" s="46" t="s">
        <v>459</v>
      </c>
      <c r="E65" s="46">
        <v>6.3026896828582896E-2</v>
      </c>
      <c r="F65" s="46">
        <v>8.5068411659726353E-2</v>
      </c>
      <c r="G65" s="46">
        <v>0.1524822695035461</v>
      </c>
      <c r="H65" s="46">
        <v>0.13827063226314754</v>
      </c>
      <c r="I65" s="46">
        <v>9.7507911392405069E-2</v>
      </c>
      <c r="J65" s="46">
        <v>3.7265842965324827E-2</v>
      </c>
      <c r="K65" s="46">
        <v>0</v>
      </c>
      <c r="L65" s="46">
        <v>0</v>
      </c>
      <c r="M65">
        <f>+_xlfn.IFNA(VLOOKUP(C65,'[1]HISTORICO TCB MUNICIPIO'!$C$10:$W$1131,21,FALSE),0)</f>
        <v>1.6646115906288533E-2</v>
      </c>
    </row>
    <row r="66" spans="1:13" x14ac:dyDescent="0.25">
      <c r="A66" s="44">
        <f>+COUNTIF($B$1:B66,ESTADISTICAS!B$9)</f>
        <v>0</v>
      </c>
      <c r="B66">
        <v>5</v>
      </c>
      <c r="C66" s="158">
        <v>5380</v>
      </c>
      <c r="D66" s="46" t="s">
        <v>460</v>
      </c>
      <c r="E66" s="46">
        <v>0.1588802373007045</v>
      </c>
      <c r="F66" s="46">
        <v>0.11766848816029143</v>
      </c>
      <c r="G66" s="46">
        <v>0.12477526069759079</v>
      </c>
      <c r="H66" s="46">
        <v>0.15173642030276047</v>
      </c>
      <c r="I66" s="46">
        <v>4.2108987968860583E-2</v>
      </c>
      <c r="J66" s="46">
        <v>0.129606771292541</v>
      </c>
      <c r="K66" s="46">
        <v>0.11593947923997185</v>
      </c>
      <c r="L66" s="46">
        <v>0</v>
      </c>
      <c r="M66">
        <f>+_xlfn.IFNA(VLOOKUP(C66,'[1]HISTORICO TCB MUNICIPIO'!$C$10:$W$1131,21,FALSE),0)</f>
        <v>0</v>
      </c>
    </row>
    <row r="67" spans="1:13" x14ac:dyDescent="0.25">
      <c r="A67" s="44">
        <f>+COUNTIF($B$1:B67,ESTADISTICAS!B$9)</f>
        <v>0</v>
      </c>
      <c r="B67">
        <v>5</v>
      </c>
      <c r="C67" s="158">
        <v>5390</v>
      </c>
      <c r="D67" s="46" t="s">
        <v>461</v>
      </c>
      <c r="E67" s="46">
        <v>0</v>
      </c>
      <c r="F67" s="46">
        <v>0.23711340206185566</v>
      </c>
      <c r="G67" s="46">
        <v>0.32083958020989506</v>
      </c>
      <c r="H67" s="46">
        <v>0.43644716692189894</v>
      </c>
      <c r="I67" s="46">
        <v>0.29699842022116901</v>
      </c>
      <c r="J67" s="46">
        <v>0.34596375617792424</v>
      </c>
      <c r="K67" s="46">
        <v>0.4974182444061962</v>
      </c>
      <c r="L67" s="46">
        <v>0.3859964093357271</v>
      </c>
      <c r="M67">
        <f>+_xlfn.IFNA(VLOOKUP(C67,'[1]HISTORICO TCB MUNICIPIO'!$C$10:$W$1131,21,FALSE),0)</f>
        <v>0.26256983240223464</v>
      </c>
    </row>
    <row r="68" spans="1:13" x14ac:dyDescent="0.25">
      <c r="A68" s="44">
        <f>+COUNTIF($B$1:B68,ESTADISTICAS!B$9)</f>
        <v>0</v>
      </c>
      <c r="B68">
        <v>5</v>
      </c>
      <c r="C68" s="158">
        <v>5400</v>
      </c>
      <c r="D68" s="46" t="s">
        <v>462</v>
      </c>
      <c r="E68" s="46">
        <v>1.7713365539452495E-2</v>
      </c>
      <c r="F68" s="46">
        <v>9.4522019334049412E-2</v>
      </c>
      <c r="G68" s="46">
        <v>6.3714902807775378E-2</v>
      </c>
      <c r="H68" s="46">
        <v>8.410704533042053E-2</v>
      </c>
      <c r="I68" s="46">
        <v>3.8738240177089101E-2</v>
      </c>
      <c r="J68" s="46">
        <v>3.9887640449438204E-2</v>
      </c>
      <c r="K68" s="46">
        <v>0</v>
      </c>
      <c r="L68" s="46">
        <v>0</v>
      </c>
      <c r="M68">
        <f>+_xlfn.IFNA(VLOOKUP(C68,'[1]HISTORICO TCB MUNICIPIO'!$C$10:$W$1131,21,FALSE),0)</f>
        <v>0</v>
      </c>
    </row>
    <row r="69" spans="1:13" x14ac:dyDescent="0.25">
      <c r="A69" s="44">
        <f>+COUNTIF($B$1:B69,ESTADISTICAS!B$9)</f>
        <v>0</v>
      </c>
      <c r="B69">
        <v>5</v>
      </c>
      <c r="C69" s="158">
        <v>5411</v>
      </c>
      <c r="D69" s="46" t="s">
        <v>463</v>
      </c>
      <c r="E69" s="46">
        <v>4.4423440453686201E-2</v>
      </c>
      <c r="F69" s="46">
        <v>0.12630579297245964</v>
      </c>
      <c r="G69" s="46">
        <v>0.13339731285988485</v>
      </c>
      <c r="H69" s="46">
        <v>0.10679611650485436</v>
      </c>
      <c r="I69" s="46">
        <v>7.0866141732283464E-2</v>
      </c>
      <c r="J69" s="46">
        <v>2.5870646766169153E-2</v>
      </c>
      <c r="K69" s="46">
        <v>0</v>
      </c>
      <c r="L69" s="46">
        <v>0</v>
      </c>
      <c r="M69">
        <f>+_xlfn.IFNA(VLOOKUP(C69,'[1]HISTORICO TCB MUNICIPIO'!$C$10:$W$1131,21,FALSE),0)</f>
        <v>0</v>
      </c>
    </row>
    <row r="70" spans="1:13" x14ac:dyDescent="0.25">
      <c r="A70" s="44">
        <f>+COUNTIF($B$1:B70,ESTADISTICAS!B$9)</f>
        <v>0</v>
      </c>
      <c r="B70">
        <v>5</v>
      </c>
      <c r="C70" s="158">
        <v>5425</v>
      </c>
      <c r="D70" s="46" t="s">
        <v>464</v>
      </c>
      <c r="E70" s="46">
        <v>0.22364217252396165</v>
      </c>
      <c r="F70" s="46">
        <v>0.11698717948717949</v>
      </c>
      <c r="G70" s="46">
        <v>0.10932475884244373</v>
      </c>
      <c r="H70" s="46">
        <v>0.10032362459546926</v>
      </c>
      <c r="I70" s="46">
        <v>3.7581699346405227E-2</v>
      </c>
      <c r="J70" s="46">
        <v>0</v>
      </c>
      <c r="K70" s="46">
        <v>0</v>
      </c>
      <c r="L70" s="46">
        <v>0</v>
      </c>
      <c r="M70">
        <f>+_xlfn.IFNA(VLOOKUP(C70,'[1]HISTORICO TCB MUNICIPIO'!$C$10:$W$1131,21,FALSE),0)</f>
        <v>0</v>
      </c>
    </row>
    <row r="71" spans="1:13" x14ac:dyDescent="0.25">
      <c r="A71" s="44">
        <f>+COUNTIF($B$1:B71,ESTADISTICAS!B$9)</f>
        <v>0</v>
      </c>
      <c r="B71">
        <v>5</v>
      </c>
      <c r="C71" s="158">
        <v>5440</v>
      </c>
      <c r="D71" s="46" t="s">
        <v>465</v>
      </c>
      <c r="E71" s="46">
        <v>0.12326997601033401</v>
      </c>
      <c r="F71" s="46">
        <v>0.12034331628926223</v>
      </c>
      <c r="G71" s="46">
        <v>5.8490221166148784E-2</v>
      </c>
      <c r="H71" s="46">
        <v>6.3237463126843654E-2</v>
      </c>
      <c r="I71" s="46">
        <v>5.3380782918149468E-2</v>
      </c>
      <c r="J71" s="46">
        <v>7.1128107074569791E-2</v>
      </c>
      <c r="K71" s="46">
        <v>0</v>
      </c>
      <c r="L71" s="46">
        <v>0</v>
      </c>
      <c r="M71">
        <f>+_xlfn.IFNA(VLOOKUP(C71,'[1]HISTORICO TCB MUNICIPIO'!$C$10:$W$1131,21,FALSE),0)</f>
        <v>0</v>
      </c>
    </row>
    <row r="72" spans="1:13" x14ac:dyDescent="0.25">
      <c r="A72" s="44">
        <f>+COUNTIF($B$1:B72,ESTADISTICAS!B$9)</f>
        <v>0</v>
      </c>
      <c r="B72">
        <v>5</v>
      </c>
      <c r="C72" s="158">
        <v>5467</v>
      </c>
      <c r="D72" s="46" t="s">
        <v>466</v>
      </c>
      <c r="E72" s="46">
        <v>0.10623229461756374</v>
      </c>
      <c r="F72" s="46">
        <v>9.9415204678362568E-2</v>
      </c>
      <c r="G72" s="46">
        <v>8.2442748091603055E-2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>
        <f>+_xlfn.IFNA(VLOOKUP(C72,'[1]HISTORICO TCB MUNICIPIO'!$C$10:$W$1131,21,FALSE),0)</f>
        <v>0</v>
      </c>
    </row>
    <row r="73" spans="1:13" x14ac:dyDescent="0.25">
      <c r="A73" s="44">
        <f>+COUNTIF($B$1:B73,ESTADISTICAS!B$9)</f>
        <v>0</v>
      </c>
      <c r="B73">
        <v>5</v>
      </c>
      <c r="C73" s="158">
        <v>5475</v>
      </c>
      <c r="D73" s="46" t="s">
        <v>467</v>
      </c>
      <c r="E73" s="46">
        <v>0.14508928571428573</v>
      </c>
      <c r="F73" s="46">
        <v>0.13347921225382933</v>
      </c>
      <c r="G73" s="46">
        <v>0.20086393088552915</v>
      </c>
      <c r="H73" s="46">
        <v>0.11587982832618025</v>
      </c>
      <c r="I73" s="46">
        <v>9.4827586206896547E-2</v>
      </c>
      <c r="J73" s="46">
        <v>0</v>
      </c>
      <c r="K73" s="46">
        <v>0</v>
      </c>
      <c r="L73" s="46">
        <v>0</v>
      </c>
      <c r="M73">
        <f>+_xlfn.IFNA(VLOOKUP(C73,'[1]HISTORICO TCB MUNICIPIO'!$C$10:$W$1131,21,FALSE),0)</f>
        <v>0</v>
      </c>
    </row>
    <row r="74" spans="1:13" x14ac:dyDescent="0.25">
      <c r="A74" s="44">
        <f>+COUNTIF($B$1:B74,ESTADISTICAS!B$9)</f>
        <v>0</v>
      </c>
      <c r="B74">
        <v>5</v>
      </c>
      <c r="C74" s="158">
        <v>5480</v>
      </c>
      <c r="D74" s="46" t="s">
        <v>468</v>
      </c>
      <c r="E74" s="46">
        <v>4.7642197374817695E-2</v>
      </c>
      <c r="F74" s="46">
        <v>4.4188280499519693E-2</v>
      </c>
      <c r="G74" s="46">
        <v>3.9047619047619046E-2</v>
      </c>
      <c r="H74" s="46">
        <v>2.7014218009478674E-2</v>
      </c>
      <c r="I74" s="46">
        <v>1.1320754716981131E-2</v>
      </c>
      <c r="J74" s="46">
        <v>1.1225444340505144E-2</v>
      </c>
      <c r="K74" s="46">
        <v>4.6554934823091247E-4</v>
      </c>
      <c r="L74" s="46">
        <v>0</v>
      </c>
      <c r="M74">
        <f>+_xlfn.IFNA(VLOOKUP(C74,'[1]HISTORICO TCB MUNICIPIO'!$C$10:$W$1131,21,FALSE),0)</f>
        <v>0</v>
      </c>
    </row>
    <row r="75" spans="1:13" x14ac:dyDescent="0.25">
      <c r="A75" s="44">
        <f>+COUNTIF($B$1:B75,ESTADISTICAS!B$9)</f>
        <v>0</v>
      </c>
      <c r="B75">
        <v>5</v>
      </c>
      <c r="C75" s="158">
        <v>5483</v>
      </c>
      <c r="D75" s="46" t="s">
        <v>469</v>
      </c>
      <c r="E75" s="46">
        <v>5.3989202159568086E-3</v>
      </c>
      <c r="F75" s="46">
        <v>1.3165769000598444E-2</v>
      </c>
      <c r="G75" s="46">
        <v>3.605769230769231E-3</v>
      </c>
      <c r="H75" s="46">
        <v>1.3317191283292978E-2</v>
      </c>
      <c r="I75" s="46">
        <v>0</v>
      </c>
      <c r="J75" s="46">
        <v>0</v>
      </c>
      <c r="K75" s="46">
        <v>0</v>
      </c>
      <c r="L75" s="46">
        <v>0</v>
      </c>
      <c r="M75">
        <f>+_xlfn.IFNA(VLOOKUP(C75,'[1]HISTORICO TCB MUNICIPIO'!$C$10:$W$1131,21,FALSE),0)</f>
        <v>0</v>
      </c>
    </row>
    <row r="76" spans="1:13" x14ac:dyDescent="0.25">
      <c r="A76" s="44">
        <f>+COUNTIF($B$1:B76,ESTADISTICAS!B$9)</f>
        <v>0</v>
      </c>
      <c r="B76">
        <v>5</v>
      </c>
      <c r="C76" s="158">
        <v>5490</v>
      </c>
      <c r="D76" s="46" t="s">
        <v>470</v>
      </c>
      <c r="E76" s="46">
        <v>5.0506701536449823E-2</v>
      </c>
      <c r="F76" s="46">
        <v>7.7648186611279757E-2</v>
      </c>
      <c r="G76" s="46">
        <v>8.2157416117905294E-2</v>
      </c>
      <c r="H76" s="46">
        <v>6.0947384662860669E-2</v>
      </c>
      <c r="I76" s="46">
        <v>4.2533799179705303E-2</v>
      </c>
      <c r="J76" s="46">
        <v>2.8528752800597461E-2</v>
      </c>
      <c r="K76" s="46">
        <v>1.105379513633014E-2</v>
      </c>
      <c r="L76" s="46">
        <v>5.2363636363636362E-3</v>
      </c>
      <c r="M76">
        <f>+_xlfn.IFNA(VLOOKUP(C76,'[1]HISTORICO TCB MUNICIPIO'!$C$10:$W$1131,21,FALSE),0)</f>
        <v>4.8857594481965796E-3</v>
      </c>
    </row>
    <row r="77" spans="1:13" x14ac:dyDescent="0.25">
      <c r="A77" s="44">
        <f>+COUNTIF($B$1:B77,ESTADISTICAS!B$9)</f>
        <v>0</v>
      </c>
      <c r="B77">
        <v>5</v>
      </c>
      <c r="C77" s="158">
        <v>5495</v>
      </c>
      <c r="D77" s="46" t="s">
        <v>471</v>
      </c>
      <c r="E77" s="46">
        <v>5.9533386967015288E-2</v>
      </c>
      <c r="F77" s="46">
        <v>8.1999219055056624E-2</v>
      </c>
      <c r="G77" s="46">
        <v>5.7480015226494097E-2</v>
      </c>
      <c r="H77" s="46">
        <v>7.2679836004472601E-2</v>
      </c>
      <c r="I77" s="46">
        <v>5.1957555799487742E-2</v>
      </c>
      <c r="J77" s="46">
        <v>2.9147175242893127E-2</v>
      </c>
      <c r="K77" s="46">
        <v>0</v>
      </c>
      <c r="L77" s="46">
        <v>0</v>
      </c>
      <c r="M77">
        <f>+_xlfn.IFNA(VLOOKUP(C77,'[1]HISTORICO TCB MUNICIPIO'!$C$10:$W$1131,21,FALSE),0)</f>
        <v>0</v>
      </c>
    </row>
    <row r="78" spans="1:13" x14ac:dyDescent="0.25">
      <c r="A78" s="44">
        <f>+COUNTIF($B$1:B78,ESTADISTICAS!B$9)</f>
        <v>0</v>
      </c>
      <c r="B78">
        <v>5</v>
      </c>
      <c r="C78" s="158">
        <v>5501</v>
      </c>
      <c r="D78" s="46" t="s">
        <v>472</v>
      </c>
      <c r="E78" s="46">
        <v>0</v>
      </c>
      <c r="F78" s="46">
        <v>0.19365079365079366</v>
      </c>
      <c r="G78" s="46">
        <v>0.14983713355048861</v>
      </c>
      <c r="H78" s="46">
        <v>0.14754098360655737</v>
      </c>
      <c r="I78" s="46">
        <v>0</v>
      </c>
      <c r="J78" s="46">
        <v>0</v>
      </c>
      <c r="K78" s="46">
        <v>0</v>
      </c>
      <c r="L78" s="46">
        <v>0</v>
      </c>
      <c r="M78">
        <f>+_xlfn.IFNA(VLOOKUP(C78,'[1]HISTORICO TCB MUNICIPIO'!$C$10:$W$1131,21,FALSE),0)</f>
        <v>0</v>
      </c>
    </row>
    <row r="79" spans="1:13" x14ac:dyDescent="0.25">
      <c r="A79" s="44">
        <f>+COUNTIF($B$1:B79,ESTADISTICAS!B$9)</f>
        <v>0</v>
      </c>
      <c r="B79">
        <v>5</v>
      </c>
      <c r="C79" s="158">
        <v>5541</v>
      </c>
      <c r="D79" s="46" t="s">
        <v>473</v>
      </c>
      <c r="E79" s="46">
        <v>6.3097514340344163E-2</v>
      </c>
      <c r="F79" s="46">
        <v>8.2070707070707072E-2</v>
      </c>
      <c r="G79" s="46">
        <v>2.8912633563796353E-2</v>
      </c>
      <c r="H79" s="46">
        <v>5.6603773584905662E-2</v>
      </c>
      <c r="I79" s="46">
        <v>2.4761904761904763E-2</v>
      </c>
      <c r="J79" s="46">
        <v>1.4138817480719794E-2</v>
      </c>
      <c r="K79" s="46">
        <v>0</v>
      </c>
      <c r="L79" s="46">
        <v>0</v>
      </c>
      <c r="M79">
        <f>+_xlfn.IFNA(VLOOKUP(C79,'[1]HISTORICO TCB MUNICIPIO'!$C$10:$W$1131,21,FALSE),0)</f>
        <v>0</v>
      </c>
    </row>
    <row r="80" spans="1:13" x14ac:dyDescent="0.25">
      <c r="A80" s="44">
        <f>+COUNTIF($B$1:B80,ESTADISTICAS!B$9)</f>
        <v>0</v>
      </c>
      <c r="B80">
        <v>5</v>
      </c>
      <c r="C80" s="158">
        <v>5543</v>
      </c>
      <c r="D80" s="46" t="s">
        <v>474</v>
      </c>
      <c r="E80" s="46">
        <v>4.4530493707647625E-2</v>
      </c>
      <c r="F80" s="46">
        <v>9.2843326885880081E-2</v>
      </c>
      <c r="G80" s="46">
        <v>3.1128404669260701E-2</v>
      </c>
      <c r="H80" s="46">
        <v>9.7751710654936461E-3</v>
      </c>
      <c r="I80" s="46">
        <v>0</v>
      </c>
      <c r="J80" s="46">
        <v>0</v>
      </c>
      <c r="K80" s="46">
        <v>0</v>
      </c>
      <c r="L80" s="46">
        <v>0</v>
      </c>
      <c r="M80">
        <f>+_xlfn.IFNA(VLOOKUP(C80,'[1]HISTORICO TCB MUNICIPIO'!$C$10:$W$1131,21,FALSE),0)</f>
        <v>0</v>
      </c>
    </row>
    <row r="81" spans="1:13" x14ac:dyDescent="0.25">
      <c r="A81" s="44">
        <f>+COUNTIF($B$1:B81,ESTADISTICAS!B$9)</f>
        <v>0</v>
      </c>
      <c r="B81">
        <v>5</v>
      </c>
      <c r="C81" s="158">
        <v>5576</v>
      </c>
      <c r="D81" s="46" t="s">
        <v>475</v>
      </c>
      <c r="E81" s="46">
        <v>1.2804097311139564E-3</v>
      </c>
      <c r="F81" s="46">
        <v>4.0629095674967232E-2</v>
      </c>
      <c r="G81" s="46">
        <v>4.3243243243243246E-2</v>
      </c>
      <c r="H81" s="46">
        <v>3.3566433566433566E-2</v>
      </c>
      <c r="I81" s="46">
        <v>0</v>
      </c>
      <c r="J81" s="46">
        <v>0</v>
      </c>
      <c r="K81" s="46">
        <v>0</v>
      </c>
      <c r="L81" s="46">
        <v>0</v>
      </c>
      <c r="M81">
        <f>+_xlfn.IFNA(VLOOKUP(C81,'[1]HISTORICO TCB MUNICIPIO'!$C$10:$W$1131,21,FALSE),0)</f>
        <v>0</v>
      </c>
    </row>
    <row r="82" spans="1:13" x14ac:dyDescent="0.25">
      <c r="A82" s="44">
        <f>+COUNTIF($B$1:B82,ESTADISTICAS!B$9)</f>
        <v>0</v>
      </c>
      <c r="B82">
        <v>5</v>
      </c>
      <c r="C82" s="158">
        <v>5579</v>
      </c>
      <c r="D82" s="46" t="s">
        <v>476</v>
      </c>
      <c r="E82" s="46">
        <v>0.20013645667500568</v>
      </c>
      <c r="F82" s="46">
        <v>0.22378089512358049</v>
      </c>
      <c r="G82" s="46">
        <v>0.19986807387862796</v>
      </c>
      <c r="H82" s="46">
        <v>0.24479509094893712</v>
      </c>
      <c r="I82" s="46">
        <v>0.34306409130816506</v>
      </c>
      <c r="J82" s="46">
        <v>0.44672855879752432</v>
      </c>
      <c r="K82" s="46">
        <v>0.46480446927374303</v>
      </c>
      <c r="L82" s="46">
        <v>0.53395201448619289</v>
      </c>
      <c r="M82">
        <f>+_xlfn.IFNA(VLOOKUP(C82,'[1]HISTORICO TCB MUNICIPIO'!$C$10:$W$1131,21,FALSE),0)</f>
        <v>0.60393322661788251</v>
      </c>
    </row>
    <row r="83" spans="1:13" x14ac:dyDescent="0.25">
      <c r="A83" s="44">
        <f>+COUNTIF($B$1:B83,ESTADISTICAS!B$9)</f>
        <v>0</v>
      </c>
      <c r="B83">
        <v>5</v>
      </c>
      <c r="C83" s="158">
        <v>5585</v>
      </c>
      <c r="D83" s="46" t="s">
        <v>477</v>
      </c>
      <c r="E83" s="46">
        <v>0.18413597733711048</v>
      </c>
      <c r="F83" s="46">
        <v>0.14881623449830891</v>
      </c>
      <c r="G83" s="46">
        <v>9.7191011235955055E-2</v>
      </c>
      <c r="H83" s="46">
        <v>3.601575689364097E-2</v>
      </c>
      <c r="I83" s="46">
        <v>0</v>
      </c>
      <c r="J83" s="46">
        <v>2.2688598979013048E-3</v>
      </c>
      <c r="K83" s="46">
        <v>0</v>
      </c>
      <c r="L83" s="46">
        <v>0</v>
      </c>
      <c r="M83">
        <f>+_xlfn.IFNA(VLOOKUP(C83,'[1]HISTORICO TCB MUNICIPIO'!$C$10:$W$1131,21,FALSE),0)</f>
        <v>0</v>
      </c>
    </row>
    <row r="84" spans="1:13" x14ac:dyDescent="0.25">
      <c r="A84" s="44">
        <f>+COUNTIF($B$1:B84,ESTADISTICAS!B$9)</f>
        <v>0</v>
      </c>
      <c r="B84">
        <v>5</v>
      </c>
      <c r="C84" s="158">
        <v>5591</v>
      </c>
      <c r="D84" s="46" t="s">
        <v>478</v>
      </c>
      <c r="E84" s="46">
        <v>8.7098530212302669E-2</v>
      </c>
      <c r="F84" s="46">
        <v>0.1044776119402985</v>
      </c>
      <c r="G84" s="46">
        <v>0.12008390141583639</v>
      </c>
      <c r="H84" s="46">
        <v>7.3940020682523269E-2</v>
      </c>
      <c r="I84" s="46">
        <v>3.9345937659683188E-2</v>
      </c>
      <c r="J84" s="46">
        <v>3.185035389282103E-2</v>
      </c>
      <c r="K84" s="46">
        <v>1.8611670020120725E-2</v>
      </c>
      <c r="L84" s="46">
        <v>1.6032064128256512E-2</v>
      </c>
      <c r="M84">
        <f>+_xlfn.IFNA(VLOOKUP(C84,'[1]HISTORICO TCB MUNICIPIO'!$C$10:$W$1131,21,FALSE),0)</f>
        <v>0</v>
      </c>
    </row>
    <row r="85" spans="1:13" x14ac:dyDescent="0.25">
      <c r="A85" s="44">
        <f>+COUNTIF($B$1:B85,ESTADISTICAS!B$9)</f>
        <v>0</v>
      </c>
      <c r="B85">
        <v>5</v>
      </c>
      <c r="C85" s="158">
        <v>5604</v>
      </c>
      <c r="D85" s="46" t="s">
        <v>479</v>
      </c>
      <c r="E85" s="46">
        <v>0.14290830945558738</v>
      </c>
      <c r="F85" s="46">
        <v>0.14952614952614954</v>
      </c>
      <c r="G85" s="46">
        <v>8.9779005524861885E-2</v>
      </c>
      <c r="H85" s="46">
        <v>6.1391541609822645E-2</v>
      </c>
      <c r="I85" s="46">
        <v>1.6487213997308209E-2</v>
      </c>
      <c r="J85" s="46">
        <v>0</v>
      </c>
      <c r="K85" s="46">
        <v>0</v>
      </c>
      <c r="L85" s="46">
        <v>0</v>
      </c>
      <c r="M85">
        <f>+_xlfn.IFNA(VLOOKUP(C85,'[1]HISTORICO TCB MUNICIPIO'!$C$10:$W$1131,21,FALSE),0)</f>
        <v>0</v>
      </c>
    </row>
    <row r="86" spans="1:13" x14ac:dyDescent="0.25">
      <c r="A86" s="44">
        <f>+COUNTIF($B$1:B86,ESTADISTICAS!B$9)</f>
        <v>0</v>
      </c>
      <c r="B86">
        <v>5</v>
      </c>
      <c r="C86" s="158">
        <v>5607</v>
      </c>
      <c r="D86" s="46" t="s">
        <v>480</v>
      </c>
      <c r="E86" s="46">
        <v>7.4530516431924876E-2</v>
      </c>
      <c r="F86" s="46">
        <v>7.8043098427489813E-2</v>
      </c>
      <c r="G86" s="46">
        <v>6.3188405797101443E-2</v>
      </c>
      <c r="H86" s="46">
        <v>5.0405561993047507E-2</v>
      </c>
      <c r="I86" s="46">
        <v>2.3310023310023312E-2</v>
      </c>
      <c r="J86" s="46">
        <v>2.8185554903112156E-2</v>
      </c>
      <c r="K86" s="46">
        <v>0</v>
      </c>
      <c r="L86" s="46">
        <v>0</v>
      </c>
      <c r="M86">
        <f>+_xlfn.IFNA(VLOOKUP(C86,'[1]HISTORICO TCB MUNICIPIO'!$C$10:$W$1131,21,FALSE),0)</f>
        <v>0</v>
      </c>
    </row>
    <row r="87" spans="1:13" x14ac:dyDescent="0.25">
      <c r="A87" s="44">
        <f>+COUNTIF($B$1:B87,ESTADISTICAS!B$9)</f>
        <v>0</v>
      </c>
      <c r="B87">
        <v>5</v>
      </c>
      <c r="C87" s="158">
        <v>5615</v>
      </c>
      <c r="D87" s="46" t="s">
        <v>481</v>
      </c>
      <c r="E87" s="46">
        <v>0.47028301886792451</v>
      </c>
      <c r="F87" s="46">
        <v>0.55112474437627812</v>
      </c>
      <c r="G87" s="46">
        <v>0.54754671821780354</v>
      </c>
      <c r="H87" s="46">
        <v>0.65518189315495279</v>
      </c>
      <c r="I87" s="46">
        <v>0.96967198094190943</v>
      </c>
      <c r="J87" s="46">
        <v>1.1268718419843822</v>
      </c>
      <c r="K87" s="46">
        <v>1.2054503464203232</v>
      </c>
      <c r="L87" s="46">
        <v>1.2095291167456117</v>
      </c>
      <c r="M87">
        <f>+_xlfn.IFNA(VLOOKUP(C87,'[1]HISTORICO TCB MUNICIPIO'!$C$10:$W$1131,21,FALSE),0)</f>
        <v>1.1580663189269746</v>
      </c>
    </row>
    <row r="88" spans="1:13" x14ac:dyDescent="0.25">
      <c r="A88" s="44">
        <f>+COUNTIF($B$1:B88,ESTADISTICAS!B$9)</f>
        <v>0</v>
      </c>
      <c r="B88">
        <v>5</v>
      </c>
      <c r="C88" s="158">
        <v>5628</v>
      </c>
      <c r="D88" s="46" t="s">
        <v>482</v>
      </c>
      <c r="E88" s="46">
        <v>4.5045045045045045E-3</v>
      </c>
      <c r="F88" s="46">
        <v>1.2263099219620958E-2</v>
      </c>
      <c r="G88" s="46">
        <v>6.2084257206208429E-2</v>
      </c>
      <c r="H88" s="46">
        <v>8.9385474860335188E-3</v>
      </c>
      <c r="I88" s="46">
        <v>0</v>
      </c>
      <c r="J88" s="46">
        <v>0</v>
      </c>
      <c r="K88" s="46">
        <v>0</v>
      </c>
      <c r="L88" s="46">
        <v>0</v>
      </c>
      <c r="M88">
        <f>+_xlfn.IFNA(VLOOKUP(C88,'[1]HISTORICO TCB MUNICIPIO'!$C$10:$W$1131,21,FALSE),0)</f>
        <v>4.7557840616966579E-2</v>
      </c>
    </row>
    <row r="89" spans="1:13" x14ac:dyDescent="0.25">
      <c r="A89" s="44">
        <f>+COUNTIF($B$1:B89,ESTADISTICAS!B$9)</f>
        <v>0</v>
      </c>
      <c r="B89">
        <v>5</v>
      </c>
      <c r="C89" s="158">
        <v>5631</v>
      </c>
      <c r="D89" s="46" t="s">
        <v>483</v>
      </c>
      <c r="E89" s="46">
        <v>0.57427293064876961</v>
      </c>
      <c r="F89" s="46">
        <v>0.69543147208121825</v>
      </c>
      <c r="G89" s="46">
        <v>0.6404985786136016</v>
      </c>
      <c r="H89" s="46">
        <v>1.1988661142607937</v>
      </c>
      <c r="I89" s="46">
        <v>1.2631118881118881</v>
      </c>
      <c r="J89" s="46">
        <v>1.1950143392896537</v>
      </c>
      <c r="K89" s="46">
        <v>1.4959532374100719</v>
      </c>
      <c r="L89" s="46">
        <v>1.4720540288775035</v>
      </c>
      <c r="M89">
        <f>+_xlfn.IFNA(VLOOKUP(C89,'[1]HISTORICO TCB MUNICIPIO'!$C$10:$W$1131,21,FALSE),0)</f>
        <v>1.5118494991448814</v>
      </c>
    </row>
    <row r="90" spans="1:13" x14ac:dyDescent="0.25">
      <c r="A90" s="44">
        <f>+COUNTIF($B$1:B90,ESTADISTICAS!B$9)</f>
        <v>0</v>
      </c>
      <c r="B90">
        <v>5</v>
      </c>
      <c r="C90" s="158">
        <v>5642</v>
      </c>
      <c r="D90" s="46" t="s">
        <v>484</v>
      </c>
      <c r="E90" s="46">
        <v>3.2520325203252032E-3</v>
      </c>
      <c r="F90" s="46">
        <v>3.6853685368536851E-2</v>
      </c>
      <c r="G90" s="46">
        <v>3.657850309510411E-2</v>
      </c>
      <c r="H90" s="46">
        <v>1.4450867052023121E-2</v>
      </c>
      <c r="I90" s="46">
        <v>8.9392133492252682E-3</v>
      </c>
      <c r="J90" s="46">
        <v>9.2250922509225092E-3</v>
      </c>
      <c r="K90" s="46">
        <v>0</v>
      </c>
      <c r="L90" s="46">
        <v>0</v>
      </c>
      <c r="M90">
        <f>+_xlfn.IFNA(VLOOKUP(C90,'[1]HISTORICO TCB MUNICIPIO'!$C$10:$W$1131,21,FALSE),0)</f>
        <v>0</v>
      </c>
    </row>
    <row r="91" spans="1:13" x14ac:dyDescent="0.25">
      <c r="A91" s="44">
        <f>+COUNTIF($B$1:B91,ESTADISTICAS!B$9)</f>
        <v>0</v>
      </c>
      <c r="B91">
        <v>5</v>
      </c>
      <c r="C91" s="158">
        <v>5647</v>
      </c>
      <c r="D91" s="46" t="s">
        <v>485</v>
      </c>
      <c r="E91" s="46">
        <v>1.1644832605531296E-2</v>
      </c>
      <c r="F91" s="46">
        <v>0.2</v>
      </c>
      <c r="G91" s="46">
        <v>0.18279569892473119</v>
      </c>
      <c r="H91" s="46">
        <v>0.12559618441971382</v>
      </c>
      <c r="I91" s="46">
        <v>1.9801980198019802E-2</v>
      </c>
      <c r="J91" s="46">
        <v>0</v>
      </c>
      <c r="K91" s="46">
        <v>0</v>
      </c>
      <c r="L91" s="46">
        <v>0</v>
      </c>
      <c r="M91">
        <f>+_xlfn.IFNA(VLOOKUP(C91,'[1]HISTORICO TCB MUNICIPIO'!$C$10:$W$1131,21,FALSE),0)</f>
        <v>0</v>
      </c>
    </row>
    <row r="92" spans="1:13" x14ac:dyDescent="0.25">
      <c r="A92" s="44">
        <f>+COUNTIF($B$1:B92,ESTADISTICAS!B$9)</f>
        <v>0</v>
      </c>
      <c r="B92">
        <v>5</v>
      </c>
      <c r="C92" s="158">
        <v>5649</v>
      </c>
      <c r="D92" s="46" t="s">
        <v>486</v>
      </c>
      <c r="E92" s="46">
        <v>6.6489361702127658E-4</v>
      </c>
      <c r="F92" s="46">
        <v>2.6755852842809364E-2</v>
      </c>
      <c r="G92" s="46">
        <v>7.2305593451568895E-2</v>
      </c>
      <c r="H92" s="46">
        <v>0.12306610407876231</v>
      </c>
      <c r="I92" s="46">
        <v>8.0291970802919707E-2</v>
      </c>
      <c r="J92" s="46">
        <v>4.1221374045801527E-2</v>
      </c>
      <c r="K92" s="46">
        <v>0</v>
      </c>
      <c r="L92" s="46">
        <v>2.3352793994995829E-2</v>
      </c>
      <c r="M92">
        <f>+_xlfn.IFNA(VLOOKUP(C92,'[1]HISTORICO TCB MUNICIPIO'!$C$10:$W$1131,21,FALSE),0)</f>
        <v>4.4866264020707508E-2</v>
      </c>
    </row>
    <row r="93" spans="1:13" x14ac:dyDescent="0.25">
      <c r="A93" s="44">
        <f>+COUNTIF($B$1:B93,ESTADISTICAS!B$9)</f>
        <v>0</v>
      </c>
      <c r="B93">
        <v>5</v>
      </c>
      <c r="C93" s="158">
        <v>5652</v>
      </c>
      <c r="D93" s="46" t="s">
        <v>487</v>
      </c>
      <c r="E93" s="46">
        <v>4.975124378109453E-2</v>
      </c>
      <c r="F93" s="46">
        <v>4.9319727891156462E-2</v>
      </c>
      <c r="G93" s="46">
        <v>3.6906854130052721E-2</v>
      </c>
      <c r="H93" s="46">
        <v>5.5555555555555558E-3</v>
      </c>
      <c r="I93" s="46">
        <v>0</v>
      </c>
      <c r="J93" s="46">
        <v>0</v>
      </c>
      <c r="K93" s="46">
        <v>0</v>
      </c>
      <c r="L93" s="46">
        <v>0</v>
      </c>
      <c r="M93">
        <f>+_xlfn.IFNA(VLOOKUP(C93,'[1]HISTORICO TCB MUNICIPIO'!$C$10:$W$1131,21,FALSE),0)</f>
        <v>0</v>
      </c>
    </row>
    <row r="94" spans="1:13" x14ac:dyDescent="0.25">
      <c r="A94" s="44">
        <f>+COUNTIF($B$1:B94,ESTADISTICAS!B$9)</f>
        <v>0</v>
      </c>
      <c r="B94">
        <v>5</v>
      </c>
      <c r="C94" s="158">
        <v>5656</v>
      </c>
      <c r="D94" s="46" t="s">
        <v>488</v>
      </c>
      <c r="E94" s="46">
        <v>8.7499999999999994E-2</v>
      </c>
      <c r="F94" s="46">
        <v>0.12448132780082988</v>
      </c>
      <c r="G94" s="46">
        <v>9.0231788079470202E-2</v>
      </c>
      <c r="H94" s="46">
        <v>5.4031587697423111E-2</v>
      </c>
      <c r="I94" s="46">
        <v>3.2663316582914576E-2</v>
      </c>
      <c r="J94" s="46">
        <v>0</v>
      </c>
      <c r="K94" s="46">
        <v>0</v>
      </c>
      <c r="L94" s="46">
        <v>0</v>
      </c>
      <c r="M94">
        <f>+_xlfn.IFNA(VLOOKUP(C94,'[1]HISTORICO TCB MUNICIPIO'!$C$10:$W$1131,21,FALSE),0)</f>
        <v>0</v>
      </c>
    </row>
    <row r="95" spans="1:13" x14ac:dyDescent="0.25">
      <c r="A95" s="44">
        <f>+COUNTIF($B$1:B95,ESTADISTICAS!B$9)</f>
        <v>0</v>
      </c>
      <c r="B95">
        <v>5</v>
      </c>
      <c r="C95" s="158">
        <v>5658</v>
      </c>
      <c r="D95" s="46" t="s">
        <v>489</v>
      </c>
      <c r="E95" s="46">
        <v>4.2207792207792208E-2</v>
      </c>
      <c r="F95" s="46">
        <v>0</v>
      </c>
      <c r="G95" s="46">
        <v>6.4102564102564097E-2</v>
      </c>
      <c r="H95" s="46">
        <v>6.7092651757188496E-2</v>
      </c>
      <c r="I95" s="46">
        <v>0</v>
      </c>
      <c r="J95" s="46">
        <v>0</v>
      </c>
      <c r="K95" s="46">
        <v>0</v>
      </c>
      <c r="L95" s="46">
        <v>0</v>
      </c>
      <c r="M95">
        <f>+_xlfn.IFNA(VLOOKUP(C95,'[1]HISTORICO TCB MUNICIPIO'!$C$10:$W$1131,21,FALSE),0)</f>
        <v>0</v>
      </c>
    </row>
    <row r="96" spans="1:13" x14ac:dyDescent="0.25">
      <c r="A96" s="44">
        <f>+COUNTIF($B$1:B96,ESTADISTICAS!B$9)</f>
        <v>0</v>
      </c>
      <c r="B96">
        <v>5</v>
      </c>
      <c r="C96" s="158">
        <v>5659</v>
      </c>
      <c r="D96" s="46" t="s">
        <v>490</v>
      </c>
      <c r="E96" s="46">
        <v>0.12179487179487179</v>
      </c>
      <c r="F96" s="46">
        <v>0.12145577655522641</v>
      </c>
      <c r="G96" s="46">
        <v>0.14129059468578659</v>
      </c>
      <c r="H96" s="46">
        <v>7.5137188687209797E-2</v>
      </c>
      <c r="I96" s="46">
        <v>8.5340092944655679E-2</v>
      </c>
      <c r="J96" s="46">
        <v>4.025423728813559E-2</v>
      </c>
      <c r="K96" s="46">
        <v>2.3678646934460888E-2</v>
      </c>
      <c r="L96" s="46">
        <v>2.101723413198823E-3</v>
      </c>
      <c r="M96">
        <f>+_xlfn.IFNA(VLOOKUP(C96,'[1]HISTORICO TCB MUNICIPIO'!$C$10:$W$1131,21,FALSE),0)</f>
        <v>2.0721094073767096E-3</v>
      </c>
    </row>
    <row r="97" spans="1:13" x14ac:dyDescent="0.25">
      <c r="A97" s="44">
        <f>+COUNTIF($B$1:B97,ESTADISTICAS!B$9)</f>
        <v>0</v>
      </c>
      <c r="B97">
        <v>5</v>
      </c>
      <c r="C97" s="158">
        <v>5660</v>
      </c>
      <c r="D97" s="46" t="s">
        <v>491</v>
      </c>
      <c r="E97" s="46">
        <v>7.8590785907859076E-2</v>
      </c>
      <c r="F97" s="46">
        <v>8.1056466302367944E-2</v>
      </c>
      <c r="G97" s="46">
        <v>0.22057460611677479</v>
      </c>
      <c r="H97" s="46">
        <v>0.27471482889733839</v>
      </c>
      <c r="I97" s="46">
        <v>0.20098039215686275</v>
      </c>
      <c r="J97" s="46">
        <v>5.8883248730964469E-2</v>
      </c>
      <c r="K97" s="46">
        <v>0</v>
      </c>
      <c r="L97" s="46">
        <v>0</v>
      </c>
      <c r="M97">
        <f>+_xlfn.IFNA(VLOOKUP(C97,'[1]HISTORICO TCB MUNICIPIO'!$C$10:$W$1131,21,FALSE),0)</f>
        <v>0</v>
      </c>
    </row>
    <row r="98" spans="1:13" x14ac:dyDescent="0.25">
      <c r="A98" s="44">
        <f>+COUNTIF($B$1:B98,ESTADISTICAS!B$9)</f>
        <v>0</v>
      </c>
      <c r="B98">
        <v>5</v>
      </c>
      <c r="C98" s="158">
        <v>5664</v>
      </c>
      <c r="D98" s="46" t="s">
        <v>492</v>
      </c>
      <c r="E98" s="46">
        <v>5.2833078101071976E-2</v>
      </c>
      <c r="F98" s="46">
        <v>0.1223021582733813</v>
      </c>
      <c r="G98" s="46">
        <v>0.1164021164021164</v>
      </c>
      <c r="H98" s="46">
        <v>7.1347248576850097E-2</v>
      </c>
      <c r="I98" s="46">
        <v>2.5660666411336654E-2</v>
      </c>
      <c r="J98" s="46">
        <v>1.3188518231186967E-2</v>
      </c>
      <c r="K98" s="46">
        <v>9.3859992178333979E-3</v>
      </c>
      <c r="L98" s="46">
        <v>1.3779527559055118E-2</v>
      </c>
      <c r="M98">
        <f>+_xlfn.IFNA(VLOOKUP(C98,'[1]HISTORICO TCB MUNICIPIO'!$C$10:$W$1131,21,FALSE),0)</f>
        <v>3.0992546096508436E-2</v>
      </c>
    </row>
    <row r="99" spans="1:13" x14ac:dyDescent="0.25">
      <c r="A99" s="44">
        <f>+COUNTIF($B$1:B99,ESTADISTICAS!B$9)</f>
        <v>0</v>
      </c>
      <c r="B99">
        <v>5</v>
      </c>
      <c r="C99" s="158">
        <v>5665</v>
      </c>
      <c r="D99" s="46" t="s">
        <v>493</v>
      </c>
      <c r="E99" s="46">
        <v>6.0226230510547235E-2</v>
      </c>
      <c r="F99" s="46">
        <v>9.2609628948175413E-2</v>
      </c>
      <c r="G99" s="46">
        <v>9.8355569345330435E-2</v>
      </c>
      <c r="H99" s="46">
        <v>6.2914954157445468E-2</v>
      </c>
      <c r="I99" s="46">
        <v>2.5558071821417016E-2</v>
      </c>
      <c r="J99" s="46">
        <v>9.9601593625498006E-3</v>
      </c>
      <c r="K99" s="46">
        <v>0</v>
      </c>
      <c r="L99" s="46">
        <v>0</v>
      </c>
      <c r="M99">
        <f>+_xlfn.IFNA(VLOOKUP(C99,'[1]HISTORICO TCB MUNICIPIO'!$C$10:$W$1131,21,FALSE),0)</f>
        <v>0</v>
      </c>
    </row>
    <row r="100" spans="1:13" x14ac:dyDescent="0.25">
      <c r="A100" s="44">
        <f>+COUNTIF($B$1:B100,ESTADISTICAS!B$9)</f>
        <v>0</v>
      </c>
      <c r="B100">
        <v>5</v>
      </c>
      <c r="C100" s="158">
        <v>5667</v>
      </c>
      <c r="D100" s="46" t="s">
        <v>494</v>
      </c>
      <c r="E100" s="46">
        <v>5.6283731688511952E-2</v>
      </c>
      <c r="F100" s="46">
        <v>0.15859375000000001</v>
      </c>
      <c r="G100" s="46">
        <v>0.14726840855106887</v>
      </c>
      <c r="H100" s="46">
        <v>0.15068493150684931</v>
      </c>
      <c r="I100" s="46">
        <v>7.907742998352553E-2</v>
      </c>
      <c r="J100" s="46">
        <v>1.1784511784511785E-2</v>
      </c>
      <c r="K100" s="46">
        <v>1.7452006980802793E-3</v>
      </c>
      <c r="L100" s="46">
        <v>0</v>
      </c>
      <c r="M100">
        <f>+_xlfn.IFNA(VLOOKUP(C100,'[1]HISTORICO TCB MUNICIPIO'!$C$10:$W$1131,21,FALSE),0)</f>
        <v>0</v>
      </c>
    </row>
    <row r="101" spans="1:13" x14ac:dyDescent="0.25">
      <c r="A101" s="44">
        <f>+COUNTIF($B$1:B101,ESTADISTICAS!B$9)</f>
        <v>0</v>
      </c>
      <c r="B101">
        <v>5</v>
      </c>
      <c r="C101" s="158">
        <v>5670</v>
      </c>
      <c r="D101" s="46" t="s">
        <v>495</v>
      </c>
      <c r="E101" s="46">
        <v>0.10146561443066517</v>
      </c>
      <c r="F101" s="46">
        <v>0.18332381496287836</v>
      </c>
      <c r="G101" s="46">
        <v>0.21516034985422741</v>
      </c>
      <c r="H101" s="46">
        <v>0.17226890756302521</v>
      </c>
      <c r="I101" s="46">
        <v>9.5149253731343281E-2</v>
      </c>
      <c r="J101" s="46">
        <v>1.0996119016817595E-2</v>
      </c>
      <c r="K101" s="46">
        <v>0</v>
      </c>
      <c r="L101" s="46">
        <v>0</v>
      </c>
      <c r="M101">
        <f>+_xlfn.IFNA(VLOOKUP(C101,'[1]HISTORICO TCB MUNICIPIO'!$C$10:$W$1131,21,FALSE),0)</f>
        <v>0</v>
      </c>
    </row>
    <row r="102" spans="1:13" x14ac:dyDescent="0.25">
      <c r="A102" s="44">
        <f>+COUNTIF($B$1:B102,ESTADISTICAS!B$9)</f>
        <v>0</v>
      </c>
      <c r="B102">
        <v>5</v>
      </c>
      <c r="C102" s="158">
        <v>5674</v>
      </c>
      <c r="D102" s="46" t="s">
        <v>496</v>
      </c>
      <c r="E102" s="46">
        <v>2.0122973728339856E-2</v>
      </c>
      <c r="F102" s="46">
        <v>5.113636363636364E-2</v>
      </c>
      <c r="G102" s="46">
        <v>6.5192083818393476E-2</v>
      </c>
      <c r="H102" s="46">
        <v>8.1632653061224483E-2</v>
      </c>
      <c r="I102" s="46">
        <v>5.7107386716325266E-2</v>
      </c>
      <c r="J102" s="46">
        <v>4.5806451612903226E-2</v>
      </c>
      <c r="K102" s="46">
        <v>0</v>
      </c>
      <c r="L102" s="46">
        <v>0</v>
      </c>
      <c r="M102">
        <f>+_xlfn.IFNA(VLOOKUP(C102,'[1]HISTORICO TCB MUNICIPIO'!$C$10:$W$1131,21,FALSE),0)</f>
        <v>0</v>
      </c>
    </row>
    <row r="103" spans="1:13" x14ac:dyDescent="0.25">
      <c r="A103" s="44">
        <f>+COUNTIF($B$1:B103,ESTADISTICAS!B$9)</f>
        <v>0</v>
      </c>
      <c r="B103">
        <v>5</v>
      </c>
      <c r="C103" s="158">
        <v>5679</v>
      </c>
      <c r="D103" s="46" t="s">
        <v>497</v>
      </c>
      <c r="E103" s="46">
        <v>2.8770706190061029E-2</v>
      </c>
      <c r="F103" s="46">
        <v>2.8070175438596492E-2</v>
      </c>
      <c r="G103" s="46">
        <v>2.8940338379341051E-2</v>
      </c>
      <c r="H103" s="46">
        <v>9.5802919708029202E-3</v>
      </c>
      <c r="I103" s="46">
        <v>3.7682524729156855E-3</v>
      </c>
      <c r="J103" s="46">
        <v>2.1026894865525673E-2</v>
      </c>
      <c r="K103" s="46">
        <v>0</v>
      </c>
      <c r="L103" s="46">
        <v>5.3276505061267978E-4</v>
      </c>
      <c r="M103">
        <f>+_xlfn.IFNA(VLOOKUP(C103,'[1]HISTORICO TCB MUNICIPIO'!$C$10:$W$1131,21,FALSE),0)</f>
        <v>0</v>
      </c>
    </row>
    <row r="104" spans="1:13" x14ac:dyDescent="0.25">
      <c r="A104" s="44">
        <f>+COUNTIF($B$1:B104,ESTADISTICAS!B$9)</f>
        <v>0</v>
      </c>
      <c r="B104">
        <v>5</v>
      </c>
      <c r="C104" s="158">
        <v>5686</v>
      </c>
      <c r="D104" s="46" t="s">
        <v>498</v>
      </c>
      <c r="E104" s="46">
        <v>0.15864426089433209</v>
      </c>
      <c r="F104" s="46">
        <v>0.26132502831257076</v>
      </c>
      <c r="G104" s="46">
        <v>0.22618037885213457</v>
      </c>
      <c r="H104" s="46">
        <v>0.20990099009900989</v>
      </c>
      <c r="I104" s="46">
        <v>1.2275822928490352</v>
      </c>
      <c r="J104" s="46">
        <v>1.1334281650071123</v>
      </c>
      <c r="K104" s="46">
        <v>1.1704805491990846</v>
      </c>
      <c r="L104" s="46">
        <v>1.0843165467625899</v>
      </c>
      <c r="M104">
        <f>+_xlfn.IFNA(VLOOKUP(C104,'[1]HISTORICO TCB MUNICIPIO'!$C$10:$W$1131,21,FALSE),0)</f>
        <v>1.0582804385458742</v>
      </c>
    </row>
    <row r="105" spans="1:13" x14ac:dyDescent="0.25">
      <c r="A105" s="44">
        <f>+COUNTIF($B$1:B105,ESTADISTICAS!B$9)</f>
        <v>0</v>
      </c>
      <c r="B105">
        <v>5</v>
      </c>
      <c r="C105" s="158">
        <v>5690</v>
      </c>
      <c r="D105" s="46" t="s">
        <v>499</v>
      </c>
      <c r="E105" s="46">
        <v>0.20034692107545535</v>
      </c>
      <c r="F105" s="46">
        <v>9.5866314863676347E-2</v>
      </c>
      <c r="G105" s="46">
        <v>0.11541929666366095</v>
      </c>
      <c r="H105" s="46">
        <v>6.9897483690587139E-2</v>
      </c>
      <c r="I105" s="46">
        <v>3.5121951219512199E-2</v>
      </c>
      <c r="J105" s="46">
        <v>0</v>
      </c>
      <c r="K105" s="46">
        <v>0</v>
      </c>
      <c r="L105" s="46">
        <v>0</v>
      </c>
      <c r="M105">
        <f>+_xlfn.IFNA(VLOOKUP(C105,'[1]HISTORICO TCB MUNICIPIO'!$C$10:$W$1131,21,FALSE),0)</f>
        <v>0</v>
      </c>
    </row>
    <row r="106" spans="1:13" x14ac:dyDescent="0.25">
      <c r="A106" s="44">
        <f>+COUNTIF($B$1:B106,ESTADISTICAS!B$9)</f>
        <v>0</v>
      </c>
      <c r="B106">
        <v>5</v>
      </c>
      <c r="C106" s="158">
        <v>5697</v>
      </c>
      <c r="D106" s="46" t="s">
        <v>500</v>
      </c>
      <c r="E106" s="46">
        <v>3.0374753451676527E-2</v>
      </c>
      <c r="F106" s="46">
        <v>6.3661526294978246E-2</v>
      </c>
      <c r="G106" s="46">
        <v>6.4194577352472096E-2</v>
      </c>
      <c r="H106" s="46">
        <v>3.4329563812600966E-2</v>
      </c>
      <c r="I106" s="46">
        <v>1.1904761904761904E-2</v>
      </c>
      <c r="J106" s="46">
        <v>1.1264080100125156E-2</v>
      </c>
      <c r="K106" s="46">
        <v>0</v>
      </c>
      <c r="L106" s="46">
        <v>0</v>
      </c>
      <c r="M106">
        <f>+_xlfn.IFNA(VLOOKUP(C106,'[1]HISTORICO TCB MUNICIPIO'!$C$10:$W$1131,21,FALSE),0)</f>
        <v>0</v>
      </c>
    </row>
    <row r="107" spans="1:13" x14ac:dyDescent="0.25">
      <c r="A107" s="44">
        <f>+COUNTIF($B$1:B107,ESTADISTICAS!B$9)</f>
        <v>0</v>
      </c>
      <c r="B107">
        <v>5</v>
      </c>
      <c r="C107" s="158">
        <v>5736</v>
      </c>
      <c r="D107" s="46" t="s">
        <v>501</v>
      </c>
      <c r="E107" s="46">
        <v>0.11318822023047376</v>
      </c>
      <c r="F107" s="46">
        <v>0.14343029087261785</v>
      </c>
      <c r="G107" s="46">
        <v>0.10113468179575728</v>
      </c>
      <c r="H107" s="46">
        <v>7.3758519961051608E-2</v>
      </c>
      <c r="I107" s="46">
        <v>3.5507246376811595E-2</v>
      </c>
      <c r="J107" s="46">
        <v>3.7803997110522514E-2</v>
      </c>
      <c r="K107" s="46">
        <v>2.1676300578034682E-2</v>
      </c>
      <c r="L107" s="46">
        <v>2.0038628681796233E-2</v>
      </c>
      <c r="M107">
        <f>+_xlfn.IFNA(VLOOKUP(C107,'[1]HISTORICO TCB MUNICIPIO'!$C$10:$W$1131,21,FALSE),0)</f>
        <v>2.3216444981862153E-2</v>
      </c>
    </row>
    <row r="108" spans="1:13" x14ac:dyDescent="0.25">
      <c r="A108" s="44">
        <f>+COUNTIF($B$1:B108,ESTADISTICAS!B$9)</f>
        <v>0</v>
      </c>
      <c r="B108">
        <v>5</v>
      </c>
      <c r="C108" s="158">
        <v>5756</v>
      </c>
      <c r="D108" s="46" t="s">
        <v>502</v>
      </c>
      <c r="E108" s="46">
        <v>6.3949231144740049E-2</v>
      </c>
      <c r="F108" s="46">
        <v>0.10351659237246162</v>
      </c>
      <c r="G108" s="46">
        <v>6.2579496311371149E-2</v>
      </c>
      <c r="H108" s="46">
        <v>9.4873150105708251E-2</v>
      </c>
      <c r="I108" s="46">
        <v>8.4117321527393471E-2</v>
      </c>
      <c r="J108" s="46">
        <v>0.10180337405468295</v>
      </c>
      <c r="K108" s="46">
        <v>8.8623121741796998E-2</v>
      </c>
      <c r="L108" s="46">
        <v>8.7912087912087919E-2</v>
      </c>
      <c r="M108">
        <f>+_xlfn.IFNA(VLOOKUP(C108,'[1]HISTORICO TCB MUNICIPIO'!$C$10:$W$1131,21,FALSE),0)</f>
        <v>6.6666666666666666E-2</v>
      </c>
    </row>
    <row r="109" spans="1:13" x14ac:dyDescent="0.25">
      <c r="A109" s="44">
        <f>+COUNTIF($B$1:B109,ESTADISTICAS!B$9)</f>
        <v>0</v>
      </c>
      <c r="B109">
        <v>5</v>
      </c>
      <c r="C109" s="158">
        <v>5761</v>
      </c>
      <c r="D109" s="46" t="s">
        <v>503</v>
      </c>
      <c r="E109" s="46">
        <v>3.2707028531663185E-2</v>
      </c>
      <c r="F109" s="46">
        <v>4.5045045045045043E-2</v>
      </c>
      <c r="G109" s="46">
        <v>8.3737024221453293E-2</v>
      </c>
      <c r="H109" s="46">
        <v>5.3695955369595538E-2</v>
      </c>
      <c r="I109" s="46">
        <v>3.244005641748942E-2</v>
      </c>
      <c r="J109" s="46">
        <v>0</v>
      </c>
      <c r="K109" s="46">
        <v>0</v>
      </c>
      <c r="L109" s="46">
        <v>0</v>
      </c>
      <c r="M109">
        <f>+_xlfn.IFNA(VLOOKUP(C109,'[1]HISTORICO TCB MUNICIPIO'!$C$10:$W$1131,21,FALSE),0)</f>
        <v>0</v>
      </c>
    </row>
    <row r="110" spans="1:13" x14ac:dyDescent="0.25">
      <c r="A110" s="44">
        <f>+COUNTIF($B$1:B110,ESTADISTICAS!B$9)</f>
        <v>0</v>
      </c>
      <c r="B110">
        <v>5</v>
      </c>
      <c r="C110" s="158">
        <v>5789</v>
      </c>
      <c r="D110" s="46" t="s">
        <v>504</v>
      </c>
      <c r="E110" s="46">
        <v>2.9282576866764276E-3</v>
      </c>
      <c r="F110" s="46">
        <v>3.7900874635568516E-2</v>
      </c>
      <c r="G110" s="46">
        <v>1.9131714495952908E-2</v>
      </c>
      <c r="H110" s="46">
        <v>3.7509377344336084E-2</v>
      </c>
      <c r="I110" s="46">
        <v>9.2307692307692316E-3</v>
      </c>
      <c r="J110" s="46">
        <v>0</v>
      </c>
      <c r="K110" s="46">
        <v>0</v>
      </c>
      <c r="L110" s="46">
        <v>1.138353765323993E-2</v>
      </c>
      <c r="M110">
        <f>+_xlfn.IFNA(VLOOKUP(C110,'[1]HISTORICO TCB MUNICIPIO'!$C$10:$W$1131,21,FALSE),0)</f>
        <v>0</v>
      </c>
    </row>
    <row r="111" spans="1:13" x14ac:dyDescent="0.25">
      <c r="A111" s="44">
        <f>+COUNTIF($B$1:B111,ESTADISTICAS!B$9)</f>
        <v>0</v>
      </c>
      <c r="B111">
        <v>5</v>
      </c>
      <c r="C111" s="158">
        <v>5790</v>
      </c>
      <c r="D111" s="46" t="s">
        <v>505</v>
      </c>
      <c r="E111" s="46">
        <v>7.6902536715620834E-2</v>
      </c>
      <c r="F111" s="46">
        <v>7.8554595443833461E-2</v>
      </c>
      <c r="G111" s="46">
        <v>4.3355566957414056E-2</v>
      </c>
      <c r="H111" s="46">
        <v>1.7046878917021811E-2</v>
      </c>
      <c r="I111" s="46">
        <v>0</v>
      </c>
      <c r="J111" s="46">
        <v>7.6099881093935791E-3</v>
      </c>
      <c r="K111" s="46">
        <v>0</v>
      </c>
      <c r="L111" s="46">
        <v>0</v>
      </c>
      <c r="M111">
        <f>+_xlfn.IFNA(VLOOKUP(C111,'[1]HISTORICO TCB MUNICIPIO'!$C$10:$W$1131,21,FALSE),0)</f>
        <v>0</v>
      </c>
    </row>
    <row r="112" spans="1:13" x14ac:dyDescent="0.25">
      <c r="A112" s="44">
        <f>+COUNTIF($B$1:B112,ESTADISTICAS!B$9)</f>
        <v>0</v>
      </c>
      <c r="B112">
        <v>5</v>
      </c>
      <c r="C112" s="158">
        <v>5792</v>
      </c>
      <c r="D112" s="46" t="s">
        <v>1375</v>
      </c>
      <c r="E112" s="46">
        <v>0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>
        <f>+_xlfn.IFNA(VLOOKUP(C112,'[1]HISTORICO TCB MUNICIPIO'!$C$10:$W$1131,21,FALSE),0)</f>
        <v>0</v>
      </c>
    </row>
    <row r="113" spans="1:13" x14ac:dyDescent="0.25">
      <c r="A113" s="44">
        <f>+COUNTIF($B$1:B113,ESTADISTICAS!B$9)</f>
        <v>0</v>
      </c>
      <c r="B113">
        <v>5</v>
      </c>
      <c r="C113" s="158">
        <v>5809</v>
      </c>
      <c r="D113" s="46" t="s">
        <v>506</v>
      </c>
      <c r="E113" s="46">
        <v>3.4992223950233284E-2</v>
      </c>
      <c r="F113" s="46">
        <v>5.5167055167055168E-2</v>
      </c>
      <c r="G113" s="46">
        <v>4.4635865309318713E-2</v>
      </c>
      <c r="H113" s="46">
        <v>5.3514376996805113E-2</v>
      </c>
      <c r="I113" s="46">
        <v>3.1810766721044048E-2</v>
      </c>
      <c r="J113" s="46">
        <v>8.375209380234506E-4</v>
      </c>
      <c r="K113" s="46">
        <v>0</v>
      </c>
      <c r="L113" s="46">
        <v>0</v>
      </c>
      <c r="M113">
        <f>+_xlfn.IFNA(VLOOKUP(C113,'[1]HISTORICO TCB MUNICIPIO'!$C$10:$W$1131,21,FALSE),0)</f>
        <v>0</v>
      </c>
    </row>
    <row r="114" spans="1:13" x14ac:dyDescent="0.25">
      <c r="A114" s="44">
        <f>+COUNTIF($B$1:B114,ESTADISTICAS!B$9)</f>
        <v>0</v>
      </c>
      <c r="B114">
        <v>5</v>
      </c>
      <c r="C114" s="158">
        <v>5819</v>
      </c>
      <c r="D114" s="46" t="s">
        <v>507</v>
      </c>
      <c r="E114" s="46">
        <v>3.4782608695652175E-3</v>
      </c>
      <c r="F114" s="46">
        <v>9.1222030981067126E-2</v>
      </c>
      <c r="G114" s="46">
        <v>0.1013745704467354</v>
      </c>
      <c r="H114" s="46">
        <v>5.4888507718696397E-2</v>
      </c>
      <c r="I114" s="46">
        <v>0</v>
      </c>
      <c r="J114" s="46">
        <v>0</v>
      </c>
      <c r="K114" s="46">
        <v>0</v>
      </c>
      <c r="L114" s="46">
        <v>0</v>
      </c>
      <c r="M114">
        <f>+_xlfn.IFNA(VLOOKUP(C114,'[1]HISTORICO TCB MUNICIPIO'!$C$10:$W$1131,21,FALSE),0)</f>
        <v>0</v>
      </c>
    </row>
    <row r="115" spans="1:13" x14ac:dyDescent="0.25">
      <c r="A115" s="44">
        <f>+COUNTIF($B$1:B115,ESTADISTICAS!B$9)</f>
        <v>0</v>
      </c>
      <c r="B115">
        <v>5</v>
      </c>
      <c r="C115" s="158">
        <v>5837</v>
      </c>
      <c r="D115" s="46" t="s">
        <v>508</v>
      </c>
      <c r="E115" s="46">
        <v>0.18581733865773542</v>
      </c>
      <c r="F115" s="46">
        <v>0.21332410669350779</v>
      </c>
      <c r="G115" s="46">
        <v>0.22455145200073987</v>
      </c>
      <c r="H115" s="46">
        <v>0.17733244535932677</v>
      </c>
      <c r="I115" s="46">
        <v>0.14625163359866936</v>
      </c>
      <c r="J115" s="46">
        <v>0.11527494908350305</v>
      </c>
      <c r="K115" s="46">
        <v>8.6916742909423611E-2</v>
      </c>
      <c r="L115" s="46">
        <v>7.8544922973124931E-2</v>
      </c>
      <c r="M115">
        <f>+_xlfn.IFNA(VLOOKUP(C115,'[1]HISTORICO TCB MUNICIPIO'!$C$10:$W$1131,21,FALSE),0)</f>
        <v>7.2049620645732962E-2</v>
      </c>
    </row>
    <row r="116" spans="1:13" x14ac:dyDescent="0.25">
      <c r="A116" s="44">
        <f>+COUNTIF($B$1:B116,ESTADISTICAS!B$9)</f>
        <v>0</v>
      </c>
      <c r="B116">
        <v>5</v>
      </c>
      <c r="C116" s="158">
        <v>5842</v>
      </c>
      <c r="D116" s="46" t="s">
        <v>509</v>
      </c>
      <c r="E116" s="46">
        <v>6.6185318892900122E-2</v>
      </c>
      <c r="F116" s="46">
        <v>5.6029232643118147E-2</v>
      </c>
      <c r="G116" s="46">
        <v>1.2391573729863693E-3</v>
      </c>
      <c r="H116" s="46">
        <v>3.286978508217446E-2</v>
      </c>
      <c r="I116" s="46">
        <v>0</v>
      </c>
      <c r="J116" s="46">
        <v>0</v>
      </c>
      <c r="K116" s="46">
        <v>0</v>
      </c>
      <c r="L116" s="46">
        <v>0</v>
      </c>
      <c r="M116">
        <f>+_xlfn.IFNA(VLOOKUP(C116,'[1]HISTORICO TCB MUNICIPIO'!$C$10:$W$1131,21,FALSE),0)</f>
        <v>0</v>
      </c>
    </row>
    <row r="117" spans="1:13" x14ac:dyDescent="0.25">
      <c r="A117" s="44">
        <f>+COUNTIF($B$1:B117,ESTADISTICAS!B$9)</f>
        <v>0</v>
      </c>
      <c r="B117">
        <v>5</v>
      </c>
      <c r="C117" s="158">
        <v>5847</v>
      </c>
      <c r="D117" s="46" t="s">
        <v>510</v>
      </c>
      <c r="E117" s="46">
        <v>1.4705882352941176E-2</v>
      </c>
      <c r="F117" s="46">
        <v>4.2364532019704436E-2</v>
      </c>
      <c r="G117" s="46">
        <v>6.0019598236158746E-2</v>
      </c>
      <c r="H117" s="46">
        <v>4.4596912521440824E-2</v>
      </c>
      <c r="I117" s="46">
        <v>6.8990915786889276E-2</v>
      </c>
      <c r="J117" s="46">
        <v>4.0177471037712596E-2</v>
      </c>
      <c r="K117" s="46">
        <v>3.3995037220843675E-2</v>
      </c>
      <c r="L117" s="46">
        <v>7.7383924113829253E-3</v>
      </c>
      <c r="M117">
        <f>+_xlfn.IFNA(VLOOKUP(C117,'[1]HISTORICO TCB MUNICIPIO'!$C$10:$W$1131,21,FALSE),0)</f>
        <v>0</v>
      </c>
    </row>
    <row r="118" spans="1:13" x14ac:dyDescent="0.25">
      <c r="A118" s="44">
        <f>+COUNTIF($B$1:B118,ESTADISTICAS!B$9)</f>
        <v>0</v>
      </c>
      <c r="B118">
        <v>5</v>
      </c>
      <c r="C118" s="158">
        <v>5854</v>
      </c>
      <c r="D118" s="46" t="s">
        <v>511</v>
      </c>
      <c r="E118" s="46">
        <v>3.7998146431881374E-2</v>
      </c>
      <c r="F118" s="46">
        <v>9.7451944568618692E-2</v>
      </c>
      <c r="G118" s="46">
        <v>7.3446327683615822E-2</v>
      </c>
      <c r="H118" s="46">
        <v>3.2849829351535839E-2</v>
      </c>
      <c r="I118" s="46">
        <v>0</v>
      </c>
      <c r="J118" s="46">
        <v>0</v>
      </c>
      <c r="K118" s="46">
        <v>0</v>
      </c>
      <c r="L118" s="46">
        <v>0</v>
      </c>
      <c r="M118">
        <f>+_xlfn.IFNA(VLOOKUP(C118,'[1]HISTORICO TCB MUNICIPIO'!$C$10:$W$1131,21,FALSE),0)</f>
        <v>0</v>
      </c>
    </row>
    <row r="119" spans="1:13" x14ac:dyDescent="0.25">
      <c r="A119" s="44">
        <f>+COUNTIF($B$1:B119,ESTADISTICAS!B$9)</f>
        <v>0</v>
      </c>
      <c r="B119">
        <v>5</v>
      </c>
      <c r="C119" s="158">
        <v>5856</v>
      </c>
      <c r="D119" s="46" t="s">
        <v>512</v>
      </c>
      <c r="E119" s="46">
        <v>0.1225114854517611</v>
      </c>
      <c r="F119" s="46">
        <v>0.18335901386748846</v>
      </c>
      <c r="G119" s="46">
        <v>0.17398119122257052</v>
      </c>
      <c r="H119" s="46">
        <v>0.11022364217252396</v>
      </c>
      <c r="I119" s="46">
        <v>2.9752066115702479E-2</v>
      </c>
      <c r="J119" s="46">
        <v>0</v>
      </c>
      <c r="K119" s="46">
        <v>0</v>
      </c>
      <c r="L119" s="46">
        <v>0</v>
      </c>
      <c r="M119">
        <f>+_xlfn.IFNA(VLOOKUP(C119,'[1]HISTORICO TCB MUNICIPIO'!$C$10:$W$1131,21,FALSE),0)</f>
        <v>0</v>
      </c>
    </row>
    <row r="120" spans="1:13" x14ac:dyDescent="0.25">
      <c r="A120" s="44">
        <f>+COUNTIF($B$1:B120,ESTADISTICAS!B$9)</f>
        <v>0</v>
      </c>
      <c r="B120">
        <v>5</v>
      </c>
      <c r="C120" s="158">
        <v>5858</v>
      </c>
      <c r="D120" s="46" t="s">
        <v>513</v>
      </c>
      <c r="E120" s="46">
        <v>0.15451895043731778</v>
      </c>
      <c r="F120" s="46">
        <v>0.19700000000000001</v>
      </c>
      <c r="G120" s="46">
        <v>0.25206611570247933</v>
      </c>
      <c r="H120" s="46">
        <v>0.16881720430107527</v>
      </c>
      <c r="I120" s="46">
        <v>0.10974244120940649</v>
      </c>
      <c r="J120" s="46">
        <v>0</v>
      </c>
      <c r="K120" s="46">
        <v>0</v>
      </c>
      <c r="L120" s="46">
        <v>0</v>
      </c>
      <c r="M120">
        <f>+_xlfn.IFNA(VLOOKUP(C120,'[1]HISTORICO TCB MUNICIPIO'!$C$10:$W$1131,21,FALSE),0)</f>
        <v>0</v>
      </c>
    </row>
    <row r="121" spans="1:13" x14ac:dyDescent="0.25">
      <c r="A121" s="44">
        <f>+COUNTIF($B$1:B121,ESTADISTICAS!B$9)</f>
        <v>0</v>
      </c>
      <c r="B121">
        <v>5</v>
      </c>
      <c r="C121" s="158">
        <v>5861</v>
      </c>
      <c r="D121" s="46" t="s">
        <v>514</v>
      </c>
      <c r="E121" s="46">
        <v>5.1495016611295678E-2</v>
      </c>
      <c r="F121" s="46">
        <v>6.5943238731218698E-2</v>
      </c>
      <c r="G121" s="46">
        <v>8.4459459459459457E-2</v>
      </c>
      <c r="H121" s="46">
        <v>7.7519379844961239E-2</v>
      </c>
      <c r="I121" s="46">
        <v>3.9473684210526314E-2</v>
      </c>
      <c r="J121" s="46">
        <v>1.7873100983020553E-2</v>
      </c>
      <c r="K121" s="46">
        <v>0</v>
      </c>
      <c r="L121" s="46">
        <v>0</v>
      </c>
      <c r="M121">
        <f>+_xlfn.IFNA(VLOOKUP(C121,'[1]HISTORICO TCB MUNICIPIO'!$C$10:$W$1131,21,FALSE),0)</f>
        <v>0</v>
      </c>
    </row>
    <row r="122" spans="1:13" x14ac:dyDescent="0.25">
      <c r="A122" s="44">
        <f>+COUNTIF($B$1:B122,ESTADISTICAS!B$9)</f>
        <v>0</v>
      </c>
      <c r="B122">
        <v>5</v>
      </c>
      <c r="C122" s="158">
        <v>5873</v>
      </c>
      <c r="D122" s="46" t="s">
        <v>515</v>
      </c>
      <c r="E122" s="46">
        <v>6.7001675041876041E-2</v>
      </c>
      <c r="F122" s="46">
        <v>0.11222780569514237</v>
      </c>
      <c r="G122" s="46">
        <v>0.10286677908937605</v>
      </c>
      <c r="H122" s="46">
        <v>6.3573883161512024E-2</v>
      </c>
      <c r="I122" s="46">
        <v>5.9753954305799648E-2</v>
      </c>
      <c r="J122" s="46">
        <v>5.4249547920433995E-2</v>
      </c>
      <c r="K122" s="46">
        <v>0</v>
      </c>
      <c r="L122" s="46">
        <v>0</v>
      </c>
      <c r="M122">
        <f>+_xlfn.IFNA(VLOOKUP(C122,'[1]HISTORICO TCB MUNICIPIO'!$C$10:$W$1131,21,FALSE),0)</f>
        <v>0</v>
      </c>
    </row>
    <row r="123" spans="1:13" x14ac:dyDescent="0.25">
      <c r="A123" s="44">
        <f>+COUNTIF($B$1:B123,ESTADISTICAS!B$9)</f>
        <v>0</v>
      </c>
      <c r="B123">
        <v>5</v>
      </c>
      <c r="C123" s="158">
        <v>5885</v>
      </c>
      <c r="D123" s="46" t="s">
        <v>516</v>
      </c>
      <c r="E123" s="46">
        <v>8.3847102342786681E-2</v>
      </c>
      <c r="F123" s="46">
        <v>0.13138686131386862</v>
      </c>
      <c r="G123" s="46">
        <v>0.14233576642335766</v>
      </c>
      <c r="H123" s="46">
        <v>0.12408759124087591</v>
      </c>
      <c r="I123" s="46">
        <v>6.2423500611995107E-2</v>
      </c>
      <c r="J123" s="46">
        <v>0</v>
      </c>
      <c r="K123" s="46">
        <v>0</v>
      </c>
      <c r="L123" s="46">
        <v>0</v>
      </c>
      <c r="M123">
        <f>+_xlfn.IFNA(VLOOKUP(C123,'[1]HISTORICO TCB MUNICIPIO'!$C$10:$W$1131,21,FALSE),0)</f>
        <v>0</v>
      </c>
    </row>
    <row r="124" spans="1:13" x14ac:dyDescent="0.25">
      <c r="A124" s="44">
        <f>+COUNTIF($B$1:B124,ESTADISTICAS!B$9)</f>
        <v>0</v>
      </c>
      <c r="B124">
        <v>5</v>
      </c>
      <c r="C124" s="158">
        <v>5887</v>
      </c>
      <c r="D124" s="46" t="s">
        <v>517</v>
      </c>
      <c r="E124" s="46">
        <v>0.19808771565163169</v>
      </c>
      <c r="F124" s="46">
        <v>0.16864754098360657</v>
      </c>
      <c r="G124" s="46">
        <v>0.14006116207951069</v>
      </c>
      <c r="H124" s="46">
        <v>0.10822422258592472</v>
      </c>
      <c r="I124" s="46">
        <v>9.6066252587991716E-2</v>
      </c>
      <c r="J124" s="46">
        <v>8.4706379383185468E-2</v>
      </c>
      <c r="K124" s="46">
        <v>8.5497835497835503E-2</v>
      </c>
      <c r="L124" s="46">
        <v>9.9067081297201237E-2</v>
      </c>
      <c r="M124">
        <f>+_xlfn.IFNA(VLOOKUP(C124,'[1]HISTORICO TCB MUNICIPIO'!$C$10:$W$1131,21,FALSE),0)</f>
        <v>7.325924245860739E-2</v>
      </c>
    </row>
    <row r="125" spans="1:13" x14ac:dyDescent="0.25">
      <c r="A125" s="44">
        <f>+COUNTIF($B$1:B125,ESTADISTICAS!B$9)</f>
        <v>0</v>
      </c>
      <c r="B125">
        <v>5</v>
      </c>
      <c r="C125" s="158">
        <v>5890</v>
      </c>
      <c r="D125" s="46" t="s">
        <v>518</v>
      </c>
      <c r="E125" s="46">
        <v>8.2850041425020712E-2</v>
      </c>
      <c r="F125" s="46">
        <v>6.9643588693158537E-2</v>
      </c>
      <c r="G125" s="46">
        <v>8.5526315789473686E-2</v>
      </c>
      <c r="H125" s="46">
        <v>6.9912609238451939E-2</v>
      </c>
      <c r="I125" s="46">
        <v>7.5615972812234492E-2</v>
      </c>
      <c r="J125" s="46">
        <v>6.7190226876090747E-2</v>
      </c>
      <c r="K125" s="46">
        <v>8.0572963294538946E-2</v>
      </c>
      <c r="L125" s="46">
        <v>6.4649243466299869E-2</v>
      </c>
      <c r="M125">
        <f>+_xlfn.IFNA(VLOOKUP(C125,'[1]HISTORICO TCB MUNICIPIO'!$C$10:$W$1131,21,FALSE),0)</f>
        <v>5.0768514205868656E-2</v>
      </c>
    </row>
    <row r="126" spans="1:13" x14ac:dyDescent="0.25">
      <c r="A126" s="44">
        <f>+COUNTIF($B$1:B126,ESTADISTICAS!B$9)</f>
        <v>0</v>
      </c>
      <c r="B126">
        <v>5</v>
      </c>
      <c r="C126" s="158">
        <v>5893</v>
      </c>
      <c r="D126" s="46" t="s">
        <v>519</v>
      </c>
      <c r="E126" s="46">
        <v>0.14534231200897868</v>
      </c>
      <c r="F126" s="46">
        <v>0.13019390581717452</v>
      </c>
      <c r="G126" s="46">
        <v>8.5352422907488984E-2</v>
      </c>
      <c r="H126" s="46">
        <v>3.8882803943044907E-2</v>
      </c>
      <c r="I126" s="46">
        <v>0</v>
      </c>
      <c r="J126" s="46">
        <v>0</v>
      </c>
      <c r="K126" s="46">
        <v>0</v>
      </c>
      <c r="L126" s="46">
        <v>0</v>
      </c>
      <c r="M126">
        <f>+_xlfn.IFNA(VLOOKUP(C126,'[1]HISTORICO TCB MUNICIPIO'!$C$10:$W$1131,21,FALSE),0)</f>
        <v>0</v>
      </c>
    </row>
    <row r="127" spans="1:13" x14ac:dyDescent="0.25">
      <c r="A127" s="44">
        <f>+COUNTIF($B$1:B127,ESTADISTICAS!B$9)</f>
        <v>0</v>
      </c>
      <c r="B127">
        <v>5</v>
      </c>
      <c r="C127" s="158">
        <v>5895</v>
      </c>
      <c r="D127" s="46" t="s">
        <v>520</v>
      </c>
      <c r="E127" s="46">
        <v>2.1689867270961477E-2</v>
      </c>
      <c r="F127" s="46">
        <v>5.6315622017181037E-2</v>
      </c>
      <c r="G127" s="46">
        <v>5.8176100628930819E-2</v>
      </c>
      <c r="H127" s="46">
        <v>5.3387449266312829E-2</v>
      </c>
      <c r="I127" s="46">
        <v>4.6743533811156122E-3</v>
      </c>
      <c r="J127" s="46">
        <v>2.4992189940643548E-3</v>
      </c>
      <c r="K127" s="46">
        <v>0</v>
      </c>
      <c r="L127" s="46">
        <v>0</v>
      </c>
      <c r="M127">
        <f>+_xlfn.IFNA(VLOOKUP(C127,'[1]HISTORICO TCB MUNICIPIO'!$C$10:$W$1131,21,FALSE),0)</f>
        <v>0</v>
      </c>
    </row>
    <row r="128" spans="1:13" x14ac:dyDescent="0.25">
      <c r="A128" s="44">
        <f>+COUNTIF($B$1:B128,ESTADISTICAS!B$9)</f>
        <v>0</v>
      </c>
      <c r="B128">
        <v>8</v>
      </c>
      <c r="C128" s="158">
        <v>8001</v>
      </c>
      <c r="D128" s="46" t="s">
        <v>521</v>
      </c>
      <c r="E128" s="46">
        <v>0.73249323570036518</v>
      </c>
      <c r="F128" s="46">
        <v>0.77843414196552974</v>
      </c>
      <c r="G128" s="46">
        <v>0.82115977969376275</v>
      </c>
      <c r="H128" s="46">
        <v>0.98069318895924973</v>
      </c>
      <c r="I128" s="46">
        <v>1.1428432592131861</v>
      </c>
      <c r="J128" s="46">
        <v>1.1859972263999843</v>
      </c>
      <c r="K128" s="46">
        <v>1.2199807594141439</v>
      </c>
      <c r="L128" s="46">
        <v>1.229533924235545</v>
      </c>
      <c r="M128">
        <f>+_xlfn.IFNA(VLOOKUP(C128,'[1]HISTORICO TCB MUNICIPIO'!$C$10:$W$1131,21,FALSE),0)</f>
        <v>1.2191919593198792</v>
      </c>
    </row>
    <row r="129" spans="1:13" x14ac:dyDescent="0.25">
      <c r="A129" s="44">
        <f>+COUNTIF($B$1:B129,ESTADISTICAS!B$9)</f>
        <v>0</v>
      </c>
      <c r="B129">
        <v>8</v>
      </c>
      <c r="C129" s="158">
        <v>8078</v>
      </c>
      <c r="D129" s="46" t="s">
        <v>522</v>
      </c>
      <c r="E129" s="46">
        <v>1.9912385503783353E-2</v>
      </c>
      <c r="F129" s="46">
        <v>2.6849642004773269E-2</v>
      </c>
      <c r="G129" s="46">
        <v>7.3646496815286625E-3</v>
      </c>
      <c r="H129" s="46">
        <v>7.3822825219473261E-3</v>
      </c>
      <c r="I129" s="46">
        <v>0</v>
      </c>
      <c r="J129" s="46">
        <v>2.2159548751007254E-3</v>
      </c>
      <c r="K129" s="46">
        <v>0</v>
      </c>
      <c r="L129" s="46">
        <v>0</v>
      </c>
      <c r="M129">
        <f>+_xlfn.IFNA(VLOOKUP(C129,'[1]HISTORICO TCB MUNICIPIO'!$C$10:$W$1131,21,FALSE),0)</f>
        <v>0</v>
      </c>
    </row>
    <row r="130" spans="1:13" x14ac:dyDescent="0.25">
      <c r="A130" s="44">
        <f>+COUNTIF($B$1:B130,ESTADISTICAS!B$9)</f>
        <v>0</v>
      </c>
      <c r="B130">
        <v>8</v>
      </c>
      <c r="C130" s="158">
        <v>8137</v>
      </c>
      <c r="D130" s="46" t="s">
        <v>523</v>
      </c>
      <c r="E130" s="46">
        <v>5.0658561296859173E-4</v>
      </c>
      <c r="F130" s="46">
        <v>0</v>
      </c>
      <c r="G130" s="46">
        <v>0</v>
      </c>
      <c r="H130" s="46">
        <v>0</v>
      </c>
      <c r="I130" s="46">
        <v>0</v>
      </c>
      <c r="J130" s="46">
        <v>1.7301038062283738E-3</v>
      </c>
      <c r="K130" s="46">
        <v>0</v>
      </c>
      <c r="L130" s="46">
        <v>0</v>
      </c>
      <c r="M130">
        <f>+_xlfn.IFNA(VLOOKUP(C130,'[1]HISTORICO TCB MUNICIPIO'!$C$10:$W$1131,21,FALSE),0)</f>
        <v>0</v>
      </c>
    </row>
    <row r="131" spans="1:13" x14ac:dyDescent="0.25">
      <c r="A131" s="44">
        <f>+COUNTIF($B$1:B131,ESTADISTICAS!B$9)</f>
        <v>0</v>
      </c>
      <c r="B131">
        <v>8</v>
      </c>
      <c r="C131" s="158">
        <v>8141</v>
      </c>
      <c r="D131" s="46" t="s">
        <v>524</v>
      </c>
      <c r="E131" s="46">
        <v>0</v>
      </c>
      <c r="F131" s="46">
        <v>0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>
        <f>+_xlfn.IFNA(VLOOKUP(C131,'[1]HISTORICO TCB MUNICIPIO'!$C$10:$W$1131,21,FALSE),0)</f>
        <v>0</v>
      </c>
    </row>
    <row r="132" spans="1:13" x14ac:dyDescent="0.25">
      <c r="A132" s="44">
        <f>+COUNTIF($B$1:B132,ESTADISTICAS!B$9)</f>
        <v>0</v>
      </c>
      <c r="B132">
        <v>8</v>
      </c>
      <c r="C132" s="158">
        <v>8296</v>
      </c>
      <c r="D132" s="46" t="s">
        <v>525</v>
      </c>
      <c r="E132" s="46">
        <v>2.8685032661175801E-2</v>
      </c>
      <c r="F132" s="46">
        <v>2.5267783575940676E-2</v>
      </c>
      <c r="G132" s="46">
        <v>4.1033839594990677E-2</v>
      </c>
      <c r="H132" s="46">
        <v>6.6649377593360995E-2</v>
      </c>
      <c r="I132" s="46">
        <v>1.8738921245885033E-2</v>
      </c>
      <c r="J132" s="46">
        <v>3.2689450222882617E-2</v>
      </c>
      <c r="K132" s="46">
        <v>1.1901870293903327E-2</v>
      </c>
      <c r="L132" s="46">
        <v>0</v>
      </c>
      <c r="M132">
        <f>+_xlfn.IFNA(VLOOKUP(C132,'[1]HISTORICO TCB MUNICIPIO'!$C$10:$W$1131,21,FALSE),0)</f>
        <v>0</v>
      </c>
    </row>
    <row r="133" spans="1:13" x14ac:dyDescent="0.25">
      <c r="A133" s="44">
        <f>+COUNTIF($B$1:B133,ESTADISTICAS!B$9)</f>
        <v>0</v>
      </c>
      <c r="B133">
        <v>8</v>
      </c>
      <c r="C133" s="158">
        <v>8372</v>
      </c>
      <c r="D133" s="46" t="s">
        <v>526</v>
      </c>
      <c r="E133" s="46">
        <v>0</v>
      </c>
      <c r="F133" s="46">
        <v>0</v>
      </c>
      <c r="G133" s="46">
        <v>0</v>
      </c>
      <c r="H133" s="46">
        <v>0</v>
      </c>
      <c r="I133" s="46">
        <v>0</v>
      </c>
      <c r="J133" s="46">
        <v>0</v>
      </c>
      <c r="K133" s="46">
        <v>0</v>
      </c>
      <c r="L133" s="46">
        <v>0</v>
      </c>
      <c r="M133">
        <f>+_xlfn.IFNA(VLOOKUP(C133,'[1]HISTORICO TCB MUNICIPIO'!$C$10:$W$1131,21,FALSE),0)</f>
        <v>0</v>
      </c>
    </row>
    <row r="134" spans="1:13" x14ac:dyDescent="0.25">
      <c r="A134" s="44">
        <f>+COUNTIF($B$1:B134,ESTADISTICAS!B$9)</f>
        <v>0</v>
      </c>
      <c r="B134">
        <v>8</v>
      </c>
      <c r="C134" s="158">
        <v>8421</v>
      </c>
      <c r="D134" s="46" t="s">
        <v>527</v>
      </c>
      <c r="E134" s="46">
        <v>1.6686531585220502E-2</v>
      </c>
      <c r="F134" s="46">
        <v>1.6237623762376238E-2</v>
      </c>
      <c r="G134" s="46">
        <v>0</v>
      </c>
      <c r="H134" s="46">
        <v>4.017677782241864E-4</v>
      </c>
      <c r="I134" s="46">
        <v>0</v>
      </c>
      <c r="J134" s="46">
        <v>1.6570008285004142E-3</v>
      </c>
      <c r="K134" s="46">
        <v>0</v>
      </c>
      <c r="L134" s="46">
        <v>0</v>
      </c>
      <c r="M134">
        <f>+_xlfn.IFNA(VLOOKUP(C134,'[1]HISTORICO TCB MUNICIPIO'!$C$10:$W$1131,21,FALSE),0)</f>
        <v>0</v>
      </c>
    </row>
    <row r="135" spans="1:13" x14ac:dyDescent="0.25">
      <c r="A135" s="44">
        <f>+COUNTIF($B$1:B135,ESTADISTICAS!B$9)</f>
        <v>0</v>
      </c>
      <c r="B135">
        <v>8</v>
      </c>
      <c r="C135" s="158">
        <v>8433</v>
      </c>
      <c r="D135" s="46" t="s">
        <v>528</v>
      </c>
      <c r="E135" s="46">
        <v>6.5286327177765339E-4</v>
      </c>
      <c r="F135" s="46">
        <v>1.3278855975485188E-2</v>
      </c>
      <c r="G135" s="46">
        <v>2.4775815845428491E-2</v>
      </c>
      <c r="H135" s="46">
        <v>1.9788311090658078E-2</v>
      </c>
      <c r="I135" s="46">
        <v>7.326007326007326E-3</v>
      </c>
      <c r="J135" s="46">
        <v>4.0054619936276742E-3</v>
      </c>
      <c r="K135" s="46">
        <v>0</v>
      </c>
      <c r="L135" s="46">
        <v>7.4419438716040523E-3</v>
      </c>
      <c r="M135">
        <f>+_xlfn.IFNA(VLOOKUP(C135,'[1]HISTORICO TCB MUNICIPIO'!$C$10:$W$1131,21,FALSE),0)</f>
        <v>1.7698327997154036E-2</v>
      </c>
    </row>
    <row r="136" spans="1:13" x14ac:dyDescent="0.25">
      <c r="A136" s="44">
        <f>+COUNTIF($B$1:B136,ESTADISTICAS!B$9)</f>
        <v>0</v>
      </c>
      <c r="B136">
        <v>8</v>
      </c>
      <c r="C136" s="158">
        <v>8436</v>
      </c>
      <c r="D136" s="46" t="s">
        <v>529</v>
      </c>
      <c r="E136" s="46">
        <v>0</v>
      </c>
      <c r="F136" s="46">
        <v>0</v>
      </c>
      <c r="G136" s="46">
        <v>5.1777434312210199E-2</v>
      </c>
      <c r="H136" s="46">
        <v>5.238467552775606E-2</v>
      </c>
      <c r="I136" s="46">
        <v>2.2961203483768806E-2</v>
      </c>
      <c r="J136" s="46">
        <v>2.4057738572574178E-3</v>
      </c>
      <c r="K136" s="46">
        <v>0</v>
      </c>
      <c r="L136" s="46">
        <v>0</v>
      </c>
      <c r="M136">
        <f>+_xlfn.IFNA(VLOOKUP(C136,'[1]HISTORICO TCB MUNICIPIO'!$C$10:$W$1131,21,FALSE),0)</f>
        <v>0</v>
      </c>
    </row>
    <row r="137" spans="1:13" x14ac:dyDescent="0.25">
      <c r="A137" s="44">
        <f>+COUNTIF($B$1:B137,ESTADISTICAS!B$9)</f>
        <v>0</v>
      </c>
      <c r="B137">
        <v>8</v>
      </c>
      <c r="C137" s="158">
        <v>8520</v>
      </c>
      <c r="D137" s="46" t="s">
        <v>530</v>
      </c>
      <c r="E137" s="46">
        <v>2.3809523809523808E-2</v>
      </c>
      <c r="F137" s="46">
        <v>4.4695071010860482E-2</v>
      </c>
      <c r="G137" s="46">
        <v>1.9254918375889492E-2</v>
      </c>
      <c r="H137" s="46">
        <v>1.8479630407391853E-2</v>
      </c>
      <c r="I137" s="46">
        <v>0</v>
      </c>
      <c r="J137" s="46">
        <v>0</v>
      </c>
      <c r="K137" s="46">
        <v>0</v>
      </c>
      <c r="L137" s="46">
        <v>0</v>
      </c>
      <c r="M137">
        <f>+_xlfn.IFNA(VLOOKUP(C137,'[1]HISTORICO TCB MUNICIPIO'!$C$10:$W$1131,21,FALSE),0)</f>
        <v>0</v>
      </c>
    </row>
    <row r="138" spans="1:13" x14ac:dyDescent="0.25">
      <c r="A138" s="44">
        <f>+COUNTIF($B$1:B138,ESTADISTICAS!B$9)</f>
        <v>0</v>
      </c>
      <c r="B138">
        <v>8</v>
      </c>
      <c r="C138" s="158">
        <v>8549</v>
      </c>
      <c r="D138" s="46" t="s">
        <v>531</v>
      </c>
      <c r="E138" s="46">
        <v>0</v>
      </c>
      <c r="F138" s="46">
        <v>0</v>
      </c>
      <c r="G138" s="46">
        <v>0</v>
      </c>
      <c r="H138" s="46">
        <v>1.9417475728155339E-3</v>
      </c>
      <c r="I138" s="46">
        <v>0</v>
      </c>
      <c r="J138" s="46">
        <v>0</v>
      </c>
      <c r="K138" s="46">
        <v>0</v>
      </c>
      <c r="L138" s="46">
        <v>0</v>
      </c>
      <c r="M138">
        <f>+_xlfn.IFNA(VLOOKUP(C138,'[1]HISTORICO TCB MUNICIPIO'!$C$10:$W$1131,21,FALSE),0)</f>
        <v>0</v>
      </c>
    </row>
    <row r="139" spans="1:13" x14ac:dyDescent="0.25">
      <c r="A139" s="44">
        <f>+COUNTIF($B$1:B139,ESTADISTICAS!B$9)</f>
        <v>0</v>
      </c>
      <c r="B139">
        <v>8</v>
      </c>
      <c r="C139" s="158">
        <v>8558</v>
      </c>
      <c r="D139" s="46" t="s">
        <v>532</v>
      </c>
      <c r="E139" s="46">
        <v>3.3432392273402674E-2</v>
      </c>
      <c r="F139" s="46">
        <v>5.7992565055762078E-2</v>
      </c>
      <c r="G139" s="46">
        <v>5.0595238095238096E-2</v>
      </c>
      <c r="H139" s="46">
        <v>5.0860134629768135E-2</v>
      </c>
      <c r="I139" s="46">
        <v>0</v>
      </c>
      <c r="J139" s="46">
        <v>0</v>
      </c>
      <c r="K139" s="46">
        <v>0</v>
      </c>
      <c r="L139" s="46">
        <v>0</v>
      </c>
      <c r="M139">
        <f>+_xlfn.IFNA(VLOOKUP(C139,'[1]HISTORICO TCB MUNICIPIO'!$C$10:$W$1131,21,FALSE),0)</f>
        <v>0</v>
      </c>
    </row>
    <row r="140" spans="1:13" x14ac:dyDescent="0.25">
      <c r="A140" s="44">
        <f>+COUNTIF($B$1:B140,ESTADISTICAS!B$9)</f>
        <v>0</v>
      </c>
      <c r="B140">
        <v>8</v>
      </c>
      <c r="C140" s="158">
        <v>8560</v>
      </c>
      <c r="D140" s="46" t="s">
        <v>533</v>
      </c>
      <c r="E140" s="46">
        <v>2.2694350555287301E-2</v>
      </c>
      <c r="F140" s="46">
        <v>2.221149203283438E-2</v>
      </c>
      <c r="G140" s="46">
        <v>7.7594568380213386E-3</v>
      </c>
      <c r="H140" s="46">
        <v>0</v>
      </c>
      <c r="I140" s="46">
        <v>0</v>
      </c>
      <c r="J140" s="46">
        <v>4.9677098857426726E-4</v>
      </c>
      <c r="K140" s="46">
        <v>0</v>
      </c>
      <c r="L140" s="46">
        <v>0</v>
      </c>
      <c r="M140">
        <f>+_xlfn.IFNA(VLOOKUP(C140,'[1]HISTORICO TCB MUNICIPIO'!$C$10:$W$1131,21,FALSE),0)</f>
        <v>0</v>
      </c>
    </row>
    <row r="141" spans="1:13" x14ac:dyDescent="0.25">
      <c r="A141" s="44">
        <f>+COUNTIF($B$1:B141,ESTADISTICAS!B$9)</f>
        <v>0</v>
      </c>
      <c r="B141">
        <v>8</v>
      </c>
      <c r="C141" s="158">
        <v>8573</v>
      </c>
      <c r="D141" s="46" t="s">
        <v>534</v>
      </c>
      <c r="E141" s="46">
        <v>0.14714114354258298</v>
      </c>
      <c r="F141" s="46">
        <v>0.18767619814740233</v>
      </c>
      <c r="G141" s="46">
        <v>0.19447827852212748</v>
      </c>
      <c r="H141" s="46">
        <v>0.20221493027071369</v>
      </c>
      <c r="I141" s="46">
        <v>0.20497925311203319</v>
      </c>
      <c r="J141" s="46">
        <v>0.18781512605042017</v>
      </c>
      <c r="K141" s="46">
        <v>0.26270824434002565</v>
      </c>
      <c r="L141" s="46">
        <v>0.28888888888888886</v>
      </c>
      <c r="M141">
        <f>+_xlfn.IFNA(VLOOKUP(C141,'[1]HISTORICO TCB MUNICIPIO'!$C$10:$W$1131,21,FALSE),0)</f>
        <v>0.68674698795180722</v>
      </c>
    </row>
    <row r="142" spans="1:13" x14ac:dyDescent="0.25">
      <c r="A142" s="44">
        <f>+COUNTIF($B$1:B142,ESTADISTICAS!B$9)</f>
        <v>0</v>
      </c>
      <c r="B142">
        <v>8</v>
      </c>
      <c r="C142" s="158">
        <v>8606</v>
      </c>
      <c r="D142" s="46" t="s">
        <v>535</v>
      </c>
      <c r="E142" s="46">
        <v>0</v>
      </c>
      <c r="F142" s="46">
        <v>1.9786307874950535E-2</v>
      </c>
      <c r="G142" s="46">
        <v>3.534551231135822E-2</v>
      </c>
      <c r="H142" s="46">
        <v>2.525050100200401E-2</v>
      </c>
      <c r="I142" s="46">
        <v>0</v>
      </c>
      <c r="J142" s="46">
        <v>1.6339869281045752E-3</v>
      </c>
      <c r="K142" s="46">
        <v>0</v>
      </c>
      <c r="L142" s="46">
        <v>0</v>
      </c>
      <c r="M142">
        <f>+_xlfn.IFNA(VLOOKUP(C142,'[1]HISTORICO TCB MUNICIPIO'!$C$10:$W$1131,21,FALSE),0)</f>
        <v>0</v>
      </c>
    </row>
    <row r="143" spans="1:13" x14ac:dyDescent="0.25">
      <c r="A143" s="44">
        <f>+COUNTIF($B$1:B143,ESTADISTICAS!B$9)</f>
        <v>0</v>
      </c>
      <c r="B143">
        <v>8</v>
      </c>
      <c r="C143" s="158">
        <v>8634</v>
      </c>
      <c r="D143" s="46" t="s">
        <v>536</v>
      </c>
      <c r="E143" s="46">
        <v>1.4503532911863145E-2</v>
      </c>
      <c r="F143" s="46">
        <v>2.2619481940897482E-2</v>
      </c>
      <c r="G143" s="46">
        <v>3.7262629881762807E-2</v>
      </c>
      <c r="H143" s="46">
        <v>3.6229335209285965E-2</v>
      </c>
      <c r="I143" s="46">
        <v>6.228373702422145E-2</v>
      </c>
      <c r="J143" s="46">
        <v>1.9099590723055934E-2</v>
      </c>
      <c r="K143" s="46">
        <v>3.7199864727764627E-3</v>
      </c>
      <c r="L143" s="46">
        <v>0</v>
      </c>
      <c r="M143">
        <f>+_xlfn.IFNA(VLOOKUP(C143,'[1]HISTORICO TCB MUNICIPIO'!$C$10:$W$1131,21,FALSE),0)</f>
        <v>3.3681374200067362E-4</v>
      </c>
    </row>
    <row r="144" spans="1:13" x14ac:dyDescent="0.25">
      <c r="A144" s="44">
        <f>+COUNTIF($B$1:B144,ESTADISTICAS!B$9)</f>
        <v>0</v>
      </c>
      <c r="B144">
        <v>8</v>
      </c>
      <c r="C144" s="158">
        <v>8638</v>
      </c>
      <c r="D144" s="46" t="s">
        <v>482</v>
      </c>
      <c r="E144" s="46">
        <v>2.0754064337599448E-2</v>
      </c>
      <c r="F144" s="46">
        <v>4.3663594470046085E-2</v>
      </c>
      <c r="G144" s="46">
        <v>5.1853562767063169E-2</v>
      </c>
      <c r="H144" s="46">
        <v>9.7807170205360255E-2</v>
      </c>
      <c r="I144" s="46">
        <v>0.10123629577793329</v>
      </c>
      <c r="J144" s="46">
        <v>0.12879053974944385</v>
      </c>
      <c r="K144" s="46">
        <v>0.1028584817244611</v>
      </c>
      <c r="L144" s="46">
        <v>8.6941300035009925E-2</v>
      </c>
      <c r="M144">
        <f>+_xlfn.IFNA(VLOOKUP(C144,'[1]HISTORICO TCB MUNICIPIO'!$C$10:$W$1131,21,FALSE),0)</f>
        <v>0.12041642567958358</v>
      </c>
    </row>
    <row r="145" spans="1:13" x14ac:dyDescent="0.25">
      <c r="A145" s="44">
        <f>+COUNTIF($B$1:B145,ESTADISTICAS!B$9)</f>
        <v>0</v>
      </c>
      <c r="B145">
        <v>8</v>
      </c>
      <c r="C145" s="158">
        <v>8675</v>
      </c>
      <c r="D145" s="46" t="s">
        <v>2357</v>
      </c>
      <c r="E145" s="46">
        <v>0</v>
      </c>
      <c r="F145" s="46">
        <v>0</v>
      </c>
      <c r="G145" s="46">
        <v>0</v>
      </c>
      <c r="H145" s="46">
        <v>0</v>
      </c>
      <c r="I145" s="46">
        <v>0</v>
      </c>
      <c r="J145" s="46">
        <v>0</v>
      </c>
      <c r="K145" s="46">
        <v>0</v>
      </c>
      <c r="L145" s="46">
        <v>0</v>
      </c>
      <c r="M145">
        <f>+_xlfn.IFNA(VLOOKUP(C145,'[1]HISTORICO TCB MUNICIPIO'!$C$10:$W$1131,21,FALSE),0)</f>
        <v>0</v>
      </c>
    </row>
    <row r="146" spans="1:13" x14ac:dyDescent="0.25">
      <c r="A146" s="44">
        <f>+COUNTIF($B$1:B146,ESTADISTICAS!B$9)</f>
        <v>0</v>
      </c>
      <c r="B146">
        <v>8</v>
      </c>
      <c r="C146" s="158">
        <v>8685</v>
      </c>
      <c r="D146" s="46" t="s">
        <v>537</v>
      </c>
      <c r="E146" s="46">
        <v>2.2309711286089239E-2</v>
      </c>
      <c r="F146" s="46">
        <v>3.9035087719298249E-2</v>
      </c>
      <c r="G146" s="46">
        <v>1.4022787028921999E-2</v>
      </c>
      <c r="H146" s="46">
        <v>7.026789635485288E-3</v>
      </c>
      <c r="I146" s="46">
        <v>0</v>
      </c>
      <c r="J146" s="46">
        <v>4.4033465433729633E-4</v>
      </c>
      <c r="K146" s="46">
        <v>0</v>
      </c>
      <c r="L146" s="46">
        <v>0</v>
      </c>
      <c r="M146">
        <f>+_xlfn.IFNA(VLOOKUP(C146,'[1]HISTORICO TCB MUNICIPIO'!$C$10:$W$1131,21,FALSE),0)</f>
        <v>0</v>
      </c>
    </row>
    <row r="147" spans="1:13" x14ac:dyDescent="0.25">
      <c r="A147" s="44">
        <f>+COUNTIF($B$1:B147,ESTADISTICAS!B$9)</f>
        <v>0</v>
      </c>
      <c r="B147">
        <v>8</v>
      </c>
      <c r="C147" s="158">
        <v>8758</v>
      </c>
      <c r="D147" s="46" t="s">
        <v>538</v>
      </c>
      <c r="E147" s="46">
        <v>4.4488305536366325E-2</v>
      </c>
      <c r="F147" s="46">
        <v>4.7709259617243378E-2</v>
      </c>
      <c r="G147" s="46">
        <v>4.8127734530371044E-2</v>
      </c>
      <c r="H147" s="46">
        <v>4.2427616926503341E-2</v>
      </c>
      <c r="I147" s="46">
        <v>4.5700147361143958E-2</v>
      </c>
      <c r="J147" s="46">
        <v>4.121927728034816E-2</v>
      </c>
      <c r="K147" s="46">
        <v>4.6588523442967107E-2</v>
      </c>
      <c r="L147" s="46">
        <v>4.1342604515409047E-2</v>
      </c>
      <c r="M147">
        <f>+_xlfn.IFNA(VLOOKUP(C147,'[1]HISTORICO TCB MUNICIPIO'!$C$10:$W$1131,21,FALSE),0)</f>
        <v>4.6279430614585441E-2</v>
      </c>
    </row>
    <row r="148" spans="1:13" x14ac:dyDescent="0.25">
      <c r="A148" s="44">
        <f>+COUNTIF($B$1:B148,ESTADISTICAS!B$9)</f>
        <v>0</v>
      </c>
      <c r="B148">
        <v>8</v>
      </c>
      <c r="C148" s="158">
        <v>8770</v>
      </c>
      <c r="D148" s="46" t="s">
        <v>539</v>
      </c>
      <c r="E148" s="46">
        <v>0</v>
      </c>
      <c r="F148" s="46">
        <v>0.11062906724511931</v>
      </c>
      <c r="G148" s="46">
        <v>0.10310421286031042</v>
      </c>
      <c r="H148" s="46">
        <v>4.2237442922374427E-2</v>
      </c>
      <c r="I148" s="46">
        <v>2.6775320139697321E-2</v>
      </c>
      <c r="J148" s="46">
        <v>3.3333333333333333E-2</v>
      </c>
      <c r="K148" s="46">
        <v>2.4330900243309003E-3</v>
      </c>
      <c r="L148" s="46">
        <v>1.8703241895261846E-2</v>
      </c>
      <c r="M148">
        <f>+_xlfn.IFNA(VLOOKUP(C148,'[1]HISTORICO TCB MUNICIPIO'!$C$10:$W$1131,21,FALSE),0)</f>
        <v>0.63764404609475034</v>
      </c>
    </row>
    <row r="149" spans="1:13" x14ac:dyDescent="0.25">
      <c r="A149" s="44">
        <f>+COUNTIF($B$1:B149,ESTADISTICAS!B$9)</f>
        <v>0</v>
      </c>
      <c r="B149">
        <v>8</v>
      </c>
      <c r="C149" s="158">
        <v>8832</v>
      </c>
      <c r="D149" s="46" t="s">
        <v>540</v>
      </c>
      <c r="E149" s="46">
        <v>1.0183299389002036E-3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>
        <f>+_xlfn.IFNA(VLOOKUP(C149,'[1]HISTORICO TCB MUNICIPIO'!$C$10:$W$1131,21,FALSE),0)</f>
        <v>0</v>
      </c>
    </row>
    <row r="150" spans="1:13" x14ac:dyDescent="0.25">
      <c r="A150" s="44">
        <f>+COUNTIF($B$1:B150,ESTADISTICAS!B$9)</f>
        <v>0</v>
      </c>
      <c r="B150">
        <v>8</v>
      </c>
      <c r="C150" s="158">
        <v>8849</v>
      </c>
      <c r="D150" s="46" t="s">
        <v>2358</v>
      </c>
      <c r="E150" s="46">
        <v>0</v>
      </c>
      <c r="F150" s="46">
        <v>0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>
        <f>+_xlfn.IFNA(VLOOKUP(C150,'[1]HISTORICO TCB MUNICIPIO'!$C$10:$W$1131,21,FALSE),0)</f>
        <v>0</v>
      </c>
    </row>
    <row r="151" spans="1:13" x14ac:dyDescent="0.25">
      <c r="A151" s="44">
        <f>+COUNTIF($B$1:B151,ESTADISTICAS!B$9)</f>
        <v>0</v>
      </c>
      <c r="B151">
        <v>11</v>
      </c>
      <c r="C151" s="158">
        <v>11001</v>
      </c>
      <c r="D151" s="46" t="s">
        <v>541</v>
      </c>
      <c r="E151" s="46">
        <v>0.73611401143854505</v>
      </c>
      <c r="F151" s="46">
        <v>0.81480897431140464</v>
      </c>
      <c r="G151" s="46">
        <v>0.85581807804896037</v>
      </c>
      <c r="H151" s="46">
        <v>0.9212817010482155</v>
      </c>
      <c r="I151" s="46">
        <v>0.98020453040620581</v>
      </c>
      <c r="J151" s="46">
        <v>1.0131260768255752</v>
      </c>
      <c r="K151" s="46">
        <v>1.083852374489527</v>
      </c>
      <c r="L151" s="46">
        <v>1.1201355091720315</v>
      </c>
      <c r="M151">
        <f>+_xlfn.IFNA(VLOOKUP(C151,'[1]HISTORICO TCB MUNICIPIO'!$C$10:$W$1131,21,FALSE),0)</f>
        <v>1.1358114587868207</v>
      </c>
    </row>
    <row r="152" spans="1:13" x14ac:dyDescent="0.25">
      <c r="A152" s="44">
        <f>+COUNTIF($B$1:B152,ESTADISTICAS!B$9)</f>
        <v>0</v>
      </c>
      <c r="B152">
        <v>13</v>
      </c>
      <c r="C152" s="158">
        <v>13001</v>
      </c>
      <c r="D152" s="46" t="s">
        <v>542</v>
      </c>
      <c r="E152" s="46">
        <v>0.57244981494079261</v>
      </c>
      <c r="F152" s="46">
        <v>0.65542882637593947</v>
      </c>
      <c r="G152" s="46">
        <v>0.66522206628033331</v>
      </c>
      <c r="H152" s="46">
        <v>0.73299336844812735</v>
      </c>
      <c r="I152" s="46">
        <v>0.73692821295129451</v>
      </c>
      <c r="J152" s="46">
        <v>0.78300895417825167</v>
      </c>
      <c r="K152" s="46">
        <v>0.8356366797044763</v>
      </c>
      <c r="L152" s="46">
        <v>0.78761702955739588</v>
      </c>
      <c r="M152">
        <f>+_xlfn.IFNA(VLOOKUP(C152,'[1]HISTORICO TCB MUNICIPIO'!$C$10:$W$1131,21,FALSE),0)</f>
        <v>0.76390730976180465</v>
      </c>
    </row>
    <row r="153" spans="1:13" x14ac:dyDescent="0.25">
      <c r="A153" s="44">
        <f>+COUNTIF($B$1:B153,ESTADISTICAS!B$9)</f>
        <v>0</v>
      </c>
      <c r="B153">
        <v>13</v>
      </c>
      <c r="C153" s="158">
        <v>13006</v>
      </c>
      <c r="D153" s="46" t="s">
        <v>543</v>
      </c>
      <c r="E153" s="46">
        <v>1.3672795851013672E-2</v>
      </c>
      <c r="F153" s="46">
        <v>4.1841004184100417E-2</v>
      </c>
      <c r="G153" s="46">
        <v>4.9240681086056143E-2</v>
      </c>
      <c r="H153" s="46">
        <v>4.6181984453589391E-2</v>
      </c>
      <c r="I153" s="46">
        <v>2.185792349726776E-2</v>
      </c>
      <c r="J153" s="46">
        <v>2.6854802002730997E-2</v>
      </c>
      <c r="K153" s="46">
        <v>0</v>
      </c>
      <c r="L153" s="46">
        <v>2.7434842249657062E-3</v>
      </c>
      <c r="M153">
        <f>+_xlfn.IFNA(VLOOKUP(C153,'[1]HISTORICO TCB MUNICIPIO'!$C$10:$W$1131,21,FALSE),0)</f>
        <v>9.1996320147194107E-3</v>
      </c>
    </row>
    <row r="154" spans="1:13" x14ac:dyDescent="0.25">
      <c r="A154" s="44">
        <f>+COUNTIF($B$1:B154,ESTADISTICAS!B$9)</f>
        <v>0</v>
      </c>
      <c r="B154">
        <v>13</v>
      </c>
      <c r="C154" s="158">
        <v>13030</v>
      </c>
      <c r="D154" s="46" t="s">
        <v>544</v>
      </c>
      <c r="E154" s="46">
        <v>0</v>
      </c>
      <c r="F154" s="46">
        <v>0</v>
      </c>
      <c r="G154" s="46">
        <v>3.7519142419601838E-2</v>
      </c>
      <c r="H154" s="46">
        <v>2.7671022290545733E-2</v>
      </c>
      <c r="I154" s="46">
        <v>2.2376543209876542E-2</v>
      </c>
      <c r="J154" s="46">
        <v>0</v>
      </c>
      <c r="K154" s="46">
        <v>0</v>
      </c>
      <c r="L154" s="46">
        <v>0</v>
      </c>
      <c r="M154">
        <f>+_xlfn.IFNA(VLOOKUP(C154,'[1]HISTORICO TCB MUNICIPIO'!$C$10:$W$1131,21,FALSE),0)</f>
        <v>0</v>
      </c>
    </row>
    <row r="155" spans="1:13" x14ac:dyDescent="0.25">
      <c r="A155" s="44">
        <f>+COUNTIF($B$1:B155,ESTADISTICAS!B$9)</f>
        <v>0</v>
      </c>
      <c r="B155">
        <v>13</v>
      </c>
      <c r="C155" s="158">
        <v>13042</v>
      </c>
      <c r="D155" s="46" t="s">
        <v>545</v>
      </c>
      <c r="E155" s="46">
        <v>0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2.384358607534573E-3</v>
      </c>
      <c r="M155">
        <f>+_xlfn.IFNA(VLOOKUP(C155,'[1]HISTORICO TCB MUNICIPIO'!$C$10:$W$1131,21,FALSE),0)</f>
        <v>0</v>
      </c>
    </row>
    <row r="156" spans="1:13" x14ac:dyDescent="0.25">
      <c r="A156" s="44">
        <f>+COUNTIF($B$1:B156,ESTADISTICAS!B$9)</f>
        <v>0</v>
      </c>
      <c r="B156">
        <v>13</v>
      </c>
      <c r="C156" s="158">
        <v>13052</v>
      </c>
      <c r="D156" s="46" t="s">
        <v>546</v>
      </c>
      <c r="E156" s="46">
        <v>2.031884964051266E-2</v>
      </c>
      <c r="F156" s="46">
        <v>2.3957543593631538E-2</v>
      </c>
      <c r="G156" s="46">
        <v>6.0267529031309717E-3</v>
      </c>
      <c r="H156" s="46">
        <v>8.7105526203055828E-3</v>
      </c>
      <c r="I156" s="46">
        <v>5.992196209587514E-3</v>
      </c>
      <c r="J156" s="46">
        <v>2.7356038845575162E-4</v>
      </c>
      <c r="K156" s="46">
        <v>2.7008777852802158E-4</v>
      </c>
      <c r="L156" s="46">
        <v>1.3410218586562962E-4</v>
      </c>
      <c r="M156">
        <f>+_xlfn.IFNA(VLOOKUP(C156,'[1]HISTORICO TCB MUNICIPIO'!$C$10:$W$1131,21,FALSE),0)</f>
        <v>0</v>
      </c>
    </row>
    <row r="157" spans="1:13" x14ac:dyDescent="0.25">
      <c r="A157" s="44">
        <f>+COUNTIF($B$1:B157,ESTADISTICAS!B$9)</f>
        <v>0</v>
      </c>
      <c r="B157">
        <v>13</v>
      </c>
      <c r="C157" s="158">
        <v>13062</v>
      </c>
      <c r="D157" s="46" t="s">
        <v>547</v>
      </c>
      <c r="E157" s="46">
        <v>0.12017640573318633</v>
      </c>
      <c r="F157" s="46">
        <v>0.11758360302049622</v>
      </c>
      <c r="G157" s="46">
        <v>5.4968287526427059E-2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>
        <f>+_xlfn.IFNA(VLOOKUP(C157,'[1]HISTORICO TCB MUNICIPIO'!$C$10:$W$1131,21,FALSE),0)</f>
        <v>0</v>
      </c>
    </row>
    <row r="158" spans="1:13" x14ac:dyDescent="0.25">
      <c r="A158" s="44">
        <f>+COUNTIF($B$1:B158,ESTADISTICAS!B$9)</f>
        <v>0</v>
      </c>
      <c r="B158">
        <v>13</v>
      </c>
      <c r="C158" s="158">
        <v>13074</v>
      </c>
      <c r="D158" s="46" t="s">
        <v>548</v>
      </c>
      <c r="E158" s="46">
        <v>1.1383039271485486E-2</v>
      </c>
      <c r="F158" s="46">
        <v>1.1043622308117063E-2</v>
      </c>
      <c r="G158" s="46">
        <v>6.4550833781603012E-3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>
        <f>+_xlfn.IFNA(VLOOKUP(C158,'[1]HISTORICO TCB MUNICIPIO'!$C$10:$W$1131,21,FALSE),0)</f>
        <v>0</v>
      </c>
    </row>
    <row r="159" spans="1:13" x14ac:dyDescent="0.25">
      <c r="A159" s="44">
        <f>+COUNTIF($B$1:B159,ESTADISTICAS!B$9)</f>
        <v>0</v>
      </c>
      <c r="B159">
        <v>13</v>
      </c>
      <c r="C159" s="158">
        <v>13140</v>
      </c>
      <c r="D159" s="46" t="s">
        <v>549</v>
      </c>
      <c r="E159" s="46">
        <v>3.0855539971949508E-2</v>
      </c>
      <c r="F159" s="46">
        <v>8.7155963302752298E-3</v>
      </c>
      <c r="G159" s="46">
        <v>0</v>
      </c>
      <c r="H159" s="46">
        <v>0</v>
      </c>
      <c r="I159" s="46">
        <v>0</v>
      </c>
      <c r="J159" s="46">
        <v>4.2625745950554135E-4</v>
      </c>
      <c r="K159" s="46">
        <v>0</v>
      </c>
      <c r="L159" s="46">
        <v>0</v>
      </c>
      <c r="M159">
        <f>+_xlfn.IFNA(VLOOKUP(C159,'[1]HISTORICO TCB MUNICIPIO'!$C$10:$W$1131,21,FALSE),0)</f>
        <v>0</v>
      </c>
    </row>
    <row r="160" spans="1:13" x14ac:dyDescent="0.25">
      <c r="A160" s="44">
        <f>+COUNTIF($B$1:B160,ESTADISTICAS!B$9)</f>
        <v>0</v>
      </c>
      <c r="B160">
        <v>13</v>
      </c>
      <c r="C160" s="158">
        <v>13160</v>
      </c>
      <c r="D160" s="46" t="s">
        <v>550</v>
      </c>
      <c r="E160" s="46">
        <v>4.6424090338770388E-2</v>
      </c>
      <c r="F160" s="46">
        <v>1.9464720194647202E-2</v>
      </c>
      <c r="G160" s="46">
        <v>4.8292108362779744E-2</v>
      </c>
      <c r="H160" s="46">
        <v>8.9347079037800689E-2</v>
      </c>
      <c r="I160" s="46">
        <v>8.0536912751677847E-2</v>
      </c>
      <c r="J160" s="46">
        <v>0</v>
      </c>
      <c r="K160" s="46">
        <v>0</v>
      </c>
      <c r="L160" s="46">
        <v>0</v>
      </c>
      <c r="M160">
        <f>+_xlfn.IFNA(VLOOKUP(C160,'[1]HISTORICO TCB MUNICIPIO'!$C$10:$W$1131,21,FALSE),0)</f>
        <v>0</v>
      </c>
    </row>
    <row r="161" spans="1:13" x14ac:dyDescent="0.25">
      <c r="A161" s="44">
        <f>+COUNTIF($B$1:B161,ESTADISTICAS!B$9)</f>
        <v>0</v>
      </c>
      <c r="B161">
        <v>13</v>
      </c>
      <c r="C161" s="158">
        <v>13188</v>
      </c>
      <c r="D161" s="46" t="s">
        <v>551</v>
      </c>
      <c r="E161" s="46">
        <v>5.7777777777777775E-2</v>
      </c>
      <c r="F161" s="46">
        <v>4.8845470692717587E-2</v>
      </c>
      <c r="G161" s="46">
        <v>1.1545293072824156E-2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>
        <f>+_xlfn.IFNA(VLOOKUP(C161,'[1]HISTORICO TCB MUNICIPIO'!$C$10:$W$1131,21,FALSE),0)</f>
        <v>0</v>
      </c>
    </row>
    <row r="162" spans="1:13" x14ac:dyDescent="0.25">
      <c r="A162" s="44">
        <f>+COUNTIF($B$1:B162,ESTADISTICAS!B$9)</f>
        <v>0</v>
      </c>
      <c r="B162">
        <v>13</v>
      </c>
      <c r="C162" s="158">
        <v>13212</v>
      </c>
      <c r="D162" s="46" t="s">
        <v>105</v>
      </c>
      <c r="E162" s="46">
        <v>2.5754231052244298E-2</v>
      </c>
      <c r="F162" s="46">
        <v>1.9131714495952908E-2</v>
      </c>
      <c r="G162" s="46">
        <v>3.6109064112011792E-2</v>
      </c>
      <c r="H162" s="46">
        <v>1.5578635014836795E-2</v>
      </c>
      <c r="I162" s="46">
        <v>1.4970059880239521E-2</v>
      </c>
      <c r="J162" s="46">
        <v>7.5815011372251705E-4</v>
      </c>
      <c r="K162" s="46">
        <v>0</v>
      </c>
      <c r="L162" s="46">
        <v>0</v>
      </c>
      <c r="M162">
        <f>+_xlfn.IFNA(VLOOKUP(C162,'[1]HISTORICO TCB MUNICIPIO'!$C$10:$W$1131,21,FALSE),0)</f>
        <v>0</v>
      </c>
    </row>
    <row r="163" spans="1:13" x14ac:dyDescent="0.25">
      <c r="A163" s="44">
        <f>+COUNTIF($B$1:B163,ESTADISTICAS!B$9)</f>
        <v>0</v>
      </c>
      <c r="B163">
        <v>13</v>
      </c>
      <c r="C163" s="158">
        <v>13222</v>
      </c>
      <c r="D163" s="46" t="s">
        <v>552</v>
      </c>
      <c r="E163" s="46">
        <v>0</v>
      </c>
      <c r="F163" s="46">
        <v>0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>
        <f>+_xlfn.IFNA(VLOOKUP(C163,'[1]HISTORICO TCB MUNICIPIO'!$C$10:$W$1131,21,FALSE),0)</f>
        <v>0</v>
      </c>
    </row>
    <row r="164" spans="1:13" x14ac:dyDescent="0.25">
      <c r="A164" s="44">
        <f>+COUNTIF($B$1:B164,ESTADISTICAS!B$9)</f>
        <v>0</v>
      </c>
      <c r="B164">
        <v>13</v>
      </c>
      <c r="C164" s="158">
        <v>13244</v>
      </c>
      <c r="D164" s="46" t="s">
        <v>553</v>
      </c>
      <c r="E164" s="46">
        <v>2.8744326777609682E-2</v>
      </c>
      <c r="F164" s="46">
        <v>9.5965688245543496E-2</v>
      </c>
      <c r="G164" s="46">
        <v>9.9315969481715338E-2</v>
      </c>
      <c r="H164" s="46">
        <v>0.11519958392926798</v>
      </c>
      <c r="I164" s="46">
        <v>9.8407354654926837E-2</v>
      </c>
      <c r="J164" s="46">
        <v>8.7696505131869565E-2</v>
      </c>
      <c r="K164" s="46">
        <v>7.319304666056725E-3</v>
      </c>
      <c r="L164" s="46">
        <v>2.4325753569539928E-2</v>
      </c>
      <c r="M164">
        <f>+_xlfn.IFNA(VLOOKUP(C164,'[1]HISTORICO TCB MUNICIPIO'!$C$10:$W$1131,21,FALSE),0)</f>
        <v>6.7701364731067706E-2</v>
      </c>
    </row>
    <row r="165" spans="1:13" x14ac:dyDescent="0.25">
      <c r="A165" s="44">
        <f>+COUNTIF($B$1:B165,ESTADISTICAS!B$9)</f>
        <v>0</v>
      </c>
      <c r="B165">
        <v>13</v>
      </c>
      <c r="C165" s="158">
        <v>13248</v>
      </c>
      <c r="D165" s="46" t="s">
        <v>554</v>
      </c>
      <c r="E165" s="46">
        <v>8.7136929460580909E-2</v>
      </c>
      <c r="F165" s="46">
        <v>3.0598052851182198E-2</v>
      </c>
      <c r="G165" s="46">
        <v>4.9226441631504921E-2</v>
      </c>
      <c r="H165" s="46">
        <v>2.8490028490028491E-2</v>
      </c>
      <c r="I165" s="46">
        <v>2.8735632183908046E-2</v>
      </c>
      <c r="J165" s="46">
        <v>1.4513788098693759E-3</v>
      </c>
      <c r="K165" s="46">
        <v>0</v>
      </c>
      <c r="L165" s="46">
        <v>0</v>
      </c>
      <c r="M165">
        <f>+_xlfn.IFNA(VLOOKUP(C165,'[1]HISTORICO TCB MUNICIPIO'!$C$10:$W$1131,21,FALSE),0)</f>
        <v>0</v>
      </c>
    </row>
    <row r="166" spans="1:13" x14ac:dyDescent="0.25">
      <c r="A166" s="44">
        <f>+COUNTIF($B$1:B166,ESTADISTICAS!B$9)</f>
        <v>0</v>
      </c>
      <c r="B166">
        <v>13</v>
      </c>
      <c r="C166" s="158">
        <v>13268</v>
      </c>
      <c r="D166" s="46" t="s">
        <v>555</v>
      </c>
      <c r="E166" s="46">
        <v>3.7117903930131008E-2</v>
      </c>
      <c r="F166" s="46">
        <v>3.6363636363636362E-2</v>
      </c>
      <c r="G166" s="46">
        <v>1.0438413361169102E-2</v>
      </c>
      <c r="H166" s="46">
        <v>0</v>
      </c>
      <c r="I166" s="46">
        <v>0</v>
      </c>
      <c r="J166" s="46">
        <v>9.99000999000999E-4</v>
      </c>
      <c r="K166" s="46">
        <v>0</v>
      </c>
      <c r="L166" s="46">
        <v>0</v>
      </c>
      <c r="M166">
        <f>+_xlfn.IFNA(VLOOKUP(C166,'[1]HISTORICO TCB MUNICIPIO'!$C$10:$W$1131,21,FALSE),0)</f>
        <v>0</v>
      </c>
    </row>
    <row r="167" spans="1:13" x14ac:dyDescent="0.25">
      <c r="A167" s="44">
        <f>+COUNTIF($B$1:B167,ESTADISTICAS!B$9)</f>
        <v>0</v>
      </c>
      <c r="B167">
        <v>13</v>
      </c>
      <c r="C167" s="158">
        <v>13300</v>
      </c>
      <c r="D167" s="46" t="s">
        <v>556</v>
      </c>
      <c r="E167" s="46">
        <v>5.0691244239631339E-2</v>
      </c>
      <c r="F167" s="46">
        <v>5.0304878048780491E-2</v>
      </c>
      <c r="G167" s="46">
        <v>6.8389057750759879E-3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>
        <f>+_xlfn.IFNA(VLOOKUP(C167,'[1]HISTORICO TCB MUNICIPIO'!$C$10:$W$1131,21,FALSE),0)</f>
        <v>0</v>
      </c>
    </row>
    <row r="168" spans="1:13" x14ac:dyDescent="0.25">
      <c r="A168" s="44">
        <f>+COUNTIF($B$1:B168,ESTADISTICAS!B$9)</f>
        <v>0</v>
      </c>
      <c r="B168">
        <v>13</v>
      </c>
      <c r="C168" s="158">
        <v>13430</v>
      </c>
      <c r="D168" s="46" t="s">
        <v>557</v>
      </c>
      <c r="E168" s="46">
        <v>4.573939936518271E-2</v>
      </c>
      <c r="F168" s="46">
        <v>8.4364820846905539E-2</v>
      </c>
      <c r="G168" s="46">
        <v>0.10741164921465969</v>
      </c>
      <c r="H168" s="46">
        <v>0.1186077202243484</v>
      </c>
      <c r="I168" s="46">
        <v>0.11254905235033814</v>
      </c>
      <c r="J168" s="46">
        <v>0.10424612255275871</v>
      </c>
      <c r="K168" s="46">
        <v>2.0804558011049724E-2</v>
      </c>
      <c r="L168" s="46">
        <v>5.2506387102457933E-2</v>
      </c>
      <c r="M168">
        <f>+_xlfn.IFNA(VLOOKUP(C168,'[1]HISTORICO TCB MUNICIPIO'!$C$10:$W$1131,21,FALSE),0)</f>
        <v>9.6236946344976593E-2</v>
      </c>
    </row>
    <row r="169" spans="1:13" x14ac:dyDescent="0.25">
      <c r="A169" s="44">
        <f>+COUNTIF($B$1:B169,ESTADISTICAS!B$9)</f>
        <v>0</v>
      </c>
      <c r="B169">
        <v>13</v>
      </c>
      <c r="C169" s="158">
        <v>13433</v>
      </c>
      <c r="D169" s="46" t="s">
        <v>558</v>
      </c>
      <c r="E169" s="46">
        <v>2.5064822817631807E-2</v>
      </c>
      <c r="F169" s="46">
        <v>1.2831479897348161E-2</v>
      </c>
      <c r="G169" s="46">
        <v>2.0789138735680949E-2</v>
      </c>
      <c r="H169" s="46">
        <v>1.6026992830029525E-2</v>
      </c>
      <c r="I169" s="46">
        <v>1.1354079058031959E-2</v>
      </c>
      <c r="J169" s="46">
        <v>0</v>
      </c>
      <c r="K169" s="46">
        <v>0</v>
      </c>
      <c r="L169" s="46">
        <v>0</v>
      </c>
      <c r="M169">
        <f>+_xlfn.IFNA(VLOOKUP(C169,'[1]HISTORICO TCB MUNICIPIO'!$C$10:$W$1131,21,FALSE),0)</f>
        <v>0</v>
      </c>
    </row>
    <row r="170" spans="1:13" x14ac:dyDescent="0.25">
      <c r="A170" s="44">
        <f>+COUNTIF($B$1:B170,ESTADISTICAS!B$9)</f>
        <v>0</v>
      </c>
      <c r="B170">
        <v>13</v>
      </c>
      <c r="C170" s="158">
        <v>13440</v>
      </c>
      <c r="D170" s="46" t="s">
        <v>559</v>
      </c>
      <c r="E170" s="46">
        <v>3.0828516377649325E-2</v>
      </c>
      <c r="F170" s="46">
        <v>0</v>
      </c>
      <c r="G170" s="46">
        <v>0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>
        <f>+_xlfn.IFNA(VLOOKUP(C170,'[1]HISTORICO TCB MUNICIPIO'!$C$10:$W$1131,21,FALSE),0)</f>
        <v>0</v>
      </c>
    </row>
    <row r="171" spans="1:13" x14ac:dyDescent="0.25">
      <c r="A171" s="44">
        <f>+COUNTIF($B$1:B171,ESTADISTICAS!B$9)</f>
        <v>0</v>
      </c>
      <c r="B171">
        <v>13</v>
      </c>
      <c r="C171" s="158">
        <v>13442</v>
      </c>
      <c r="D171" s="46" t="s">
        <v>560</v>
      </c>
      <c r="E171" s="46">
        <v>5.5008210180623976E-2</v>
      </c>
      <c r="F171" s="46">
        <v>5.8871460582603383E-2</v>
      </c>
      <c r="G171" s="46">
        <v>5.0840591452298967E-2</v>
      </c>
      <c r="H171" s="46">
        <v>2.5672124519911056E-2</v>
      </c>
      <c r="I171" s="46">
        <v>2.5085980173983412E-2</v>
      </c>
      <c r="J171" s="46">
        <v>1.4413317092976045E-2</v>
      </c>
      <c r="K171" s="46">
        <v>5.7400574005740061E-3</v>
      </c>
      <c r="L171" s="46">
        <v>2.2453222453222454E-2</v>
      </c>
      <c r="M171">
        <f>+_xlfn.IFNA(VLOOKUP(C171,'[1]HISTORICO TCB MUNICIPIO'!$C$10:$W$1131,21,FALSE),0)</f>
        <v>1.6521923321330227E-2</v>
      </c>
    </row>
    <row r="172" spans="1:13" x14ac:dyDescent="0.25">
      <c r="A172" s="44">
        <f>+COUNTIF($B$1:B172,ESTADISTICAS!B$9)</f>
        <v>0</v>
      </c>
      <c r="B172">
        <v>13</v>
      </c>
      <c r="C172" s="158">
        <v>13458</v>
      </c>
      <c r="D172" s="46" t="s">
        <v>561</v>
      </c>
      <c r="E172" s="46">
        <v>4.9382716049382715E-3</v>
      </c>
      <c r="F172" s="46">
        <v>1.4534883720930232E-3</v>
      </c>
      <c r="G172" s="46">
        <v>4.3062200956937796E-3</v>
      </c>
      <c r="H172" s="46">
        <v>4.74158368895211E-4</v>
      </c>
      <c r="I172" s="46">
        <v>1.4130946773433821E-3</v>
      </c>
      <c r="J172" s="46">
        <v>0</v>
      </c>
      <c r="K172" s="46">
        <v>0</v>
      </c>
      <c r="L172" s="46">
        <v>0</v>
      </c>
      <c r="M172">
        <f>+_xlfn.IFNA(VLOOKUP(C172,'[1]HISTORICO TCB MUNICIPIO'!$C$10:$W$1131,21,FALSE),0)</f>
        <v>0</v>
      </c>
    </row>
    <row r="173" spans="1:13" x14ac:dyDescent="0.25">
      <c r="A173" s="44">
        <f>+COUNTIF($B$1:B173,ESTADISTICAS!B$9)</f>
        <v>0</v>
      </c>
      <c r="B173">
        <v>13</v>
      </c>
      <c r="C173" s="158">
        <v>13468</v>
      </c>
      <c r="D173" s="46" t="s">
        <v>562</v>
      </c>
      <c r="E173" s="46">
        <v>5.6012110726643596E-2</v>
      </c>
      <c r="F173" s="46">
        <v>7.5170357751277686E-2</v>
      </c>
      <c r="G173" s="46">
        <v>7.6858108108108114E-2</v>
      </c>
      <c r="H173" s="46">
        <v>5.0136928586475671E-2</v>
      </c>
      <c r="I173" s="46">
        <v>4.5646661031276417E-2</v>
      </c>
      <c r="J173" s="46">
        <v>6.0392658984208279E-2</v>
      </c>
      <c r="K173" s="46">
        <v>1.8213356461405029E-2</v>
      </c>
      <c r="L173" s="46">
        <v>7.7110030932390633E-2</v>
      </c>
      <c r="M173">
        <f>+_xlfn.IFNA(VLOOKUP(C173,'[1]HISTORICO TCB MUNICIPIO'!$C$10:$W$1131,21,FALSE),0)</f>
        <v>0.15663196016296968</v>
      </c>
    </row>
    <row r="174" spans="1:13" x14ac:dyDescent="0.25">
      <c r="A174" s="44">
        <f>+COUNTIF($B$1:B174,ESTADISTICAS!B$9)</f>
        <v>0</v>
      </c>
      <c r="B174">
        <v>13</v>
      </c>
      <c r="C174" s="158">
        <v>13473</v>
      </c>
      <c r="D174" s="46" t="s">
        <v>563</v>
      </c>
      <c r="E174" s="46">
        <v>1.4478764478764479E-2</v>
      </c>
      <c r="F174" s="46">
        <v>4.6707146193367584E-2</v>
      </c>
      <c r="G174" s="46">
        <v>4.746691008671839E-2</v>
      </c>
      <c r="H174" s="46">
        <v>4.4044943820224718E-2</v>
      </c>
      <c r="I174" s="46">
        <v>1.7402945113788489E-2</v>
      </c>
      <c r="J174" s="46">
        <v>0</v>
      </c>
      <c r="K174" s="46">
        <v>0</v>
      </c>
      <c r="L174" s="46">
        <v>4.5372050816696913E-4</v>
      </c>
      <c r="M174">
        <f>+_xlfn.IFNA(VLOOKUP(C174,'[1]HISTORICO TCB MUNICIPIO'!$C$10:$W$1131,21,FALSE),0)</f>
        <v>0</v>
      </c>
    </row>
    <row r="175" spans="1:13" x14ac:dyDescent="0.25">
      <c r="A175" s="44">
        <f>+COUNTIF($B$1:B175,ESTADISTICAS!B$9)</f>
        <v>0</v>
      </c>
      <c r="B175">
        <v>13</v>
      </c>
      <c r="C175" s="158">
        <v>13490</v>
      </c>
      <c r="D175" s="46" t="s">
        <v>2359</v>
      </c>
      <c r="E175" s="46">
        <v>0</v>
      </c>
      <c r="F175" s="46">
        <v>0</v>
      </c>
      <c r="G175" s="46">
        <v>0</v>
      </c>
      <c r="H175" s="46">
        <v>0</v>
      </c>
      <c r="I175" s="46">
        <v>0</v>
      </c>
      <c r="J175" s="46">
        <v>0</v>
      </c>
      <c r="K175" s="46">
        <v>0</v>
      </c>
      <c r="L175" s="46">
        <v>0</v>
      </c>
      <c r="M175">
        <f>+_xlfn.IFNA(VLOOKUP(C175,'[1]HISTORICO TCB MUNICIPIO'!$C$10:$W$1131,21,FALSE),0)</f>
        <v>0</v>
      </c>
    </row>
    <row r="176" spans="1:13" x14ac:dyDescent="0.25">
      <c r="A176" s="44">
        <f>+COUNTIF($B$1:B176,ESTADISTICAS!B$9)</f>
        <v>0</v>
      </c>
      <c r="B176">
        <v>13</v>
      </c>
      <c r="C176" s="158">
        <v>13549</v>
      </c>
      <c r="D176" s="46" t="s">
        <v>564</v>
      </c>
      <c r="E176" s="46">
        <v>1.26232741617357E-2</v>
      </c>
      <c r="F176" s="46">
        <v>1.281055900621118E-2</v>
      </c>
      <c r="G176" s="46">
        <v>1.6147635524798153E-2</v>
      </c>
      <c r="H176" s="46">
        <v>1.1098354381936472E-2</v>
      </c>
      <c r="I176" s="46">
        <v>6.9018404907975461E-3</v>
      </c>
      <c r="J176" s="46">
        <v>0</v>
      </c>
      <c r="K176" s="46">
        <v>0</v>
      </c>
      <c r="L176" s="46">
        <v>3.9603960396039607E-4</v>
      </c>
      <c r="M176">
        <f>+_xlfn.IFNA(VLOOKUP(C176,'[1]HISTORICO TCB MUNICIPIO'!$C$10:$W$1131,21,FALSE),0)</f>
        <v>0</v>
      </c>
    </row>
    <row r="177" spans="1:13" x14ac:dyDescent="0.25">
      <c r="A177" s="44">
        <f>+COUNTIF($B$1:B177,ESTADISTICAS!B$9)</f>
        <v>0</v>
      </c>
      <c r="B177">
        <v>13</v>
      </c>
      <c r="C177" s="158">
        <v>13580</v>
      </c>
      <c r="D177" s="46" t="s">
        <v>565</v>
      </c>
      <c r="E177" s="46">
        <v>0</v>
      </c>
      <c r="F177" s="46">
        <v>0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>
        <f>+_xlfn.IFNA(VLOOKUP(C177,'[1]HISTORICO TCB MUNICIPIO'!$C$10:$W$1131,21,FALSE),0)</f>
        <v>0</v>
      </c>
    </row>
    <row r="178" spans="1:13" x14ac:dyDescent="0.25">
      <c r="A178" s="44">
        <f>+COUNTIF($B$1:B178,ESTADISTICAS!B$9)</f>
        <v>0</v>
      </c>
      <c r="B178">
        <v>13</v>
      </c>
      <c r="C178" s="158">
        <v>13600</v>
      </c>
      <c r="D178" s="46" t="s">
        <v>566</v>
      </c>
      <c r="E178" s="46">
        <v>4.5092838196286469E-2</v>
      </c>
      <c r="F178" s="46">
        <v>4.4012944983818768E-2</v>
      </c>
      <c r="G178" s="46">
        <v>1.8891687657430732E-2</v>
      </c>
      <c r="H178" s="46">
        <v>1.9030079803560467E-2</v>
      </c>
      <c r="I178" s="46">
        <v>1.1370436864153202E-2</v>
      </c>
      <c r="J178" s="46">
        <v>0</v>
      </c>
      <c r="K178" s="46">
        <v>5.7077625570776253E-4</v>
      </c>
      <c r="L178" s="46">
        <v>0</v>
      </c>
      <c r="M178">
        <f>+_xlfn.IFNA(VLOOKUP(C178,'[1]HISTORICO TCB MUNICIPIO'!$C$10:$W$1131,21,FALSE),0)</f>
        <v>0</v>
      </c>
    </row>
    <row r="179" spans="1:13" x14ac:dyDescent="0.25">
      <c r="A179" s="44">
        <f>+COUNTIF($B$1:B179,ESTADISTICAS!B$9)</f>
        <v>0</v>
      </c>
      <c r="B179">
        <v>13</v>
      </c>
      <c r="C179" s="158">
        <v>13620</v>
      </c>
      <c r="D179" s="46" t="s">
        <v>567</v>
      </c>
      <c r="E179" s="46">
        <v>8.2298136645962736E-2</v>
      </c>
      <c r="F179" s="46">
        <v>7.03125E-2</v>
      </c>
      <c r="G179" s="46">
        <v>0</v>
      </c>
      <c r="H179" s="46">
        <v>0</v>
      </c>
      <c r="I179" s="46">
        <v>0</v>
      </c>
      <c r="J179" s="46">
        <v>0</v>
      </c>
      <c r="K179" s="46">
        <v>0</v>
      </c>
      <c r="L179" s="46">
        <v>0</v>
      </c>
      <c r="M179">
        <f>+_xlfn.IFNA(VLOOKUP(C179,'[1]HISTORICO TCB MUNICIPIO'!$C$10:$W$1131,21,FALSE),0)</f>
        <v>0</v>
      </c>
    </row>
    <row r="180" spans="1:13" x14ac:dyDescent="0.25">
      <c r="A180" s="44">
        <f>+COUNTIF($B$1:B180,ESTADISTICAS!B$9)</f>
        <v>0</v>
      </c>
      <c r="B180">
        <v>13</v>
      </c>
      <c r="C180" s="158">
        <v>13647</v>
      </c>
      <c r="D180" s="46" t="s">
        <v>568</v>
      </c>
      <c r="E180" s="46">
        <v>0</v>
      </c>
      <c r="F180" s="46">
        <v>6.7774936061381075E-2</v>
      </c>
      <c r="G180" s="46">
        <v>5.8445728965960182E-2</v>
      </c>
      <c r="H180" s="46">
        <v>3.6505867014341588E-2</v>
      </c>
      <c r="I180" s="46">
        <v>3.5880398671096346E-2</v>
      </c>
      <c r="J180" s="46">
        <v>2.097428958051421E-2</v>
      </c>
      <c r="K180" s="46">
        <v>0</v>
      </c>
      <c r="L180" s="46">
        <v>4.1666666666666666E-3</v>
      </c>
      <c r="M180">
        <f>+_xlfn.IFNA(VLOOKUP(C180,'[1]HISTORICO TCB MUNICIPIO'!$C$10:$W$1131,21,FALSE),0)</f>
        <v>3.4867503486750349E-3</v>
      </c>
    </row>
    <row r="181" spans="1:13" x14ac:dyDescent="0.25">
      <c r="A181" s="44">
        <f>+COUNTIF($B$1:B181,ESTADISTICAS!B$9)</f>
        <v>0</v>
      </c>
      <c r="B181">
        <v>13</v>
      </c>
      <c r="C181" s="158">
        <v>13650</v>
      </c>
      <c r="D181" s="46" t="s">
        <v>569</v>
      </c>
      <c r="E181" s="46">
        <v>2.1216407355021217E-2</v>
      </c>
      <c r="F181" s="46">
        <v>9.9009900990099011E-3</v>
      </c>
      <c r="G181" s="46">
        <v>7.1123755334281653E-4</v>
      </c>
      <c r="H181" s="46">
        <v>7.1787508973438624E-4</v>
      </c>
      <c r="I181" s="46">
        <v>0</v>
      </c>
      <c r="J181" s="46">
        <v>0</v>
      </c>
      <c r="K181" s="46">
        <v>0</v>
      </c>
      <c r="L181" s="46">
        <v>0</v>
      </c>
      <c r="M181">
        <f>+_xlfn.IFNA(VLOOKUP(C181,'[1]HISTORICO TCB MUNICIPIO'!$C$10:$W$1131,21,FALSE),0)</f>
        <v>0</v>
      </c>
    </row>
    <row r="182" spans="1:13" x14ac:dyDescent="0.25">
      <c r="A182" s="44">
        <f>+COUNTIF($B$1:B182,ESTADISTICAS!B$9)</f>
        <v>0</v>
      </c>
      <c r="B182">
        <v>13</v>
      </c>
      <c r="C182" s="158">
        <v>13654</v>
      </c>
      <c r="D182" s="46" t="s">
        <v>570</v>
      </c>
      <c r="E182" s="46">
        <v>4.4276966556759306E-2</v>
      </c>
      <c r="F182" s="46">
        <v>3.6692986530422668E-2</v>
      </c>
      <c r="G182" s="46">
        <v>5.9392265193370167E-2</v>
      </c>
      <c r="H182" s="46">
        <v>3.8073394495412846E-2</v>
      </c>
      <c r="I182" s="46">
        <v>2.7586206896551724E-2</v>
      </c>
      <c r="J182" s="46">
        <v>1.020408163265306E-2</v>
      </c>
      <c r="K182" s="46">
        <v>0</v>
      </c>
      <c r="L182" s="46">
        <v>0</v>
      </c>
      <c r="M182">
        <f>+_xlfn.IFNA(VLOOKUP(C182,'[1]HISTORICO TCB MUNICIPIO'!$C$10:$W$1131,21,FALSE),0)</f>
        <v>0</v>
      </c>
    </row>
    <row r="183" spans="1:13" x14ac:dyDescent="0.25">
      <c r="A183" s="44">
        <f>+COUNTIF($B$1:B183,ESTADISTICAS!B$9)</f>
        <v>0</v>
      </c>
      <c r="B183">
        <v>13</v>
      </c>
      <c r="C183" s="158">
        <v>13655</v>
      </c>
      <c r="D183" s="46" t="s">
        <v>571</v>
      </c>
      <c r="E183" s="46">
        <v>0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>
        <f>+_xlfn.IFNA(VLOOKUP(C183,'[1]HISTORICO TCB MUNICIPIO'!$C$10:$W$1131,21,FALSE),0)</f>
        <v>0</v>
      </c>
    </row>
    <row r="184" spans="1:13" x14ac:dyDescent="0.25">
      <c r="A184" s="44">
        <f>+COUNTIF($B$1:B184,ESTADISTICAS!B$9)</f>
        <v>0</v>
      </c>
      <c r="B184">
        <v>13</v>
      </c>
      <c r="C184" s="158">
        <v>13657</v>
      </c>
      <c r="D184" s="46" t="s">
        <v>572</v>
      </c>
      <c r="E184" s="46">
        <v>2.9376135675348275E-2</v>
      </c>
      <c r="F184" s="46">
        <v>0.12646793134598014</v>
      </c>
      <c r="G184" s="46">
        <v>9.8974049487024748E-2</v>
      </c>
      <c r="H184" s="46">
        <v>9.082624544349939E-2</v>
      </c>
      <c r="I184" s="46">
        <v>9.4182825484764546E-2</v>
      </c>
      <c r="J184" s="46">
        <v>9.3270735524256645E-2</v>
      </c>
      <c r="K184" s="46">
        <v>3.1887755102040814E-4</v>
      </c>
      <c r="L184" s="46">
        <v>9.8173515981735154E-2</v>
      </c>
      <c r="M184">
        <f>+_xlfn.IFNA(VLOOKUP(C184,'[1]HISTORICO TCB MUNICIPIO'!$C$10:$W$1131,21,FALSE),0)</f>
        <v>0.25917278185456971</v>
      </c>
    </row>
    <row r="185" spans="1:13" x14ac:dyDescent="0.25">
      <c r="A185" s="44">
        <f>+COUNTIF($B$1:B185,ESTADISTICAS!B$9)</f>
        <v>0</v>
      </c>
      <c r="B185">
        <v>13</v>
      </c>
      <c r="C185" s="158">
        <v>13667</v>
      </c>
      <c r="D185" s="46" t="s">
        <v>573</v>
      </c>
      <c r="E185" s="46">
        <v>0</v>
      </c>
      <c r="F185" s="46">
        <v>0</v>
      </c>
      <c r="G185" s="46">
        <v>2.1996615905245348E-2</v>
      </c>
      <c r="H185" s="46">
        <v>1.3935340022296544E-2</v>
      </c>
      <c r="I185" s="46">
        <v>1.2181616832779624E-2</v>
      </c>
      <c r="J185" s="46">
        <v>0</v>
      </c>
      <c r="K185" s="46">
        <v>0</v>
      </c>
      <c r="L185" s="46">
        <v>5.5309734513274336E-4</v>
      </c>
      <c r="M185">
        <f>+_xlfn.IFNA(VLOOKUP(C185,'[1]HISTORICO TCB MUNICIPIO'!$C$10:$W$1131,21,FALSE),0)</f>
        <v>0</v>
      </c>
    </row>
    <row r="186" spans="1:13" x14ac:dyDescent="0.25">
      <c r="A186" s="44">
        <f>+COUNTIF($B$1:B186,ESTADISTICAS!B$9)</f>
        <v>0</v>
      </c>
      <c r="B186">
        <v>13</v>
      </c>
      <c r="C186" s="158">
        <v>13670</v>
      </c>
      <c r="D186" s="46" t="s">
        <v>574</v>
      </c>
      <c r="E186" s="46">
        <v>5.3506869125090381E-2</v>
      </c>
      <c r="F186" s="46">
        <v>3.6516853932584269E-2</v>
      </c>
      <c r="G186" s="46">
        <v>3.8934426229508198E-2</v>
      </c>
      <c r="H186" s="46">
        <v>2.2984676882078614E-2</v>
      </c>
      <c r="I186" s="46">
        <v>1.4341590612777053E-2</v>
      </c>
      <c r="J186" s="46">
        <v>0</v>
      </c>
      <c r="K186" s="46">
        <v>0</v>
      </c>
      <c r="L186" s="46">
        <v>0</v>
      </c>
      <c r="M186">
        <f>+_xlfn.IFNA(VLOOKUP(C186,'[1]HISTORICO TCB MUNICIPIO'!$C$10:$W$1131,21,FALSE),0)</f>
        <v>0</v>
      </c>
    </row>
    <row r="187" spans="1:13" x14ac:dyDescent="0.25">
      <c r="A187" s="44">
        <f>+COUNTIF($B$1:B187,ESTADISTICAS!B$9)</f>
        <v>0</v>
      </c>
      <c r="B187">
        <v>13</v>
      </c>
      <c r="C187" s="158">
        <v>13673</v>
      </c>
      <c r="D187" s="46" t="s">
        <v>575</v>
      </c>
      <c r="E187" s="46">
        <v>1.6693163751987282E-2</v>
      </c>
      <c r="F187" s="46">
        <v>2.7472527472527472E-2</v>
      </c>
      <c r="G187" s="46">
        <v>1.8662519440124418E-2</v>
      </c>
      <c r="H187" s="46">
        <v>1.3975155279503106E-2</v>
      </c>
      <c r="I187" s="46">
        <v>0</v>
      </c>
      <c r="J187" s="46">
        <v>1.5822784810126582E-3</v>
      </c>
      <c r="K187" s="46">
        <v>0</v>
      </c>
      <c r="L187" s="46">
        <v>2.4429967426710096E-3</v>
      </c>
      <c r="M187">
        <f>+_xlfn.IFNA(VLOOKUP(C187,'[1]HISTORICO TCB MUNICIPIO'!$C$10:$W$1131,21,FALSE),0)</f>
        <v>0</v>
      </c>
    </row>
    <row r="188" spans="1:13" x14ac:dyDescent="0.25">
      <c r="A188" s="44">
        <f>+COUNTIF($B$1:B188,ESTADISTICAS!B$9)</f>
        <v>0</v>
      </c>
      <c r="B188">
        <v>13</v>
      </c>
      <c r="C188" s="158">
        <v>13683</v>
      </c>
      <c r="D188" s="46" t="s">
        <v>576</v>
      </c>
      <c r="E188" s="46">
        <v>0.11419753086419752</v>
      </c>
      <c r="F188" s="46">
        <v>3.5464535464535464E-2</v>
      </c>
      <c r="G188" s="46">
        <v>1.3087736306349976E-2</v>
      </c>
      <c r="H188" s="46">
        <v>1.8832391713747645E-3</v>
      </c>
      <c r="I188" s="46">
        <v>0</v>
      </c>
      <c r="J188" s="46">
        <v>8.9847259658580418E-4</v>
      </c>
      <c r="K188" s="46">
        <v>0</v>
      </c>
      <c r="L188" s="46">
        <v>0</v>
      </c>
      <c r="M188">
        <f>+_xlfn.IFNA(VLOOKUP(C188,'[1]HISTORICO TCB MUNICIPIO'!$C$10:$W$1131,21,FALSE),0)</f>
        <v>0</v>
      </c>
    </row>
    <row r="189" spans="1:13" x14ac:dyDescent="0.25">
      <c r="A189" s="44">
        <f>+COUNTIF($B$1:B189,ESTADISTICAS!B$9)</f>
        <v>0</v>
      </c>
      <c r="B189">
        <v>13</v>
      </c>
      <c r="C189" s="158">
        <v>13688</v>
      </c>
      <c r="D189" s="46" t="s">
        <v>577</v>
      </c>
      <c r="E189" s="46">
        <v>6.980609418282549E-2</v>
      </c>
      <c r="F189" s="46">
        <v>3.4846884899683211E-2</v>
      </c>
      <c r="G189" s="46">
        <v>4.2168674698795178E-2</v>
      </c>
      <c r="H189" s="46">
        <v>2.7724665391969407E-2</v>
      </c>
      <c r="I189" s="46">
        <v>1.3467244921250857E-2</v>
      </c>
      <c r="J189" s="46">
        <v>0</v>
      </c>
      <c r="K189" s="46">
        <v>5.9159095710965559E-3</v>
      </c>
      <c r="L189" s="46">
        <v>4.31211498973306E-3</v>
      </c>
      <c r="M189">
        <f>+_xlfn.IFNA(VLOOKUP(C189,'[1]HISTORICO TCB MUNICIPIO'!$C$10:$W$1131,21,FALSE),0)</f>
        <v>1.4702920443101713E-2</v>
      </c>
    </row>
    <row r="190" spans="1:13" x14ac:dyDescent="0.25">
      <c r="A190" s="44">
        <f>+COUNTIF($B$1:B190,ESTADISTICAS!B$9)</f>
        <v>0</v>
      </c>
      <c r="B190">
        <v>13</v>
      </c>
      <c r="C190" s="158">
        <v>13744</v>
      </c>
      <c r="D190" s="46" t="s">
        <v>578</v>
      </c>
      <c r="E190" s="46">
        <v>1.0869565217391304E-2</v>
      </c>
      <c r="F190" s="46">
        <v>3.3664459161147901E-2</v>
      </c>
      <c r="G190" s="46">
        <v>3.2000000000000001E-2</v>
      </c>
      <c r="H190" s="46">
        <v>2.3340248962655602E-2</v>
      </c>
      <c r="I190" s="46">
        <v>1.1144883485309016E-2</v>
      </c>
      <c r="J190" s="46">
        <v>0</v>
      </c>
      <c r="K190" s="46">
        <v>4.8732943469785572E-4</v>
      </c>
      <c r="L190" s="46">
        <v>0</v>
      </c>
      <c r="M190">
        <f>+_xlfn.IFNA(VLOOKUP(C190,'[1]HISTORICO TCB MUNICIPIO'!$C$10:$W$1131,21,FALSE),0)</f>
        <v>0</v>
      </c>
    </row>
    <row r="191" spans="1:13" x14ac:dyDescent="0.25">
      <c r="A191" s="44">
        <f>+COUNTIF($B$1:B191,ESTADISTICAS!B$9)</f>
        <v>0</v>
      </c>
      <c r="B191">
        <v>13</v>
      </c>
      <c r="C191" s="158">
        <v>13760</v>
      </c>
      <c r="D191" s="46" t="s">
        <v>579</v>
      </c>
      <c r="E191" s="46">
        <v>2.987012987012987E-2</v>
      </c>
      <c r="F191" s="46">
        <v>2.8169014084507043E-2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>
        <f>+_xlfn.IFNA(VLOOKUP(C191,'[1]HISTORICO TCB MUNICIPIO'!$C$10:$W$1131,21,FALSE),0)</f>
        <v>0</v>
      </c>
    </row>
    <row r="192" spans="1:13" x14ac:dyDescent="0.25">
      <c r="A192" s="44">
        <f>+COUNTIF($B$1:B192,ESTADISTICAS!B$9)</f>
        <v>0</v>
      </c>
      <c r="B192">
        <v>13</v>
      </c>
      <c r="C192" s="158">
        <v>13780</v>
      </c>
      <c r="D192" s="46" t="s">
        <v>580</v>
      </c>
      <c r="E192" s="46">
        <v>1.7543859649122806E-2</v>
      </c>
      <c r="F192" s="46">
        <v>2.9215358931552589E-2</v>
      </c>
      <c r="G192" s="46">
        <v>4.4463087248322146E-2</v>
      </c>
      <c r="H192" s="46">
        <v>3.7256562235393732E-2</v>
      </c>
      <c r="I192" s="46">
        <v>2.5684931506849314E-2</v>
      </c>
      <c r="J192" s="46">
        <v>0</v>
      </c>
      <c r="K192" s="46">
        <v>0</v>
      </c>
      <c r="L192" s="46">
        <v>0</v>
      </c>
      <c r="M192">
        <f>+_xlfn.IFNA(VLOOKUP(C192,'[1]HISTORICO TCB MUNICIPIO'!$C$10:$W$1131,21,FALSE),0)</f>
        <v>0</v>
      </c>
    </row>
    <row r="193" spans="1:13" x14ac:dyDescent="0.25">
      <c r="A193" s="44">
        <f>+COUNTIF($B$1:B193,ESTADISTICAS!B$9)</f>
        <v>0</v>
      </c>
      <c r="B193">
        <v>13</v>
      </c>
      <c r="C193" s="158">
        <v>13810</v>
      </c>
      <c r="D193" s="46" t="s">
        <v>581</v>
      </c>
      <c r="E193" s="46">
        <v>0</v>
      </c>
      <c r="F193" s="46">
        <v>0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>
        <f>+_xlfn.IFNA(VLOOKUP(C193,'[1]HISTORICO TCB MUNICIPIO'!$C$10:$W$1131,21,FALSE),0)</f>
        <v>0</v>
      </c>
    </row>
    <row r="194" spans="1:13" x14ac:dyDescent="0.25">
      <c r="A194" s="44">
        <f>+COUNTIF($B$1:B194,ESTADISTICAS!B$9)</f>
        <v>0</v>
      </c>
      <c r="B194">
        <v>13</v>
      </c>
      <c r="C194" s="158">
        <v>13836</v>
      </c>
      <c r="D194" s="46" t="s">
        <v>582</v>
      </c>
      <c r="E194" s="46">
        <v>3.3789219629927592E-2</v>
      </c>
      <c r="F194" s="46">
        <v>0.11261402956904687</v>
      </c>
      <c r="G194" s="46">
        <v>0.15619720473045615</v>
      </c>
      <c r="H194" s="46">
        <v>0.1130827067669173</v>
      </c>
      <c r="I194" s="46">
        <v>9.1955719557195573E-2</v>
      </c>
      <c r="J194" s="46">
        <v>7.6161351390709189E-2</v>
      </c>
      <c r="K194" s="46">
        <v>1.447178002894356E-4</v>
      </c>
      <c r="L194" s="46">
        <v>8.241758241758242E-3</v>
      </c>
      <c r="M194">
        <f>+_xlfn.IFNA(VLOOKUP(C194,'[1]HISTORICO TCB MUNICIPIO'!$C$10:$W$1131,21,FALSE),0)</f>
        <v>1.338376491125982E-2</v>
      </c>
    </row>
    <row r="195" spans="1:13" x14ac:dyDescent="0.25">
      <c r="A195" s="44">
        <f>+COUNTIF($B$1:B195,ESTADISTICAS!B$9)</f>
        <v>0</v>
      </c>
      <c r="B195">
        <v>13</v>
      </c>
      <c r="C195" s="158">
        <v>13838</v>
      </c>
      <c r="D195" s="46" t="s">
        <v>583</v>
      </c>
      <c r="E195" s="46">
        <v>6.8603712671509276E-2</v>
      </c>
      <c r="F195" s="46">
        <v>5.8498023715415022E-2</v>
      </c>
      <c r="G195" s="46">
        <v>1.3910355486862442E-2</v>
      </c>
      <c r="H195" s="46">
        <v>4.0030211480362538E-2</v>
      </c>
      <c r="I195" s="46">
        <v>3.5502958579881658E-2</v>
      </c>
      <c r="J195" s="46">
        <v>2.2561863173216887E-2</v>
      </c>
      <c r="K195" s="46">
        <v>0</v>
      </c>
      <c r="L195" s="46">
        <v>0</v>
      </c>
      <c r="M195">
        <f>+_xlfn.IFNA(VLOOKUP(C195,'[1]HISTORICO TCB MUNICIPIO'!$C$10:$W$1131,21,FALSE),0)</f>
        <v>0</v>
      </c>
    </row>
    <row r="196" spans="1:13" x14ac:dyDescent="0.25">
      <c r="A196" s="44">
        <f>+COUNTIF($B$1:B196,ESTADISTICAS!B$9)</f>
        <v>0</v>
      </c>
      <c r="B196">
        <v>13</v>
      </c>
      <c r="C196" s="158">
        <v>13873</v>
      </c>
      <c r="D196" s="46" t="s">
        <v>584</v>
      </c>
      <c r="E196" s="46">
        <v>2.3163841807909605E-2</v>
      </c>
      <c r="F196" s="46">
        <v>7.3521282476506356E-2</v>
      </c>
      <c r="G196" s="46">
        <v>4.6070460704607047E-2</v>
      </c>
      <c r="H196" s="46">
        <v>0.13425679275439531</v>
      </c>
      <c r="I196" s="46">
        <v>0.10772464529689964</v>
      </c>
      <c r="J196" s="46">
        <v>0</v>
      </c>
      <c r="K196" s="46">
        <v>0</v>
      </c>
      <c r="L196" s="46">
        <v>8.1377151799687006E-2</v>
      </c>
      <c r="M196">
        <f>+_xlfn.IFNA(VLOOKUP(C196,'[1]HISTORICO TCB MUNICIPIO'!$C$10:$W$1131,21,FALSE),0)</f>
        <v>5.2410901467505244E-4</v>
      </c>
    </row>
    <row r="197" spans="1:13" x14ac:dyDescent="0.25">
      <c r="A197" s="44">
        <f>+COUNTIF($B$1:B197,ESTADISTICAS!B$9)</f>
        <v>0</v>
      </c>
      <c r="B197">
        <v>13</v>
      </c>
      <c r="C197" s="158">
        <v>13894</v>
      </c>
      <c r="D197" s="46" t="s">
        <v>585</v>
      </c>
      <c r="E197" s="46">
        <v>9.2320261437908502E-2</v>
      </c>
      <c r="F197" s="46">
        <v>6.5495207667731634E-2</v>
      </c>
      <c r="G197" s="46">
        <v>1.8912529550827423E-2</v>
      </c>
      <c r="H197" s="46">
        <v>1.1746280344557557E-2</v>
      </c>
      <c r="I197" s="46">
        <v>8.6887835703001581E-3</v>
      </c>
      <c r="J197" s="46">
        <v>0</v>
      </c>
      <c r="K197" s="46">
        <v>0</v>
      </c>
      <c r="L197" s="46">
        <v>0</v>
      </c>
      <c r="M197">
        <f>+_xlfn.IFNA(VLOOKUP(C197,'[1]HISTORICO TCB MUNICIPIO'!$C$10:$W$1131,21,FALSE),0)</f>
        <v>0</v>
      </c>
    </row>
    <row r="198" spans="1:13" x14ac:dyDescent="0.25">
      <c r="A198" s="44">
        <f>+COUNTIF($B$1:B198,ESTADISTICAS!B$9)</f>
        <v>0</v>
      </c>
      <c r="B198">
        <v>15</v>
      </c>
      <c r="C198" s="158">
        <v>15001</v>
      </c>
      <c r="D198" s="46" t="s">
        <v>586</v>
      </c>
      <c r="E198" s="46">
        <v>1.4947515280361414</v>
      </c>
      <c r="F198" s="46">
        <v>1.677860287835973</v>
      </c>
      <c r="G198" s="46">
        <v>1.7630154639175257</v>
      </c>
      <c r="H198" s="46">
        <v>1.8606056790278915</v>
      </c>
      <c r="I198" s="46">
        <v>1.9582104228121928</v>
      </c>
      <c r="J198" s="46">
        <v>2.0719856028794239</v>
      </c>
      <c r="K198" s="46">
        <v>1.9829009779235229</v>
      </c>
      <c r="L198" s="46">
        <v>2.2313940850065785</v>
      </c>
      <c r="M198">
        <f>+_xlfn.IFNA(VLOOKUP(C198,'[1]HISTORICO TCB MUNICIPIO'!$C$10:$W$1131,21,FALSE),0)</f>
        <v>2.139212827988338</v>
      </c>
    </row>
    <row r="199" spans="1:13" x14ac:dyDescent="0.25">
      <c r="A199" s="44">
        <f>+COUNTIF($B$1:B199,ESTADISTICAS!B$9)</f>
        <v>0</v>
      </c>
      <c r="B199">
        <v>15</v>
      </c>
      <c r="C199" s="158">
        <v>15022</v>
      </c>
      <c r="D199" s="46" t="s">
        <v>2360</v>
      </c>
      <c r="E199" s="46">
        <v>0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7.462686567164179E-3</v>
      </c>
      <c r="M199">
        <f>+_xlfn.IFNA(VLOOKUP(C199,'[1]HISTORICO TCB MUNICIPIO'!$C$10:$W$1131,21,FALSE),0)</f>
        <v>0</v>
      </c>
    </row>
    <row r="200" spans="1:13" x14ac:dyDescent="0.25">
      <c r="A200" s="44">
        <f>+COUNTIF($B$1:B200,ESTADISTICAS!B$9)</f>
        <v>0</v>
      </c>
      <c r="B200">
        <v>15</v>
      </c>
      <c r="C200" s="158">
        <v>15047</v>
      </c>
      <c r="D200" s="46" t="s">
        <v>588</v>
      </c>
      <c r="E200" s="46">
        <v>6.8870523415977963E-4</v>
      </c>
      <c r="F200" s="46">
        <v>0</v>
      </c>
      <c r="G200" s="46">
        <v>6.8607068607068611E-2</v>
      </c>
      <c r="H200" s="46">
        <v>5.4393305439330547E-2</v>
      </c>
      <c r="I200" s="46">
        <v>3.4361851332398316E-2</v>
      </c>
      <c r="J200" s="46">
        <v>2.8449502133712661E-3</v>
      </c>
      <c r="K200" s="46">
        <v>7.2046109510086451E-4</v>
      </c>
      <c r="L200" s="46">
        <v>0</v>
      </c>
      <c r="M200">
        <f>+_xlfn.IFNA(VLOOKUP(C200,'[1]HISTORICO TCB MUNICIPIO'!$C$10:$W$1131,21,FALSE),0)</f>
        <v>0</v>
      </c>
    </row>
    <row r="201" spans="1:13" x14ac:dyDescent="0.25">
      <c r="A201" s="44">
        <f>+COUNTIF($B$1:B201,ESTADISTICAS!B$9)</f>
        <v>0</v>
      </c>
      <c r="B201">
        <v>15</v>
      </c>
      <c r="C201" s="158">
        <v>15051</v>
      </c>
      <c r="D201" s="46" t="s">
        <v>589</v>
      </c>
      <c r="E201" s="46">
        <v>0</v>
      </c>
      <c r="F201" s="46">
        <v>0</v>
      </c>
      <c r="G201" s="46">
        <v>0</v>
      </c>
      <c r="H201" s="46">
        <v>0</v>
      </c>
      <c r="I201" s="46">
        <v>0</v>
      </c>
      <c r="J201" s="46">
        <v>1.0178117048346057E-2</v>
      </c>
      <c r="K201" s="46">
        <v>0</v>
      </c>
      <c r="L201" s="46">
        <v>0</v>
      </c>
      <c r="M201">
        <f>+_xlfn.IFNA(VLOOKUP(C201,'[1]HISTORICO TCB MUNICIPIO'!$C$10:$W$1131,21,FALSE),0)</f>
        <v>0</v>
      </c>
    </row>
    <row r="202" spans="1:13" x14ac:dyDescent="0.25">
      <c r="A202" s="44">
        <f>+COUNTIF($B$1:B202,ESTADISTICAS!B$9)</f>
        <v>0</v>
      </c>
      <c r="B202">
        <v>15</v>
      </c>
      <c r="C202" s="158">
        <v>15087</v>
      </c>
      <c r="D202" s="46" t="s">
        <v>590</v>
      </c>
      <c r="E202" s="46">
        <v>3.6161335187760782E-2</v>
      </c>
      <c r="F202" s="46">
        <v>3.7089871611982884E-2</v>
      </c>
      <c r="G202" s="46">
        <v>5.5882352941176473E-2</v>
      </c>
      <c r="H202" s="46">
        <v>5.2950075642965201E-2</v>
      </c>
      <c r="I202" s="46">
        <v>5.3543307086614172E-2</v>
      </c>
      <c r="J202" s="46">
        <v>1.639344262295082E-3</v>
      </c>
      <c r="K202" s="46">
        <v>0</v>
      </c>
      <c r="L202" s="46">
        <v>0</v>
      </c>
      <c r="M202">
        <f>+_xlfn.IFNA(VLOOKUP(C202,'[1]HISTORICO TCB MUNICIPIO'!$C$10:$W$1131,21,FALSE),0)</f>
        <v>0</v>
      </c>
    </row>
    <row r="203" spans="1:13" x14ac:dyDescent="0.25">
      <c r="A203" s="44">
        <f>+COUNTIF($B$1:B203,ESTADISTICAS!B$9)</f>
        <v>0</v>
      </c>
      <c r="B203">
        <v>15</v>
      </c>
      <c r="C203" s="158">
        <v>15090</v>
      </c>
      <c r="D203" s="46" t="s">
        <v>591</v>
      </c>
      <c r="E203" s="46">
        <v>0</v>
      </c>
      <c r="F203" s="46">
        <v>0</v>
      </c>
      <c r="G203" s="46">
        <v>0</v>
      </c>
      <c r="H203" s="46">
        <v>0</v>
      </c>
      <c r="I203" s="46">
        <v>0</v>
      </c>
      <c r="J203" s="46">
        <v>5.1282051282051282E-3</v>
      </c>
      <c r="K203" s="46">
        <v>0</v>
      </c>
      <c r="L203" s="46">
        <v>0</v>
      </c>
      <c r="M203">
        <f>+_xlfn.IFNA(VLOOKUP(C203,'[1]HISTORICO TCB MUNICIPIO'!$C$10:$W$1131,21,FALSE),0)</f>
        <v>0</v>
      </c>
    </row>
    <row r="204" spans="1:13" x14ac:dyDescent="0.25">
      <c r="A204" s="44">
        <f>+COUNTIF($B$1:B204,ESTADISTICAS!B$9)</f>
        <v>0</v>
      </c>
      <c r="B204">
        <v>15</v>
      </c>
      <c r="C204" s="158">
        <v>15092</v>
      </c>
      <c r="D204" s="46" t="s">
        <v>2361</v>
      </c>
      <c r="E204" s="46">
        <v>0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>
        <f>+_xlfn.IFNA(VLOOKUP(C204,'[1]HISTORICO TCB MUNICIPIO'!$C$10:$W$1131,21,FALSE),0)</f>
        <v>0</v>
      </c>
    </row>
    <row r="205" spans="1:13" x14ac:dyDescent="0.25">
      <c r="A205" s="44">
        <f>+COUNTIF($B$1:B205,ESTADISTICAS!B$9)</f>
        <v>0</v>
      </c>
      <c r="B205">
        <v>15</v>
      </c>
      <c r="C205" s="158">
        <v>15097</v>
      </c>
      <c r="D205" s="46" t="s">
        <v>592</v>
      </c>
      <c r="E205" s="46">
        <v>0.22492836676217765</v>
      </c>
      <c r="F205" s="46">
        <v>0.25663716814159293</v>
      </c>
      <c r="G205" s="46">
        <v>0.18529862174578868</v>
      </c>
      <c r="H205" s="46">
        <v>0.16719745222929935</v>
      </c>
      <c r="I205" s="46">
        <v>0.14548494983277591</v>
      </c>
      <c r="J205" s="46">
        <v>0.15224913494809689</v>
      </c>
      <c r="K205" s="46">
        <v>0.15846994535519127</v>
      </c>
      <c r="L205" s="46">
        <v>0.13421550094517959</v>
      </c>
      <c r="M205">
        <f>+_xlfn.IFNA(VLOOKUP(C205,'[1]HISTORICO TCB MUNICIPIO'!$C$10:$W$1131,21,FALSE),0)</f>
        <v>0.15445544554455445</v>
      </c>
    </row>
    <row r="206" spans="1:13" x14ac:dyDescent="0.25">
      <c r="A206" s="44">
        <f>+COUNTIF($B$1:B206,ESTADISTICAS!B$9)</f>
        <v>0</v>
      </c>
      <c r="B206">
        <v>15</v>
      </c>
      <c r="C206" s="158">
        <v>15104</v>
      </c>
      <c r="D206" s="46" t="s">
        <v>302</v>
      </c>
      <c r="E206" s="46">
        <v>2.3474178403755869E-3</v>
      </c>
      <c r="F206" s="46">
        <v>0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8.0428954423592495E-3</v>
      </c>
      <c r="M206">
        <f>+_xlfn.IFNA(VLOOKUP(C206,'[1]HISTORICO TCB MUNICIPIO'!$C$10:$W$1131,21,FALSE),0)</f>
        <v>0</v>
      </c>
    </row>
    <row r="207" spans="1:13" x14ac:dyDescent="0.25">
      <c r="A207" s="44">
        <f>+COUNTIF($B$1:B207,ESTADISTICAS!B$9)</f>
        <v>0</v>
      </c>
      <c r="B207">
        <v>15</v>
      </c>
      <c r="C207" s="158">
        <v>15106</v>
      </c>
      <c r="D207" s="46" t="s">
        <v>420</v>
      </c>
      <c r="E207" s="46">
        <v>0.13419913419913421</v>
      </c>
      <c r="F207" s="46">
        <v>0.13656387665198239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>
        <f>+_xlfn.IFNA(VLOOKUP(C207,'[1]HISTORICO TCB MUNICIPIO'!$C$10:$W$1131,21,FALSE),0)</f>
        <v>0</v>
      </c>
    </row>
    <row r="208" spans="1:13" x14ac:dyDescent="0.25">
      <c r="A208" s="44">
        <f>+COUNTIF($B$1:B208,ESTADISTICAS!B$9)</f>
        <v>0</v>
      </c>
      <c r="B208">
        <v>15</v>
      </c>
      <c r="C208" s="158">
        <v>15109</v>
      </c>
      <c r="D208" s="46" t="s">
        <v>593</v>
      </c>
      <c r="E208" s="46">
        <v>3.937007874015748E-3</v>
      </c>
      <c r="F208" s="46">
        <v>5.9171597633136092E-2</v>
      </c>
      <c r="G208" s="46">
        <v>5.8823529411764705E-2</v>
      </c>
      <c r="H208" s="46">
        <v>5.8939096267190572E-2</v>
      </c>
      <c r="I208" s="46">
        <v>0</v>
      </c>
      <c r="J208" s="46">
        <v>1.0121457489878543E-2</v>
      </c>
      <c r="K208" s="46">
        <v>0</v>
      </c>
      <c r="L208" s="46">
        <v>0</v>
      </c>
      <c r="M208">
        <f>+_xlfn.IFNA(VLOOKUP(C208,'[1]HISTORICO TCB MUNICIPIO'!$C$10:$W$1131,21,FALSE),0)</f>
        <v>0</v>
      </c>
    </row>
    <row r="209" spans="1:13" x14ac:dyDescent="0.25">
      <c r="A209" s="44">
        <f>+COUNTIF($B$1:B209,ESTADISTICAS!B$9)</f>
        <v>0</v>
      </c>
      <c r="B209">
        <v>15</v>
      </c>
      <c r="C209" s="158">
        <v>15114</v>
      </c>
      <c r="D209" s="46" t="s">
        <v>594</v>
      </c>
      <c r="E209" s="46">
        <v>0</v>
      </c>
      <c r="F209" s="46">
        <v>0</v>
      </c>
      <c r="G209" s="46">
        <v>0</v>
      </c>
      <c r="H209" s="46">
        <v>0</v>
      </c>
      <c r="I209" s="46">
        <v>0</v>
      </c>
      <c r="J209" s="46">
        <v>2.3255813953488372E-2</v>
      </c>
      <c r="K209" s="46">
        <v>0</v>
      </c>
      <c r="L209" s="46">
        <v>0</v>
      </c>
      <c r="M209">
        <f>+_xlfn.IFNA(VLOOKUP(C209,'[1]HISTORICO TCB MUNICIPIO'!$C$10:$W$1131,21,FALSE),0)</f>
        <v>0</v>
      </c>
    </row>
    <row r="210" spans="1:13" x14ac:dyDescent="0.25">
      <c r="A210" s="44">
        <f>+COUNTIF($B$1:B210,ESTADISTICAS!B$9)</f>
        <v>0</v>
      </c>
      <c r="B210">
        <v>15</v>
      </c>
      <c r="C210" s="158">
        <v>15131</v>
      </c>
      <c r="D210" s="46" t="s">
        <v>123</v>
      </c>
      <c r="E210" s="46">
        <v>0</v>
      </c>
      <c r="F210" s="46">
        <v>0.13354037267080746</v>
      </c>
      <c r="G210" s="46">
        <v>0.11538461538461539</v>
      </c>
      <c r="H210" s="46">
        <v>6.5789473684210523E-3</v>
      </c>
      <c r="I210" s="46">
        <v>0</v>
      </c>
      <c r="J210" s="46">
        <v>7.0671378091872791E-3</v>
      </c>
      <c r="K210" s="46">
        <v>0</v>
      </c>
      <c r="L210" s="46">
        <v>0</v>
      </c>
      <c r="M210">
        <f>+_xlfn.IFNA(VLOOKUP(C210,'[1]HISTORICO TCB MUNICIPIO'!$C$10:$W$1131,21,FALSE),0)</f>
        <v>0</v>
      </c>
    </row>
    <row r="211" spans="1:13" x14ac:dyDescent="0.25">
      <c r="A211" s="44">
        <f>+COUNTIF($B$1:B211,ESTADISTICAS!B$9)</f>
        <v>0</v>
      </c>
      <c r="B211">
        <v>15</v>
      </c>
      <c r="C211" s="158">
        <v>15135</v>
      </c>
      <c r="D211" s="46" t="s">
        <v>595</v>
      </c>
      <c r="E211" s="46">
        <v>0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>
        <f>+_xlfn.IFNA(VLOOKUP(C211,'[1]HISTORICO TCB MUNICIPIO'!$C$10:$W$1131,21,FALSE),0)</f>
        <v>0</v>
      </c>
    </row>
    <row r="212" spans="1:13" x14ac:dyDescent="0.25">
      <c r="A212" s="44">
        <f>+COUNTIF($B$1:B212,ESTADISTICAS!B$9)</f>
        <v>0</v>
      </c>
      <c r="B212">
        <v>15</v>
      </c>
      <c r="C212" s="158">
        <v>15162</v>
      </c>
      <c r="D212" s="46" t="s">
        <v>596</v>
      </c>
      <c r="E212" s="46">
        <v>7.0588235294117646E-2</v>
      </c>
      <c r="F212" s="46">
        <v>6.8656716417910449E-2</v>
      </c>
      <c r="G212" s="46">
        <v>5.9374999999999997E-2</v>
      </c>
      <c r="H212" s="46">
        <v>2.2801302931596091E-2</v>
      </c>
      <c r="I212" s="46">
        <v>1.0101010101010102E-2</v>
      </c>
      <c r="J212" s="46">
        <v>1.4084507042253521E-2</v>
      </c>
      <c r="K212" s="46">
        <v>0</v>
      </c>
      <c r="L212" s="46">
        <v>0</v>
      </c>
      <c r="M212">
        <f>+_xlfn.IFNA(VLOOKUP(C212,'[1]HISTORICO TCB MUNICIPIO'!$C$10:$W$1131,21,FALSE),0)</f>
        <v>0</v>
      </c>
    </row>
    <row r="213" spans="1:13" x14ac:dyDescent="0.25">
      <c r="A213" s="44">
        <f>+COUNTIF($B$1:B213,ESTADISTICAS!B$9)</f>
        <v>0</v>
      </c>
      <c r="B213">
        <v>15</v>
      </c>
      <c r="C213" s="158">
        <v>15172</v>
      </c>
      <c r="D213" s="46" t="s">
        <v>597</v>
      </c>
      <c r="E213" s="46">
        <v>0</v>
      </c>
      <c r="F213" s="46">
        <v>0</v>
      </c>
      <c r="G213" s="46">
        <v>0</v>
      </c>
      <c r="H213" s="46">
        <v>0</v>
      </c>
      <c r="I213" s="46">
        <v>0</v>
      </c>
      <c r="J213" s="46">
        <v>3.2786885245901639E-3</v>
      </c>
      <c r="K213" s="46">
        <v>0</v>
      </c>
      <c r="L213" s="46">
        <v>0</v>
      </c>
      <c r="M213">
        <f>+_xlfn.IFNA(VLOOKUP(C213,'[1]HISTORICO TCB MUNICIPIO'!$C$10:$W$1131,21,FALSE),0)</f>
        <v>0</v>
      </c>
    </row>
    <row r="214" spans="1:13" x14ac:dyDescent="0.25">
      <c r="A214" s="44">
        <f>+COUNTIF($B$1:B214,ESTADISTICAS!B$9)</f>
        <v>0</v>
      </c>
      <c r="B214">
        <v>15</v>
      </c>
      <c r="C214" s="158">
        <v>15176</v>
      </c>
      <c r="D214" s="46" t="s">
        <v>598</v>
      </c>
      <c r="E214" s="46">
        <v>0.3997475658131987</v>
      </c>
      <c r="F214" s="46">
        <v>0.42693055310125466</v>
      </c>
      <c r="G214" s="46">
        <v>0.44757785467128025</v>
      </c>
      <c r="H214" s="46">
        <v>0.4457423395970882</v>
      </c>
      <c r="I214" s="46">
        <v>0.48461154549991681</v>
      </c>
      <c r="J214" s="46">
        <v>0.50777795971835593</v>
      </c>
      <c r="K214" s="46">
        <v>0.55935483870967739</v>
      </c>
      <c r="L214" s="46">
        <v>0.40136811963092589</v>
      </c>
      <c r="M214">
        <f>+_xlfn.IFNA(VLOOKUP(C214,'[1]HISTORICO TCB MUNICIPIO'!$C$10:$W$1131,21,FALSE),0)</f>
        <v>0.38197289631263787</v>
      </c>
    </row>
    <row r="215" spans="1:13" x14ac:dyDescent="0.25">
      <c r="A215" s="44">
        <f>+COUNTIF($B$1:B215,ESTADISTICAS!B$9)</f>
        <v>0</v>
      </c>
      <c r="B215">
        <v>15</v>
      </c>
      <c r="C215" s="158">
        <v>15180</v>
      </c>
      <c r="D215" s="46" t="s">
        <v>599</v>
      </c>
      <c r="E215" s="46">
        <v>0.15846994535519127</v>
      </c>
      <c r="F215" s="46">
        <v>0.15426997245179064</v>
      </c>
      <c r="G215" s="46">
        <v>0.16897506925207756</v>
      </c>
      <c r="H215" s="46">
        <v>0.13764044943820225</v>
      </c>
      <c r="I215" s="46">
        <v>8.5959885386819479E-2</v>
      </c>
      <c r="J215" s="46">
        <v>9.3294460641399415E-2</v>
      </c>
      <c r="K215" s="46">
        <v>5.6547619047619048E-2</v>
      </c>
      <c r="L215" s="46">
        <v>0</v>
      </c>
      <c r="M215">
        <f>+_xlfn.IFNA(VLOOKUP(C215,'[1]HISTORICO TCB MUNICIPIO'!$C$10:$W$1131,21,FALSE),0)</f>
        <v>0</v>
      </c>
    </row>
    <row r="216" spans="1:13" x14ac:dyDescent="0.25">
      <c r="A216" s="44">
        <f>+COUNTIF($B$1:B216,ESTADISTICAS!B$9)</f>
        <v>0</v>
      </c>
      <c r="B216">
        <v>15</v>
      </c>
      <c r="C216" s="158">
        <v>15183</v>
      </c>
      <c r="D216" s="46" t="s">
        <v>600</v>
      </c>
      <c r="E216" s="46">
        <v>0</v>
      </c>
      <c r="F216" s="46">
        <v>4.197271773347324E-2</v>
      </c>
      <c r="G216" s="46">
        <v>3.7194473963868227E-2</v>
      </c>
      <c r="H216" s="46">
        <v>3.7796976241900648E-2</v>
      </c>
      <c r="I216" s="46">
        <v>0</v>
      </c>
      <c r="J216" s="46">
        <v>0</v>
      </c>
      <c r="K216" s="46">
        <v>0</v>
      </c>
      <c r="L216" s="46">
        <v>0</v>
      </c>
      <c r="M216">
        <f>+_xlfn.IFNA(VLOOKUP(C216,'[1]HISTORICO TCB MUNICIPIO'!$C$10:$W$1131,21,FALSE),0)</f>
        <v>0</v>
      </c>
    </row>
    <row r="217" spans="1:13" x14ac:dyDescent="0.25">
      <c r="A217" s="44">
        <f>+COUNTIF($B$1:B217,ESTADISTICAS!B$9)</f>
        <v>0</v>
      </c>
      <c r="B217">
        <v>15</v>
      </c>
      <c r="C217" s="158">
        <v>15185</v>
      </c>
      <c r="D217" s="46" t="s">
        <v>601</v>
      </c>
      <c r="E217" s="46">
        <v>0</v>
      </c>
      <c r="F217" s="46">
        <v>0</v>
      </c>
      <c r="G217" s="46">
        <v>0</v>
      </c>
      <c r="H217" s="46">
        <v>0</v>
      </c>
      <c r="I217" s="46">
        <v>0</v>
      </c>
      <c r="J217" s="46">
        <v>4.7846889952153108E-3</v>
      </c>
      <c r="K217" s="46">
        <v>0</v>
      </c>
      <c r="L217" s="46">
        <v>0</v>
      </c>
      <c r="M217">
        <f>+_xlfn.IFNA(VLOOKUP(C217,'[1]HISTORICO TCB MUNICIPIO'!$C$10:$W$1131,21,FALSE),0)</f>
        <v>0</v>
      </c>
    </row>
    <row r="218" spans="1:13" x14ac:dyDescent="0.25">
      <c r="A218" s="44">
        <f>+COUNTIF($B$1:B218,ESTADISTICAS!B$9)</f>
        <v>0</v>
      </c>
      <c r="B218">
        <v>15</v>
      </c>
      <c r="C218" s="158">
        <v>15187</v>
      </c>
      <c r="D218" s="46" t="s">
        <v>602</v>
      </c>
      <c r="E218" s="46">
        <v>0</v>
      </c>
      <c r="F218" s="46">
        <v>0</v>
      </c>
      <c r="G218" s="46">
        <v>0</v>
      </c>
      <c r="H218" s="46">
        <v>0</v>
      </c>
      <c r="I218" s="46">
        <v>0</v>
      </c>
      <c r="J218" s="46">
        <v>9.4517958412098299E-3</v>
      </c>
      <c r="K218" s="46">
        <v>0</v>
      </c>
      <c r="L218" s="46">
        <v>0</v>
      </c>
      <c r="M218">
        <f>+_xlfn.IFNA(VLOOKUP(C218,'[1]HISTORICO TCB MUNICIPIO'!$C$10:$W$1131,21,FALSE),0)</f>
        <v>0</v>
      </c>
    </row>
    <row r="219" spans="1:13" x14ac:dyDescent="0.25">
      <c r="A219" s="44">
        <f>+COUNTIF($B$1:B219,ESTADISTICAS!B$9)</f>
        <v>0</v>
      </c>
      <c r="B219">
        <v>15</v>
      </c>
      <c r="C219" s="158">
        <v>15189</v>
      </c>
      <c r="D219" s="46" t="s">
        <v>603</v>
      </c>
      <c r="E219" s="46">
        <v>0</v>
      </c>
      <c r="F219" s="46">
        <v>0</v>
      </c>
      <c r="G219" s="46">
        <v>0</v>
      </c>
      <c r="H219" s="46">
        <v>0</v>
      </c>
      <c r="I219" s="46">
        <v>0</v>
      </c>
      <c r="J219" s="46">
        <v>2.5380710659898475E-3</v>
      </c>
      <c r="K219" s="46">
        <v>0</v>
      </c>
      <c r="L219" s="46">
        <v>0</v>
      </c>
      <c r="M219">
        <f>+_xlfn.IFNA(VLOOKUP(C219,'[1]HISTORICO TCB MUNICIPIO'!$C$10:$W$1131,21,FALSE),0)</f>
        <v>0</v>
      </c>
    </row>
    <row r="220" spans="1:13" x14ac:dyDescent="0.25">
      <c r="A220" s="44">
        <f>+COUNTIF($B$1:B220,ESTADISTICAS!B$9)</f>
        <v>0</v>
      </c>
      <c r="B220">
        <v>15</v>
      </c>
      <c r="C220" s="158">
        <v>15204</v>
      </c>
      <c r="D220" s="46" t="s">
        <v>604</v>
      </c>
      <c r="E220" s="46">
        <v>3.4749034749034749E-2</v>
      </c>
      <c r="F220" s="46">
        <v>4.8262548262548263E-2</v>
      </c>
      <c r="G220" s="46">
        <v>2.5862068965517241E-2</v>
      </c>
      <c r="H220" s="46">
        <v>8.5795996186844616E-3</v>
      </c>
      <c r="I220" s="46">
        <v>0</v>
      </c>
      <c r="J220" s="46">
        <v>1.9230769230769232E-3</v>
      </c>
      <c r="K220" s="46">
        <v>0</v>
      </c>
      <c r="L220" s="46">
        <v>0</v>
      </c>
      <c r="M220">
        <f>+_xlfn.IFNA(VLOOKUP(C220,'[1]HISTORICO TCB MUNICIPIO'!$C$10:$W$1131,21,FALSE),0)</f>
        <v>0</v>
      </c>
    </row>
    <row r="221" spans="1:13" x14ac:dyDescent="0.25">
      <c r="A221" s="44">
        <f>+COUNTIF($B$1:B221,ESTADISTICAS!B$9)</f>
        <v>0</v>
      </c>
      <c r="B221">
        <v>15</v>
      </c>
      <c r="C221" s="158">
        <v>15212</v>
      </c>
      <c r="D221" s="46" t="s">
        <v>605</v>
      </c>
      <c r="E221" s="46">
        <v>0</v>
      </c>
      <c r="F221" s="46">
        <v>0</v>
      </c>
      <c r="G221" s="46">
        <v>0.13677811550151975</v>
      </c>
      <c r="H221" s="46">
        <v>8.7499999999999994E-2</v>
      </c>
      <c r="I221" s="46">
        <v>4.4871794871794872E-2</v>
      </c>
      <c r="J221" s="46">
        <v>0</v>
      </c>
      <c r="K221" s="46">
        <v>0</v>
      </c>
      <c r="L221" s="46">
        <v>0</v>
      </c>
      <c r="M221">
        <f>+_xlfn.IFNA(VLOOKUP(C221,'[1]HISTORICO TCB MUNICIPIO'!$C$10:$W$1131,21,FALSE),0)</f>
        <v>0</v>
      </c>
    </row>
    <row r="222" spans="1:13" x14ac:dyDescent="0.25">
      <c r="A222" s="44">
        <f>+COUNTIF($B$1:B222,ESTADISTICAS!B$9)</f>
        <v>0</v>
      </c>
      <c r="B222">
        <v>15</v>
      </c>
      <c r="C222" s="158">
        <v>15215</v>
      </c>
      <c r="D222" s="46" t="s">
        <v>606</v>
      </c>
      <c r="E222" s="46">
        <v>0</v>
      </c>
      <c r="F222" s="46">
        <v>0.19289340101522842</v>
      </c>
      <c r="G222" s="46">
        <v>0.19895287958115182</v>
      </c>
      <c r="H222" s="46">
        <v>0.17204301075268819</v>
      </c>
      <c r="I222" s="46">
        <v>0</v>
      </c>
      <c r="J222" s="46">
        <v>5.8823529411764705E-3</v>
      </c>
      <c r="K222" s="46">
        <v>0</v>
      </c>
      <c r="L222" s="46">
        <v>0</v>
      </c>
      <c r="M222">
        <f>+_xlfn.IFNA(VLOOKUP(C222,'[1]HISTORICO TCB MUNICIPIO'!$C$10:$W$1131,21,FALSE),0)</f>
        <v>0</v>
      </c>
    </row>
    <row r="223" spans="1:13" x14ac:dyDescent="0.25">
      <c r="A223" s="44">
        <f>+COUNTIF($B$1:B223,ESTADISTICAS!B$9)</f>
        <v>0</v>
      </c>
      <c r="B223">
        <v>15</v>
      </c>
      <c r="C223" s="158">
        <v>15218</v>
      </c>
      <c r="D223" s="46" t="s">
        <v>2362</v>
      </c>
      <c r="E223" s="46">
        <v>0</v>
      </c>
      <c r="F223" s="46">
        <v>0</v>
      </c>
      <c r="G223" s="46">
        <v>0</v>
      </c>
      <c r="H223" s="46">
        <v>0</v>
      </c>
      <c r="I223" s="46">
        <v>0</v>
      </c>
      <c r="J223" s="46">
        <v>0</v>
      </c>
      <c r="K223" s="46">
        <v>0</v>
      </c>
      <c r="L223" s="46">
        <v>0</v>
      </c>
      <c r="M223">
        <f>+_xlfn.IFNA(VLOOKUP(C223,'[1]HISTORICO TCB MUNICIPIO'!$C$10:$W$1131,21,FALSE),0)</f>
        <v>0</v>
      </c>
    </row>
    <row r="224" spans="1:13" x14ac:dyDescent="0.25">
      <c r="A224" s="44">
        <f>+COUNTIF($B$1:B224,ESTADISTICAS!B$9)</f>
        <v>0</v>
      </c>
      <c r="B224">
        <v>15</v>
      </c>
      <c r="C224" s="158">
        <v>15223</v>
      </c>
      <c r="D224" s="46" t="s">
        <v>607</v>
      </c>
      <c r="E224" s="46">
        <v>0.34340222575516693</v>
      </c>
      <c r="F224" s="46">
        <v>0.22047244094488189</v>
      </c>
      <c r="G224" s="46">
        <v>0.31211180124223603</v>
      </c>
      <c r="H224" s="46">
        <v>0.28091603053435116</v>
      </c>
      <c r="I224" s="46">
        <v>0.27853881278538811</v>
      </c>
      <c r="J224" s="46">
        <v>0.19545454545454546</v>
      </c>
      <c r="K224" s="46">
        <v>0.21580547112462006</v>
      </c>
      <c r="L224" s="46">
        <v>0.26363636363636361</v>
      </c>
      <c r="M224">
        <f>+_xlfn.IFNA(VLOOKUP(C224,'[1]HISTORICO TCB MUNICIPIO'!$C$10:$W$1131,21,FALSE),0)</f>
        <v>0.23780487804878048</v>
      </c>
    </row>
    <row r="225" spans="1:13" x14ac:dyDescent="0.25">
      <c r="A225" s="44">
        <f>+COUNTIF($B$1:B225,ESTADISTICAS!B$9)</f>
        <v>0</v>
      </c>
      <c r="B225">
        <v>15</v>
      </c>
      <c r="C225" s="158">
        <v>15224</v>
      </c>
      <c r="D225" s="46" t="s">
        <v>608</v>
      </c>
      <c r="E225" s="46">
        <v>0</v>
      </c>
      <c r="F225" s="46">
        <v>0</v>
      </c>
      <c r="G225" s="46">
        <v>0</v>
      </c>
      <c r="H225" s="46">
        <v>0</v>
      </c>
      <c r="I225" s="46">
        <v>0</v>
      </c>
      <c r="J225" s="46">
        <v>2.2988505747126436E-3</v>
      </c>
      <c r="K225" s="46">
        <v>0</v>
      </c>
      <c r="L225" s="46">
        <v>0</v>
      </c>
      <c r="M225">
        <f>+_xlfn.IFNA(VLOOKUP(C225,'[1]HISTORICO TCB MUNICIPIO'!$C$10:$W$1131,21,FALSE),0)</f>
        <v>0</v>
      </c>
    </row>
    <row r="226" spans="1:13" x14ac:dyDescent="0.25">
      <c r="A226" s="44">
        <f>+COUNTIF($B$1:B226,ESTADISTICAS!B$9)</f>
        <v>0</v>
      </c>
      <c r="B226">
        <v>15</v>
      </c>
      <c r="C226" s="158">
        <v>15226</v>
      </c>
      <c r="D226" s="46" t="s">
        <v>609</v>
      </c>
      <c r="E226" s="46">
        <v>0</v>
      </c>
      <c r="F226" s="46">
        <v>0</v>
      </c>
      <c r="G226" s="46">
        <v>0</v>
      </c>
      <c r="H226" s="46">
        <v>5.4644808743169399E-3</v>
      </c>
      <c r="I226" s="46">
        <v>0</v>
      </c>
      <c r="J226" s="46">
        <v>0</v>
      </c>
      <c r="K226" s="46">
        <v>0</v>
      </c>
      <c r="L226" s="46">
        <v>0</v>
      </c>
      <c r="M226">
        <f>+_xlfn.IFNA(VLOOKUP(C226,'[1]HISTORICO TCB MUNICIPIO'!$C$10:$W$1131,21,FALSE),0)</f>
        <v>0</v>
      </c>
    </row>
    <row r="227" spans="1:13" x14ac:dyDescent="0.25">
      <c r="A227" s="44">
        <f>+COUNTIF($B$1:B227,ESTADISTICAS!B$9)</f>
        <v>0</v>
      </c>
      <c r="B227">
        <v>15</v>
      </c>
      <c r="C227" s="158">
        <v>15232</v>
      </c>
      <c r="D227" s="46" t="s">
        <v>2363</v>
      </c>
      <c r="E227" s="46">
        <v>0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>
        <f>+_xlfn.IFNA(VLOOKUP(C227,'[1]HISTORICO TCB MUNICIPIO'!$C$10:$W$1131,21,FALSE),0)</f>
        <v>0</v>
      </c>
    </row>
    <row r="228" spans="1:13" x14ac:dyDescent="0.25">
      <c r="A228" s="44">
        <f>+COUNTIF($B$1:B228,ESTADISTICAS!B$9)</f>
        <v>0</v>
      </c>
      <c r="B228">
        <v>15</v>
      </c>
      <c r="C228" s="158">
        <v>15236</v>
      </c>
      <c r="D228" s="46" t="s">
        <v>610</v>
      </c>
      <c r="E228" s="46">
        <v>0</v>
      </c>
      <c r="F228" s="46">
        <v>0.29100529100529099</v>
      </c>
      <c r="G228" s="46">
        <v>0.22282608695652173</v>
      </c>
      <c r="H228" s="46">
        <v>0.13812154696132597</v>
      </c>
      <c r="I228" s="46">
        <v>0</v>
      </c>
      <c r="J228" s="46">
        <v>6.5476190476190479E-2</v>
      </c>
      <c r="K228" s="46">
        <v>0</v>
      </c>
      <c r="L228" s="46">
        <v>0</v>
      </c>
      <c r="M228">
        <f>+_xlfn.IFNA(VLOOKUP(C228,'[1]HISTORICO TCB MUNICIPIO'!$C$10:$W$1131,21,FALSE),0)</f>
        <v>0</v>
      </c>
    </row>
    <row r="229" spans="1:13" x14ac:dyDescent="0.25">
      <c r="A229" s="44">
        <f>+COUNTIF($B$1:B229,ESTADISTICAS!B$9)</f>
        <v>0</v>
      </c>
      <c r="B229">
        <v>15</v>
      </c>
      <c r="C229" s="158">
        <v>15238</v>
      </c>
      <c r="D229" s="46" t="s">
        <v>611</v>
      </c>
      <c r="E229" s="46">
        <v>0.68392046682515673</v>
      </c>
      <c r="F229" s="46">
        <v>0.64968560161995093</v>
      </c>
      <c r="G229" s="46">
        <v>0.68438712383349065</v>
      </c>
      <c r="H229" s="46">
        <v>0.70944135229849514</v>
      </c>
      <c r="I229" s="46">
        <v>0.68988695386495569</v>
      </c>
      <c r="J229" s="46">
        <v>0.68636960695160154</v>
      </c>
      <c r="K229" s="46">
        <v>0.71917327179692991</v>
      </c>
      <c r="L229" s="46">
        <v>0.65907046476761622</v>
      </c>
      <c r="M229">
        <f>+_xlfn.IFNA(VLOOKUP(C229,'[1]HISTORICO TCB MUNICIPIO'!$C$10:$W$1131,21,FALSE),0)</f>
        <v>0.66926536731634179</v>
      </c>
    </row>
    <row r="230" spans="1:13" x14ac:dyDescent="0.25">
      <c r="A230" s="44">
        <f>+COUNTIF($B$1:B230,ESTADISTICAS!B$9)</f>
        <v>0</v>
      </c>
      <c r="B230">
        <v>15</v>
      </c>
      <c r="C230" s="158">
        <v>15244</v>
      </c>
      <c r="D230" s="46" t="s">
        <v>612</v>
      </c>
      <c r="E230" s="46">
        <v>0</v>
      </c>
      <c r="F230" s="46">
        <v>0</v>
      </c>
      <c r="G230" s="46">
        <v>5.6034482758620691E-2</v>
      </c>
      <c r="H230" s="46">
        <v>5.7906458797327393E-2</v>
      </c>
      <c r="I230" s="46">
        <v>2.528735632183908E-2</v>
      </c>
      <c r="J230" s="46">
        <v>0</v>
      </c>
      <c r="K230" s="46">
        <v>0</v>
      </c>
      <c r="L230" s="46">
        <v>0</v>
      </c>
      <c r="M230">
        <f>+_xlfn.IFNA(VLOOKUP(C230,'[1]HISTORICO TCB MUNICIPIO'!$C$10:$W$1131,21,FALSE),0)</f>
        <v>0</v>
      </c>
    </row>
    <row r="231" spans="1:13" x14ac:dyDescent="0.25">
      <c r="A231" s="44">
        <f>+COUNTIF($B$1:B231,ESTADISTICAS!B$9)</f>
        <v>0</v>
      </c>
      <c r="B231">
        <v>15</v>
      </c>
      <c r="C231" s="158">
        <v>15248</v>
      </c>
      <c r="D231" s="46" t="s">
        <v>613</v>
      </c>
      <c r="E231" s="46">
        <v>0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>
        <f>+_xlfn.IFNA(VLOOKUP(C231,'[1]HISTORICO TCB MUNICIPIO'!$C$10:$W$1131,21,FALSE),0)</f>
        <v>0</v>
      </c>
    </row>
    <row r="232" spans="1:13" x14ac:dyDescent="0.25">
      <c r="A232" s="44">
        <f>+COUNTIF($B$1:B232,ESTADISTICAS!B$9)</f>
        <v>0</v>
      </c>
      <c r="B232">
        <v>15</v>
      </c>
      <c r="C232" s="158">
        <v>15272</v>
      </c>
      <c r="D232" s="46" t="s">
        <v>614</v>
      </c>
      <c r="E232" s="46">
        <v>0.114</v>
      </c>
      <c r="F232" s="46">
        <v>9.4069529652351741E-2</v>
      </c>
      <c r="G232" s="46">
        <v>0</v>
      </c>
      <c r="H232" s="46">
        <v>0</v>
      </c>
      <c r="I232" s="46">
        <v>0</v>
      </c>
      <c r="J232" s="46">
        <v>4.6838407494145199E-3</v>
      </c>
      <c r="K232" s="46">
        <v>2.4271844660194173E-3</v>
      </c>
      <c r="L232" s="46">
        <v>0</v>
      </c>
      <c r="M232">
        <f>+_xlfn.IFNA(VLOOKUP(C232,'[1]HISTORICO TCB MUNICIPIO'!$C$10:$W$1131,21,FALSE),0)</f>
        <v>0</v>
      </c>
    </row>
    <row r="233" spans="1:13" x14ac:dyDescent="0.25">
      <c r="A233" s="44">
        <f>+COUNTIF($B$1:B233,ESTADISTICAS!B$9)</f>
        <v>0</v>
      </c>
      <c r="B233">
        <v>15</v>
      </c>
      <c r="C233" s="158">
        <v>15276</v>
      </c>
      <c r="D233" s="46" t="s">
        <v>615</v>
      </c>
      <c r="E233" s="46">
        <v>0</v>
      </c>
      <c r="F233" s="46">
        <v>0</v>
      </c>
      <c r="G233" s="46">
        <v>6.0686015831134567E-2</v>
      </c>
      <c r="H233" s="46">
        <v>6.3186813186813184E-2</v>
      </c>
      <c r="I233" s="46">
        <v>3.6931818181818184E-2</v>
      </c>
      <c r="J233" s="46">
        <v>5.8823529411764705E-3</v>
      </c>
      <c r="K233" s="46">
        <v>0</v>
      </c>
      <c r="L233" s="46">
        <v>0</v>
      </c>
      <c r="M233">
        <f>+_xlfn.IFNA(VLOOKUP(C233,'[1]HISTORICO TCB MUNICIPIO'!$C$10:$W$1131,21,FALSE),0)</f>
        <v>0</v>
      </c>
    </row>
    <row r="234" spans="1:13" x14ac:dyDescent="0.25">
      <c r="A234" s="44">
        <f>+COUNTIF($B$1:B234,ESTADISTICAS!B$9)</f>
        <v>0</v>
      </c>
      <c r="B234">
        <v>15</v>
      </c>
      <c r="C234" s="158">
        <v>15293</v>
      </c>
      <c r="D234" s="46" t="s">
        <v>616</v>
      </c>
      <c r="E234" s="46">
        <v>0</v>
      </c>
      <c r="F234" s="46">
        <v>0</v>
      </c>
      <c r="G234" s="46">
        <v>0.14782608695652175</v>
      </c>
      <c r="H234" s="46">
        <v>8.1447963800904979E-2</v>
      </c>
      <c r="I234" s="46">
        <v>7.6923076923076927E-2</v>
      </c>
      <c r="J234" s="46">
        <v>1.5151515151515152E-2</v>
      </c>
      <c r="K234" s="46">
        <v>0</v>
      </c>
      <c r="L234" s="46">
        <v>0</v>
      </c>
      <c r="M234">
        <f>+_xlfn.IFNA(VLOOKUP(C234,'[1]HISTORICO TCB MUNICIPIO'!$C$10:$W$1131,21,FALSE),0)</f>
        <v>0</v>
      </c>
    </row>
    <row r="235" spans="1:13" x14ac:dyDescent="0.25">
      <c r="A235" s="44">
        <f>+COUNTIF($B$1:B235,ESTADISTICAS!B$9)</f>
        <v>0</v>
      </c>
      <c r="B235">
        <v>15</v>
      </c>
      <c r="C235" s="158">
        <v>15296</v>
      </c>
      <c r="D235" s="46" t="s">
        <v>617</v>
      </c>
      <c r="E235" s="46">
        <v>0</v>
      </c>
      <c r="F235" s="46">
        <v>0</v>
      </c>
      <c r="G235" s="46">
        <v>2.257336343115124E-3</v>
      </c>
      <c r="H235" s="46">
        <v>0</v>
      </c>
      <c r="I235" s="46">
        <v>0</v>
      </c>
      <c r="J235" s="46">
        <v>2.4752475247524753E-3</v>
      </c>
      <c r="K235" s="46">
        <v>0</v>
      </c>
      <c r="L235" s="46">
        <v>0</v>
      </c>
      <c r="M235">
        <f>+_xlfn.IFNA(VLOOKUP(C235,'[1]HISTORICO TCB MUNICIPIO'!$C$10:$W$1131,21,FALSE),0)</f>
        <v>0</v>
      </c>
    </row>
    <row r="236" spans="1:13" x14ac:dyDescent="0.25">
      <c r="A236" s="44">
        <f>+COUNTIF($B$1:B236,ESTADISTICAS!B$9)</f>
        <v>0</v>
      </c>
      <c r="B236">
        <v>15</v>
      </c>
      <c r="C236" s="158">
        <v>15299</v>
      </c>
      <c r="D236" s="46" t="s">
        <v>618</v>
      </c>
      <c r="E236" s="46">
        <v>0.37552447552447554</v>
      </c>
      <c r="F236" s="46">
        <v>0.3397790055248619</v>
      </c>
      <c r="G236" s="46">
        <v>0.32038173142467619</v>
      </c>
      <c r="H236" s="46">
        <v>0.33288318703578662</v>
      </c>
      <c r="I236" s="46">
        <v>0.28504359490274983</v>
      </c>
      <c r="J236" s="46">
        <v>0.27565392354124746</v>
      </c>
      <c r="K236" s="46">
        <v>0.23710649698593436</v>
      </c>
      <c r="L236" s="46">
        <v>0.18194070080862534</v>
      </c>
      <c r="M236">
        <f>+_xlfn.IFNA(VLOOKUP(C236,'[1]HISTORICO TCB MUNICIPIO'!$C$10:$W$1131,21,FALSE),0)</f>
        <v>0.18188010899182561</v>
      </c>
    </row>
    <row r="237" spans="1:13" x14ac:dyDescent="0.25">
      <c r="A237" s="44">
        <f>+COUNTIF($B$1:B237,ESTADISTICAS!B$9)</f>
        <v>0</v>
      </c>
      <c r="B237">
        <v>15</v>
      </c>
      <c r="C237" s="158">
        <v>15317</v>
      </c>
      <c r="D237" s="46" t="s">
        <v>1376</v>
      </c>
      <c r="E237" s="46">
        <v>0</v>
      </c>
      <c r="F237" s="46">
        <v>0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>
        <f>+_xlfn.IFNA(VLOOKUP(C237,'[1]HISTORICO TCB MUNICIPIO'!$C$10:$W$1131,21,FALSE),0)</f>
        <v>0</v>
      </c>
    </row>
    <row r="238" spans="1:13" x14ac:dyDescent="0.25">
      <c r="A238" s="44">
        <f>+COUNTIF($B$1:B238,ESTADISTICAS!B$9)</f>
        <v>0</v>
      </c>
      <c r="B238">
        <v>15</v>
      </c>
      <c r="C238" s="158">
        <v>15322</v>
      </c>
      <c r="D238" s="46" t="s">
        <v>619</v>
      </c>
      <c r="E238" s="46">
        <v>2.2222222222222223E-2</v>
      </c>
      <c r="F238" s="46">
        <v>4.85207100591716E-2</v>
      </c>
      <c r="G238" s="46">
        <v>0.13405797101449277</v>
      </c>
      <c r="H238" s="46">
        <v>0.15698393077873918</v>
      </c>
      <c r="I238" s="46">
        <v>0.12706480304955528</v>
      </c>
      <c r="J238" s="46">
        <v>8.6161879895561358E-2</v>
      </c>
      <c r="K238" s="46">
        <v>0.10828877005347594</v>
      </c>
      <c r="L238" s="46">
        <v>0.11522633744855967</v>
      </c>
      <c r="M238">
        <f>+_xlfn.IFNA(VLOOKUP(C238,'[1]HISTORICO TCB MUNICIPIO'!$C$10:$W$1131,21,FALSE),0)</f>
        <v>9.7320169252468267E-2</v>
      </c>
    </row>
    <row r="239" spans="1:13" x14ac:dyDescent="0.25">
      <c r="A239" s="44">
        <f>+COUNTIF($B$1:B239,ESTADISTICAS!B$9)</f>
        <v>0</v>
      </c>
      <c r="B239">
        <v>15</v>
      </c>
      <c r="C239" s="158">
        <v>15325</v>
      </c>
      <c r="D239" s="46" t="s">
        <v>620</v>
      </c>
      <c r="E239" s="46">
        <v>0.10576923076923077</v>
      </c>
      <c r="F239" s="46">
        <v>6.2295081967213117E-2</v>
      </c>
      <c r="G239" s="46">
        <v>6.0606060606060608E-2</v>
      </c>
      <c r="H239" s="46">
        <v>0</v>
      </c>
      <c r="I239" s="46">
        <v>0</v>
      </c>
      <c r="J239" s="46">
        <v>7.0671378091872791E-3</v>
      </c>
      <c r="K239" s="46">
        <v>0</v>
      </c>
      <c r="L239" s="46">
        <v>0</v>
      </c>
      <c r="M239">
        <f>+_xlfn.IFNA(VLOOKUP(C239,'[1]HISTORICO TCB MUNICIPIO'!$C$10:$W$1131,21,FALSE),0)</f>
        <v>0</v>
      </c>
    </row>
    <row r="240" spans="1:13" x14ac:dyDescent="0.25">
      <c r="A240" s="44">
        <f>+COUNTIF($B$1:B240,ESTADISTICAS!B$9)</f>
        <v>0</v>
      </c>
      <c r="B240">
        <v>15</v>
      </c>
      <c r="C240" s="158">
        <v>15332</v>
      </c>
      <c r="D240" s="46" t="s">
        <v>621</v>
      </c>
      <c r="E240" s="46">
        <v>0.11889250814332247</v>
      </c>
      <c r="F240" s="46">
        <v>0.12333333333333334</v>
      </c>
      <c r="G240" s="46">
        <v>0.19354838709677419</v>
      </c>
      <c r="H240" s="46">
        <v>0.1793103448275862</v>
      </c>
      <c r="I240" s="46">
        <v>0.11403508771929824</v>
      </c>
      <c r="J240" s="46">
        <v>7.7192982456140355E-2</v>
      </c>
      <c r="K240" s="46">
        <v>2.9616724738675958E-2</v>
      </c>
      <c r="L240" s="46">
        <v>0</v>
      </c>
      <c r="M240">
        <f>+_xlfn.IFNA(VLOOKUP(C240,'[1]HISTORICO TCB MUNICIPIO'!$C$10:$W$1131,21,FALSE),0)</f>
        <v>0</v>
      </c>
    </row>
    <row r="241" spans="1:13" x14ac:dyDescent="0.25">
      <c r="A241" s="44">
        <f>+COUNTIF($B$1:B241,ESTADISTICAS!B$9)</f>
        <v>0</v>
      </c>
      <c r="B241">
        <v>15</v>
      </c>
      <c r="C241" s="158">
        <v>15362</v>
      </c>
      <c r="D241" s="46" t="s">
        <v>622</v>
      </c>
      <c r="E241" s="46">
        <v>0</v>
      </c>
      <c r="F241" s="46">
        <v>0</v>
      </c>
      <c r="G241" s="46">
        <v>0</v>
      </c>
      <c r="H241" s="46">
        <v>0</v>
      </c>
      <c r="I241" s="46">
        <v>0</v>
      </c>
      <c r="J241" s="46">
        <v>6.0975609756097563E-3</v>
      </c>
      <c r="K241" s="46">
        <v>0</v>
      </c>
      <c r="L241" s="46">
        <v>0</v>
      </c>
      <c r="M241">
        <f>+_xlfn.IFNA(VLOOKUP(C241,'[1]HISTORICO TCB MUNICIPIO'!$C$10:$W$1131,21,FALSE),0)</f>
        <v>0</v>
      </c>
    </row>
    <row r="242" spans="1:13" x14ac:dyDescent="0.25">
      <c r="A242" s="44">
        <f>+COUNTIF($B$1:B242,ESTADISTICAS!B$9)</f>
        <v>0</v>
      </c>
      <c r="B242">
        <v>15</v>
      </c>
      <c r="C242" s="158">
        <v>15367</v>
      </c>
      <c r="D242" s="46" t="s">
        <v>623</v>
      </c>
      <c r="E242" s="46">
        <v>5.7416267942583733E-2</v>
      </c>
      <c r="F242" s="46">
        <v>3.486529318541997E-2</v>
      </c>
      <c r="G242" s="46">
        <v>0</v>
      </c>
      <c r="H242" s="46">
        <v>1.6025641025641025E-3</v>
      </c>
      <c r="I242" s="46">
        <v>0</v>
      </c>
      <c r="J242" s="46">
        <v>6.5466448445171853E-3</v>
      </c>
      <c r="K242" s="46">
        <v>0</v>
      </c>
      <c r="L242" s="46">
        <v>0</v>
      </c>
      <c r="M242">
        <f>+_xlfn.IFNA(VLOOKUP(C242,'[1]HISTORICO TCB MUNICIPIO'!$C$10:$W$1131,21,FALSE),0)</f>
        <v>0</v>
      </c>
    </row>
    <row r="243" spans="1:13" x14ac:dyDescent="0.25">
      <c r="A243" s="44">
        <f>+COUNTIF($B$1:B243,ESTADISTICAS!B$9)</f>
        <v>0</v>
      </c>
      <c r="B243">
        <v>15</v>
      </c>
      <c r="C243" s="158">
        <v>15368</v>
      </c>
      <c r="D243" s="46" t="s">
        <v>458</v>
      </c>
      <c r="E243" s="46">
        <v>2.5706940874035988E-3</v>
      </c>
      <c r="F243" s="46">
        <v>0</v>
      </c>
      <c r="G243" s="46">
        <v>2.5773195876288659E-3</v>
      </c>
      <c r="H243" s="46">
        <v>0</v>
      </c>
      <c r="I243" s="46">
        <v>0</v>
      </c>
      <c r="J243" s="46">
        <v>5.4495912806539508E-3</v>
      </c>
      <c r="K243" s="46">
        <v>0</v>
      </c>
      <c r="L243" s="46">
        <v>0</v>
      </c>
      <c r="M243">
        <f>+_xlfn.IFNA(VLOOKUP(C243,'[1]HISTORICO TCB MUNICIPIO'!$C$10:$W$1131,21,FALSE),0)</f>
        <v>0</v>
      </c>
    </row>
    <row r="244" spans="1:13" x14ac:dyDescent="0.25">
      <c r="A244" s="44">
        <f>+COUNTIF($B$1:B244,ESTADISTICAS!B$9)</f>
        <v>0</v>
      </c>
      <c r="B244">
        <v>15</v>
      </c>
      <c r="C244" s="158">
        <v>15377</v>
      </c>
      <c r="D244" s="46" t="s">
        <v>624</v>
      </c>
      <c r="E244" s="46">
        <v>0</v>
      </c>
      <c r="F244" s="46">
        <v>7.1729957805907171E-2</v>
      </c>
      <c r="G244" s="46">
        <v>5.6962025316455694E-2</v>
      </c>
      <c r="H244" s="46">
        <v>5.3191489361702128E-2</v>
      </c>
      <c r="I244" s="46">
        <v>0</v>
      </c>
      <c r="J244" s="46">
        <v>2.2172949002217295E-3</v>
      </c>
      <c r="K244" s="46">
        <v>0</v>
      </c>
      <c r="L244" s="46">
        <v>0</v>
      </c>
      <c r="M244">
        <f>+_xlfn.IFNA(VLOOKUP(C244,'[1]HISTORICO TCB MUNICIPIO'!$C$10:$W$1131,21,FALSE),0)</f>
        <v>0</v>
      </c>
    </row>
    <row r="245" spans="1:13" x14ac:dyDescent="0.25">
      <c r="A245" s="44">
        <f>+COUNTIF($B$1:B245,ESTADISTICAS!B$9)</f>
        <v>0</v>
      </c>
      <c r="B245">
        <v>15</v>
      </c>
      <c r="C245" s="158">
        <v>15380</v>
      </c>
      <c r="D245" s="46" t="s">
        <v>625</v>
      </c>
      <c r="E245" s="46">
        <v>0</v>
      </c>
      <c r="F245" s="46">
        <v>0</v>
      </c>
      <c r="G245" s="46">
        <v>0</v>
      </c>
      <c r="H245" s="46">
        <v>0</v>
      </c>
      <c r="I245" s="46">
        <v>0</v>
      </c>
      <c r="J245" s="46">
        <v>0.01</v>
      </c>
      <c r="K245" s="46">
        <v>0</v>
      </c>
      <c r="L245" s="46">
        <v>0</v>
      </c>
      <c r="M245">
        <f>+_xlfn.IFNA(VLOOKUP(C245,'[1]HISTORICO TCB MUNICIPIO'!$C$10:$W$1131,21,FALSE),0)</f>
        <v>0</v>
      </c>
    </row>
    <row r="246" spans="1:13" x14ac:dyDescent="0.25">
      <c r="A246" s="44">
        <f>+COUNTIF($B$1:B246,ESTADISTICAS!B$9)</f>
        <v>0</v>
      </c>
      <c r="B246">
        <v>15</v>
      </c>
      <c r="C246" s="158">
        <v>15401</v>
      </c>
      <c r="D246" s="46" t="s">
        <v>1303</v>
      </c>
      <c r="E246" s="46">
        <v>0</v>
      </c>
      <c r="F246" s="46">
        <v>0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>
        <f>+_xlfn.IFNA(VLOOKUP(C246,'[1]HISTORICO TCB MUNICIPIO'!$C$10:$W$1131,21,FALSE),0)</f>
        <v>0</v>
      </c>
    </row>
    <row r="247" spans="1:13" x14ac:dyDescent="0.25">
      <c r="A247" s="44">
        <f>+COUNTIF($B$1:B247,ESTADISTICAS!B$9)</f>
        <v>0</v>
      </c>
      <c r="B247">
        <v>15</v>
      </c>
      <c r="C247" s="158">
        <v>15403</v>
      </c>
      <c r="D247" s="46" t="s">
        <v>626</v>
      </c>
      <c r="E247" s="46">
        <v>8.203125E-2</v>
      </c>
      <c r="F247" s="46">
        <v>0</v>
      </c>
      <c r="G247" s="46">
        <v>0</v>
      </c>
      <c r="H247" s="46">
        <v>0</v>
      </c>
      <c r="I247" s="46">
        <v>0</v>
      </c>
      <c r="J247" s="46">
        <v>0</v>
      </c>
      <c r="K247" s="46">
        <v>0</v>
      </c>
      <c r="L247" s="46">
        <v>0</v>
      </c>
      <c r="M247">
        <f>+_xlfn.IFNA(VLOOKUP(C247,'[1]HISTORICO TCB MUNICIPIO'!$C$10:$W$1131,21,FALSE),0)</f>
        <v>0</v>
      </c>
    </row>
    <row r="248" spans="1:13" x14ac:dyDescent="0.25">
      <c r="A248" s="44">
        <f>+COUNTIF($B$1:B248,ESTADISTICAS!B$9)</f>
        <v>0</v>
      </c>
      <c r="B248">
        <v>15</v>
      </c>
      <c r="C248" s="158">
        <v>15407</v>
      </c>
      <c r="D248" s="46" t="s">
        <v>627</v>
      </c>
      <c r="E248" s="46">
        <v>0</v>
      </c>
      <c r="F248" s="46">
        <v>8.2372322899505767E-4</v>
      </c>
      <c r="G248" s="46">
        <v>0</v>
      </c>
      <c r="H248" s="46">
        <v>0</v>
      </c>
      <c r="I248" s="46">
        <v>0</v>
      </c>
      <c r="J248" s="46">
        <v>9.1484869809992965E-3</v>
      </c>
      <c r="K248" s="46">
        <v>2.1843003412969283E-2</v>
      </c>
      <c r="L248" s="46">
        <v>0</v>
      </c>
      <c r="M248">
        <f>+_xlfn.IFNA(VLOOKUP(C248,'[1]HISTORICO TCB MUNICIPIO'!$C$10:$W$1131,21,FALSE),0)</f>
        <v>0</v>
      </c>
    </row>
    <row r="249" spans="1:13" x14ac:dyDescent="0.25">
      <c r="A249" s="44">
        <f>+COUNTIF($B$1:B249,ESTADISTICAS!B$9)</f>
        <v>0</v>
      </c>
      <c r="B249">
        <v>15</v>
      </c>
      <c r="C249" s="158">
        <v>15425</v>
      </c>
      <c r="D249" s="46" t="s">
        <v>628</v>
      </c>
      <c r="E249" s="46">
        <v>9.4660194174757281E-2</v>
      </c>
      <c r="F249" s="46">
        <v>7.8758949880668255E-2</v>
      </c>
      <c r="G249" s="46">
        <v>6.6985645933014357E-2</v>
      </c>
      <c r="H249" s="46">
        <v>4.0284360189573459E-2</v>
      </c>
      <c r="I249" s="46">
        <v>3.1100478468899521E-2</v>
      </c>
      <c r="J249" s="46">
        <v>7.2815533980582527E-3</v>
      </c>
      <c r="K249" s="46">
        <v>0</v>
      </c>
      <c r="L249" s="46">
        <v>0</v>
      </c>
      <c r="M249">
        <f>+_xlfn.IFNA(VLOOKUP(C249,'[1]HISTORICO TCB MUNICIPIO'!$C$10:$W$1131,21,FALSE),0)</f>
        <v>0</v>
      </c>
    </row>
    <row r="250" spans="1:13" x14ac:dyDescent="0.25">
      <c r="A250" s="44">
        <f>+COUNTIF($B$1:B250,ESTADISTICAS!B$9)</f>
        <v>0</v>
      </c>
      <c r="B250">
        <v>15</v>
      </c>
      <c r="C250" s="158">
        <v>15442</v>
      </c>
      <c r="D250" s="46" t="s">
        <v>629</v>
      </c>
      <c r="E250" s="46">
        <v>0</v>
      </c>
      <c r="F250" s="46">
        <v>0</v>
      </c>
      <c r="G250" s="46">
        <v>1.4684287812041115E-3</v>
      </c>
      <c r="H250" s="46">
        <v>1.483679525222552E-3</v>
      </c>
      <c r="I250" s="46">
        <v>0</v>
      </c>
      <c r="J250" s="46">
        <v>0</v>
      </c>
      <c r="K250" s="46">
        <v>0</v>
      </c>
      <c r="L250" s="46">
        <v>0</v>
      </c>
      <c r="M250">
        <f>+_xlfn.IFNA(VLOOKUP(C250,'[1]HISTORICO TCB MUNICIPIO'!$C$10:$W$1131,21,FALSE),0)</f>
        <v>0</v>
      </c>
    </row>
    <row r="251" spans="1:13" x14ac:dyDescent="0.25">
      <c r="A251" s="44">
        <f>+COUNTIF($B$1:B251,ESTADISTICAS!B$9)</f>
        <v>0</v>
      </c>
      <c r="B251">
        <v>15</v>
      </c>
      <c r="C251" s="158">
        <v>15455</v>
      </c>
      <c r="D251" s="46" t="s">
        <v>630</v>
      </c>
      <c r="E251" s="46">
        <v>0.11193111931119311</v>
      </c>
      <c r="F251" s="46">
        <v>2.3142509135200974E-2</v>
      </c>
      <c r="G251" s="46">
        <v>6.2877871825876661E-2</v>
      </c>
      <c r="H251" s="46">
        <v>5.3956834532374098E-2</v>
      </c>
      <c r="I251" s="46">
        <v>4.8134777376654635E-2</v>
      </c>
      <c r="J251" s="46">
        <v>3.7439613526570048E-2</v>
      </c>
      <c r="K251" s="46">
        <v>0.13374233128834356</v>
      </c>
      <c r="L251" s="46">
        <v>5.7571964956195244E-2</v>
      </c>
      <c r="M251">
        <f>+_xlfn.IFNA(VLOOKUP(C251,'[1]HISTORICO TCB MUNICIPIO'!$C$10:$W$1131,21,FALSE),0)</f>
        <v>7.0603337612323486E-2</v>
      </c>
    </row>
    <row r="252" spans="1:13" x14ac:dyDescent="0.25">
      <c r="A252" s="44">
        <f>+COUNTIF($B$1:B252,ESTADISTICAS!B$9)</f>
        <v>0</v>
      </c>
      <c r="B252">
        <v>15</v>
      </c>
      <c r="C252" s="158">
        <v>15464</v>
      </c>
      <c r="D252" s="46" t="s">
        <v>631</v>
      </c>
      <c r="E252" s="46">
        <v>0</v>
      </c>
      <c r="F252" s="46">
        <v>0</v>
      </c>
      <c r="G252" s="46">
        <v>2.4330900243309003E-3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>
        <f>+_xlfn.IFNA(VLOOKUP(C252,'[1]HISTORICO TCB MUNICIPIO'!$C$10:$W$1131,21,FALSE),0)</f>
        <v>0</v>
      </c>
    </row>
    <row r="253" spans="1:13" x14ac:dyDescent="0.25">
      <c r="A253" s="44">
        <f>+COUNTIF($B$1:B253,ESTADISTICAS!B$9)</f>
        <v>0</v>
      </c>
      <c r="B253">
        <v>15</v>
      </c>
      <c r="C253" s="158">
        <v>15466</v>
      </c>
      <c r="D253" s="46" t="s">
        <v>632</v>
      </c>
      <c r="E253" s="46">
        <v>0</v>
      </c>
      <c r="F253" s="46">
        <v>0</v>
      </c>
      <c r="G253" s="46">
        <v>0</v>
      </c>
      <c r="H253" s="46">
        <v>0</v>
      </c>
      <c r="I253" s="46">
        <v>0</v>
      </c>
      <c r="J253" s="46">
        <v>4.4843049327354259E-3</v>
      </c>
      <c r="K253" s="46">
        <v>0</v>
      </c>
      <c r="L253" s="46">
        <v>0</v>
      </c>
      <c r="M253">
        <f>+_xlfn.IFNA(VLOOKUP(C253,'[1]HISTORICO TCB MUNICIPIO'!$C$10:$W$1131,21,FALSE),0)</f>
        <v>0</v>
      </c>
    </row>
    <row r="254" spans="1:13" x14ac:dyDescent="0.25">
      <c r="A254" s="44">
        <f>+COUNTIF($B$1:B254,ESTADISTICAS!B$9)</f>
        <v>0</v>
      </c>
      <c r="B254">
        <v>15</v>
      </c>
      <c r="C254" s="158">
        <v>15469</v>
      </c>
      <c r="D254" s="46" t="s">
        <v>633</v>
      </c>
      <c r="E254" s="46">
        <v>0.18181818181818182</v>
      </c>
      <c r="F254" s="46">
        <v>0.19252724442138039</v>
      </c>
      <c r="G254" s="46">
        <v>0.19718309859154928</v>
      </c>
      <c r="H254" s="46">
        <v>0.16447021613073273</v>
      </c>
      <c r="I254" s="46">
        <v>0.16818425281199786</v>
      </c>
      <c r="J254" s="46">
        <v>8.7027914614121515E-2</v>
      </c>
      <c r="K254" s="46">
        <v>0.13531723750701852</v>
      </c>
      <c r="L254" s="46">
        <v>0.16203703703703703</v>
      </c>
      <c r="M254">
        <f>+_xlfn.IFNA(VLOOKUP(C254,'[1]HISTORICO TCB MUNICIPIO'!$C$10:$W$1131,21,FALSE),0)</f>
        <v>0.13448894202032277</v>
      </c>
    </row>
    <row r="255" spans="1:13" x14ac:dyDescent="0.25">
      <c r="A255" s="44">
        <f>+COUNTIF($B$1:B255,ESTADISTICAS!B$9)</f>
        <v>0</v>
      </c>
      <c r="B255">
        <v>15</v>
      </c>
      <c r="C255" s="158">
        <v>15476</v>
      </c>
      <c r="D255" s="46" t="s">
        <v>634</v>
      </c>
      <c r="E255" s="46">
        <v>0</v>
      </c>
      <c r="F255" s="46">
        <v>0</v>
      </c>
      <c r="G255" s="46">
        <v>0</v>
      </c>
      <c r="H255" s="46">
        <v>0</v>
      </c>
      <c r="I255" s="46">
        <v>0</v>
      </c>
      <c r="J255" s="46">
        <v>1.6666666666666668E-3</v>
      </c>
      <c r="K255" s="46">
        <v>0</v>
      </c>
      <c r="L255" s="46">
        <v>0</v>
      </c>
      <c r="M255">
        <f>+_xlfn.IFNA(VLOOKUP(C255,'[1]HISTORICO TCB MUNICIPIO'!$C$10:$W$1131,21,FALSE),0)</f>
        <v>0</v>
      </c>
    </row>
    <row r="256" spans="1:13" x14ac:dyDescent="0.25">
      <c r="A256" s="44">
        <f>+COUNTIF($B$1:B256,ESTADISTICAS!B$9)</f>
        <v>0</v>
      </c>
      <c r="B256">
        <v>15</v>
      </c>
      <c r="C256" s="158">
        <v>15480</v>
      </c>
      <c r="D256" s="46" t="s">
        <v>635</v>
      </c>
      <c r="E256" s="46">
        <v>5.9973924380704043E-2</v>
      </c>
      <c r="F256" s="46">
        <v>3.7323037323037322E-2</v>
      </c>
      <c r="G256" s="46">
        <v>9.056603773584905E-2</v>
      </c>
      <c r="H256" s="46">
        <v>6.6749072929542644E-2</v>
      </c>
      <c r="I256" s="46">
        <v>3.2967032967032968E-2</v>
      </c>
      <c r="J256" s="46">
        <v>2.4360535931790498E-3</v>
      </c>
      <c r="K256" s="46">
        <v>1.2180267965895249E-3</v>
      </c>
      <c r="L256" s="46">
        <v>0</v>
      </c>
      <c r="M256">
        <f>+_xlfn.IFNA(VLOOKUP(C256,'[1]HISTORICO TCB MUNICIPIO'!$C$10:$W$1131,21,FALSE),0)</f>
        <v>0</v>
      </c>
    </row>
    <row r="257" spans="1:13" x14ac:dyDescent="0.25">
      <c r="A257" s="44">
        <f>+COUNTIF($B$1:B257,ESTADISTICAS!B$9)</f>
        <v>0</v>
      </c>
      <c r="B257">
        <v>15</v>
      </c>
      <c r="C257" s="158">
        <v>15491</v>
      </c>
      <c r="D257" s="46" t="s">
        <v>636</v>
      </c>
      <c r="E257" s="46">
        <v>0.17290419161676646</v>
      </c>
      <c r="F257" s="46">
        <v>0.18295371050698017</v>
      </c>
      <c r="G257" s="46">
        <v>0.16282420749279539</v>
      </c>
      <c r="H257" s="46">
        <v>5.894886363636364E-2</v>
      </c>
      <c r="I257" s="46">
        <v>2.0350877192982456E-2</v>
      </c>
      <c r="J257" s="46">
        <v>2.9986052998605298E-2</v>
      </c>
      <c r="K257" s="46">
        <v>0</v>
      </c>
      <c r="L257" s="46">
        <v>0</v>
      </c>
      <c r="M257">
        <f>+_xlfn.IFNA(VLOOKUP(C257,'[1]HISTORICO TCB MUNICIPIO'!$C$10:$W$1131,21,FALSE),0)</f>
        <v>0</v>
      </c>
    </row>
    <row r="258" spans="1:13" x14ac:dyDescent="0.25">
      <c r="A258" s="44">
        <f>+COUNTIF($B$1:B258,ESTADISTICAS!B$9)</f>
        <v>0</v>
      </c>
      <c r="B258">
        <v>15</v>
      </c>
      <c r="C258" s="158">
        <v>15494</v>
      </c>
      <c r="D258" s="46" t="s">
        <v>637</v>
      </c>
      <c r="E258" s="46">
        <v>5.3571428571428568E-2</v>
      </c>
      <c r="F258" s="46">
        <v>0</v>
      </c>
      <c r="G258" s="46">
        <v>0</v>
      </c>
      <c r="H258" s="46">
        <v>0</v>
      </c>
      <c r="I258" s="46">
        <v>0</v>
      </c>
      <c r="J258" s="46">
        <v>7.7519379844961239E-3</v>
      </c>
      <c r="K258" s="46">
        <v>0</v>
      </c>
      <c r="L258" s="46">
        <v>0</v>
      </c>
      <c r="M258">
        <f>+_xlfn.IFNA(VLOOKUP(C258,'[1]HISTORICO TCB MUNICIPIO'!$C$10:$W$1131,21,FALSE),0)</f>
        <v>0</v>
      </c>
    </row>
    <row r="259" spans="1:13" x14ac:dyDescent="0.25">
      <c r="A259" s="44">
        <f>+COUNTIF($B$1:B259,ESTADISTICAS!B$9)</f>
        <v>0</v>
      </c>
      <c r="B259">
        <v>15</v>
      </c>
      <c r="C259" s="158">
        <v>15500</v>
      </c>
      <c r="D259" s="46" t="s">
        <v>2364</v>
      </c>
      <c r="E259" s="46">
        <v>0</v>
      </c>
      <c r="F259" s="46">
        <v>0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>
        <f>+_xlfn.IFNA(VLOOKUP(C259,'[1]HISTORICO TCB MUNICIPIO'!$C$10:$W$1131,21,FALSE),0)</f>
        <v>0</v>
      </c>
    </row>
    <row r="260" spans="1:13" x14ac:dyDescent="0.25">
      <c r="A260" s="44">
        <f>+COUNTIF($B$1:B260,ESTADISTICAS!B$9)</f>
        <v>0</v>
      </c>
      <c r="B260">
        <v>15</v>
      </c>
      <c r="C260" s="158">
        <v>15507</v>
      </c>
      <c r="D260" s="46" t="s">
        <v>638</v>
      </c>
      <c r="E260" s="46">
        <v>8.9108910891089105E-2</v>
      </c>
      <c r="F260" s="46">
        <v>7.7908217716115266E-2</v>
      </c>
      <c r="G260" s="46">
        <v>5.0567595459236329E-2</v>
      </c>
      <c r="H260" s="46">
        <v>4.2000000000000003E-2</v>
      </c>
      <c r="I260" s="46">
        <v>1.8590998043052837E-2</v>
      </c>
      <c r="J260" s="46">
        <v>1.9342359767891683E-3</v>
      </c>
      <c r="K260" s="46">
        <v>0</v>
      </c>
      <c r="L260" s="46">
        <v>0</v>
      </c>
      <c r="M260">
        <f>+_xlfn.IFNA(VLOOKUP(C260,'[1]HISTORICO TCB MUNICIPIO'!$C$10:$W$1131,21,FALSE),0)</f>
        <v>0</v>
      </c>
    </row>
    <row r="261" spans="1:13" x14ac:dyDescent="0.25">
      <c r="A261" s="44">
        <f>+COUNTIF($B$1:B261,ESTADISTICAS!B$9)</f>
        <v>0</v>
      </c>
      <c r="B261">
        <v>15</v>
      </c>
      <c r="C261" s="158">
        <v>15511</v>
      </c>
      <c r="D261" s="46" t="s">
        <v>1377</v>
      </c>
      <c r="E261" s="46">
        <v>0</v>
      </c>
      <c r="F261" s="46">
        <v>0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>
        <f>+_xlfn.IFNA(VLOOKUP(C261,'[1]HISTORICO TCB MUNICIPIO'!$C$10:$W$1131,21,FALSE),0)</f>
        <v>0</v>
      </c>
    </row>
    <row r="262" spans="1:13" x14ac:dyDescent="0.25">
      <c r="A262" s="44">
        <f>+COUNTIF($B$1:B262,ESTADISTICAS!B$9)</f>
        <v>0</v>
      </c>
      <c r="B262">
        <v>15</v>
      </c>
      <c r="C262" s="158">
        <v>15514</v>
      </c>
      <c r="D262" s="46" t="s">
        <v>639</v>
      </c>
      <c r="E262" s="46">
        <v>0</v>
      </c>
      <c r="F262" s="46">
        <v>0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>
        <f>+_xlfn.IFNA(VLOOKUP(C262,'[1]HISTORICO TCB MUNICIPIO'!$C$10:$W$1131,21,FALSE),0)</f>
        <v>0</v>
      </c>
    </row>
    <row r="263" spans="1:13" x14ac:dyDescent="0.25">
      <c r="A263" s="44">
        <f>+COUNTIF($B$1:B263,ESTADISTICAS!B$9)</f>
        <v>0</v>
      </c>
      <c r="B263">
        <v>15</v>
      </c>
      <c r="C263" s="158">
        <v>15516</v>
      </c>
      <c r="D263" s="46" t="s">
        <v>640</v>
      </c>
      <c r="E263" s="46">
        <v>8.4033613445378158E-2</v>
      </c>
      <c r="F263" s="46">
        <v>7.2190319934372443E-2</v>
      </c>
      <c r="G263" s="46">
        <v>0.16573482428115016</v>
      </c>
      <c r="H263" s="46">
        <v>0.16051301982122038</v>
      </c>
      <c r="I263" s="46">
        <v>0.12419047619047618</v>
      </c>
      <c r="J263" s="46">
        <v>2.7047332832456798E-2</v>
      </c>
      <c r="K263" s="46">
        <v>0</v>
      </c>
      <c r="L263" s="46">
        <v>0</v>
      </c>
      <c r="M263">
        <f>+_xlfn.IFNA(VLOOKUP(C263,'[1]HISTORICO TCB MUNICIPIO'!$C$10:$W$1131,21,FALSE),0)</f>
        <v>0</v>
      </c>
    </row>
    <row r="264" spans="1:13" x14ac:dyDescent="0.25">
      <c r="A264" s="44">
        <f>+COUNTIF($B$1:B264,ESTADISTICAS!B$9)</f>
        <v>0</v>
      </c>
      <c r="B264">
        <v>15</v>
      </c>
      <c r="C264" s="158">
        <v>15518</v>
      </c>
      <c r="D264" s="46" t="s">
        <v>641</v>
      </c>
      <c r="E264" s="46">
        <v>0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>
        <f>+_xlfn.IFNA(VLOOKUP(C264,'[1]HISTORICO TCB MUNICIPIO'!$C$10:$W$1131,21,FALSE),0)</f>
        <v>0</v>
      </c>
    </row>
    <row r="265" spans="1:13" x14ac:dyDescent="0.25">
      <c r="A265" s="44">
        <f>+COUNTIF($B$1:B265,ESTADISTICAS!B$9)</f>
        <v>0</v>
      </c>
      <c r="B265">
        <v>15</v>
      </c>
      <c r="C265" s="158">
        <v>15522</v>
      </c>
      <c r="D265" s="46" t="s">
        <v>642</v>
      </c>
      <c r="E265" s="46">
        <v>0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>
        <f>+_xlfn.IFNA(VLOOKUP(C265,'[1]HISTORICO TCB MUNICIPIO'!$C$10:$W$1131,21,FALSE),0)</f>
        <v>0</v>
      </c>
    </row>
    <row r="266" spans="1:13" x14ac:dyDescent="0.25">
      <c r="A266" s="44">
        <f>+COUNTIF($B$1:B266,ESTADISTICAS!B$9)</f>
        <v>0</v>
      </c>
      <c r="B266">
        <v>15</v>
      </c>
      <c r="C266" s="158">
        <v>15531</v>
      </c>
      <c r="D266" s="46" t="s">
        <v>643</v>
      </c>
      <c r="E266" s="46">
        <v>0</v>
      </c>
      <c r="F266" s="46">
        <v>3.691639522258415E-2</v>
      </c>
      <c r="G266" s="46">
        <v>3.6441586280814578E-2</v>
      </c>
      <c r="H266" s="46">
        <v>2.5423728813559324E-2</v>
      </c>
      <c r="I266" s="46">
        <v>0</v>
      </c>
      <c r="J266" s="46">
        <v>1.0559662090813093E-3</v>
      </c>
      <c r="K266" s="46">
        <v>0</v>
      </c>
      <c r="L266" s="46">
        <v>0</v>
      </c>
      <c r="M266">
        <f>+_xlfn.IFNA(VLOOKUP(C266,'[1]HISTORICO TCB MUNICIPIO'!$C$10:$W$1131,21,FALSE),0)</f>
        <v>0</v>
      </c>
    </row>
    <row r="267" spans="1:13" x14ac:dyDescent="0.25">
      <c r="A267" s="44">
        <f>+COUNTIF($B$1:B267,ESTADISTICAS!B$9)</f>
        <v>0</v>
      </c>
      <c r="B267">
        <v>15</v>
      </c>
      <c r="C267" s="158">
        <v>15533</v>
      </c>
      <c r="D267" s="46" t="s">
        <v>644</v>
      </c>
      <c r="E267" s="46">
        <v>0.11297071129707113</v>
      </c>
      <c r="F267" s="46">
        <v>0.1134453781512605</v>
      </c>
      <c r="G267" s="46">
        <v>9.166666666666666E-2</v>
      </c>
      <c r="H267" s="46">
        <v>0</v>
      </c>
      <c r="I267" s="46">
        <v>0</v>
      </c>
      <c r="J267" s="46">
        <v>4.4052863436123352E-3</v>
      </c>
      <c r="K267" s="46">
        <v>0</v>
      </c>
      <c r="L267" s="46">
        <v>0</v>
      </c>
      <c r="M267">
        <f>+_xlfn.IFNA(VLOOKUP(C267,'[1]HISTORICO TCB MUNICIPIO'!$C$10:$W$1131,21,FALSE),0)</f>
        <v>0</v>
      </c>
    </row>
    <row r="268" spans="1:13" x14ac:dyDescent="0.25">
      <c r="A268" s="44">
        <f>+COUNTIF($B$1:B268,ESTADISTICAS!B$9)</f>
        <v>0</v>
      </c>
      <c r="B268">
        <v>15</v>
      </c>
      <c r="C268" s="158">
        <v>15537</v>
      </c>
      <c r="D268" s="46" t="s">
        <v>645</v>
      </c>
      <c r="E268" s="46">
        <v>6.4197530864197536E-2</v>
      </c>
      <c r="F268" s="46">
        <v>6.3725490196078427E-2</v>
      </c>
      <c r="G268" s="46">
        <v>6.3106796116504854E-2</v>
      </c>
      <c r="H268" s="46">
        <v>2.4096385542168677E-3</v>
      </c>
      <c r="I268" s="46">
        <v>2.4096385542168677E-3</v>
      </c>
      <c r="J268" s="46">
        <v>2.4213075060532689E-3</v>
      </c>
      <c r="K268" s="46">
        <v>0</v>
      </c>
      <c r="L268" s="46">
        <v>0</v>
      </c>
      <c r="M268">
        <f>+_xlfn.IFNA(VLOOKUP(C268,'[1]HISTORICO TCB MUNICIPIO'!$C$10:$W$1131,21,FALSE),0)</f>
        <v>0</v>
      </c>
    </row>
    <row r="269" spans="1:13" x14ac:dyDescent="0.25">
      <c r="A269" s="44">
        <f>+COUNTIF($B$1:B269,ESTADISTICAS!B$9)</f>
        <v>0</v>
      </c>
      <c r="B269">
        <v>15</v>
      </c>
      <c r="C269" s="158">
        <v>15542</v>
      </c>
      <c r="D269" s="46" t="s">
        <v>646</v>
      </c>
      <c r="E269" s="46">
        <v>2.8050490883590462E-3</v>
      </c>
      <c r="F269" s="46">
        <v>4.329004329004329E-3</v>
      </c>
      <c r="G269" s="46">
        <v>2.9850746268656717E-3</v>
      </c>
      <c r="H269" s="46">
        <v>3.0864197530864196E-3</v>
      </c>
      <c r="I269" s="46">
        <v>1.6025641025641025E-3</v>
      </c>
      <c r="J269" s="46">
        <v>1.658374792703151E-3</v>
      </c>
      <c r="K269" s="46">
        <v>0</v>
      </c>
      <c r="L269" s="46">
        <v>0</v>
      </c>
      <c r="M269">
        <f>+_xlfn.IFNA(VLOOKUP(C269,'[1]HISTORICO TCB MUNICIPIO'!$C$10:$W$1131,21,FALSE),0)</f>
        <v>0</v>
      </c>
    </row>
    <row r="270" spans="1:13" x14ac:dyDescent="0.25">
      <c r="A270" s="44">
        <f>+COUNTIF($B$1:B270,ESTADISTICAS!B$9)</f>
        <v>0</v>
      </c>
      <c r="B270">
        <v>15</v>
      </c>
      <c r="C270" s="158">
        <v>15550</v>
      </c>
      <c r="D270" s="46" t="s">
        <v>647</v>
      </c>
      <c r="E270" s="46">
        <v>0</v>
      </c>
      <c r="F270" s="46">
        <v>0</v>
      </c>
      <c r="G270" s="46">
        <v>8.0645161290322578E-3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>
        <f>+_xlfn.IFNA(VLOOKUP(C270,'[1]HISTORICO TCB MUNICIPIO'!$C$10:$W$1131,21,FALSE),0)</f>
        <v>0</v>
      </c>
    </row>
    <row r="271" spans="1:13" x14ac:dyDescent="0.25">
      <c r="A271" s="44">
        <f>+COUNTIF($B$1:B271,ESTADISTICAS!B$9)</f>
        <v>0</v>
      </c>
      <c r="B271">
        <v>15</v>
      </c>
      <c r="C271" s="158">
        <v>15572</v>
      </c>
      <c r="D271" s="46" t="s">
        <v>648</v>
      </c>
      <c r="E271" s="46">
        <v>0.18578526679628429</v>
      </c>
      <c r="F271" s="46">
        <v>0.15018236429950654</v>
      </c>
      <c r="G271" s="46">
        <v>0.11693031209918768</v>
      </c>
      <c r="H271" s="46">
        <v>6.7475521498510008E-2</v>
      </c>
      <c r="I271" s="46">
        <v>4.0127388535031845E-2</v>
      </c>
      <c r="J271" s="46">
        <v>6.2843842573000422E-2</v>
      </c>
      <c r="K271" s="46">
        <v>9.5487932843651632E-2</v>
      </c>
      <c r="L271" s="46">
        <v>0.12401165210153975</v>
      </c>
      <c r="M271">
        <f>+_xlfn.IFNA(VLOOKUP(C271,'[1]HISTORICO TCB MUNICIPIO'!$C$10:$W$1131,21,FALSE),0)</f>
        <v>0.11863008046214153</v>
      </c>
    </row>
    <row r="272" spans="1:13" x14ac:dyDescent="0.25">
      <c r="A272" s="44">
        <f>+COUNTIF($B$1:B272,ESTADISTICAS!B$9)</f>
        <v>0</v>
      </c>
      <c r="B272">
        <v>15</v>
      </c>
      <c r="C272" s="158">
        <v>15580</v>
      </c>
      <c r="D272" s="46" t="s">
        <v>649</v>
      </c>
      <c r="E272" s="46">
        <v>0</v>
      </c>
      <c r="F272" s="46">
        <v>6.3492063492063489E-2</v>
      </c>
      <c r="G272" s="46">
        <v>5.0156739811912224E-2</v>
      </c>
      <c r="H272" s="46">
        <v>4.482225656877898E-2</v>
      </c>
      <c r="I272" s="46">
        <v>0</v>
      </c>
      <c r="J272" s="46">
        <v>0</v>
      </c>
      <c r="K272" s="46">
        <v>1.5455950540958269E-3</v>
      </c>
      <c r="L272" s="46">
        <v>1.5455950540958269E-3</v>
      </c>
      <c r="M272">
        <f>+_xlfn.IFNA(VLOOKUP(C272,'[1]HISTORICO TCB MUNICIPIO'!$C$10:$W$1131,21,FALSE),0)</f>
        <v>0</v>
      </c>
    </row>
    <row r="273" spans="1:13" x14ac:dyDescent="0.25">
      <c r="A273" s="44">
        <f>+COUNTIF($B$1:B273,ESTADISTICAS!B$9)</f>
        <v>0</v>
      </c>
      <c r="B273">
        <v>15</v>
      </c>
      <c r="C273" s="158">
        <v>15599</v>
      </c>
      <c r="D273" s="46" t="s">
        <v>650</v>
      </c>
      <c r="E273" s="46">
        <v>7.4479737130339535E-2</v>
      </c>
      <c r="F273" s="46">
        <v>0</v>
      </c>
      <c r="G273" s="46">
        <v>3.5675675675675679E-2</v>
      </c>
      <c r="H273" s="46">
        <v>3.5522066738428421E-2</v>
      </c>
      <c r="I273" s="46">
        <v>3.1385281385281384E-2</v>
      </c>
      <c r="J273" s="46">
        <v>0</v>
      </c>
      <c r="K273" s="46">
        <v>0</v>
      </c>
      <c r="L273" s="46">
        <v>0</v>
      </c>
      <c r="M273">
        <f>+_xlfn.IFNA(VLOOKUP(C273,'[1]HISTORICO TCB MUNICIPIO'!$C$10:$W$1131,21,FALSE),0)</f>
        <v>0</v>
      </c>
    </row>
    <row r="274" spans="1:13" x14ac:dyDescent="0.25">
      <c r="A274" s="44">
        <f>+COUNTIF($B$1:B274,ESTADISTICAS!B$9)</f>
        <v>0</v>
      </c>
      <c r="B274">
        <v>15</v>
      </c>
      <c r="C274" s="158">
        <v>15600</v>
      </c>
      <c r="D274" s="46" t="s">
        <v>651</v>
      </c>
      <c r="E274" s="46">
        <v>0</v>
      </c>
      <c r="F274" s="46">
        <v>0</v>
      </c>
      <c r="G274" s="46">
        <v>0</v>
      </c>
      <c r="H274" s="46">
        <v>0</v>
      </c>
      <c r="I274" s="46">
        <v>0</v>
      </c>
      <c r="J274" s="46">
        <v>7.1839080459770114E-4</v>
      </c>
      <c r="K274" s="46">
        <v>0</v>
      </c>
      <c r="L274" s="46">
        <v>0</v>
      </c>
      <c r="M274">
        <f>+_xlfn.IFNA(VLOOKUP(C274,'[1]HISTORICO TCB MUNICIPIO'!$C$10:$W$1131,21,FALSE),0)</f>
        <v>0</v>
      </c>
    </row>
    <row r="275" spans="1:13" x14ac:dyDescent="0.25">
      <c r="A275" s="44">
        <f>+COUNTIF($B$1:B275,ESTADISTICAS!B$9)</f>
        <v>0</v>
      </c>
      <c r="B275">
        <v>15</v>
      </c>
      <c r="C275" s="158">
        <v>15621</v>
      </c>
      <c r="D275" s="46" t="s">
        <v>652</v>
      </c>
      <c r="E275" s="46">
        <v>0.12749003984063745</v>
      </c>
      <c r="F275" s="46">
        <v>0</v>
      </c>
      <c r="G275" s="46">
        <v>0.25984251968503935</v>
      </c>
      <c r="H275" s="46">
        <v>0.2441860465116279</v>
      </c>
      <c r="I275" s="46">
        <v>0.16988416988416988</v>
      </c>
      <c r="J275" s="46">
        <v>0</v>
      </c>
      <c r="K275" s="46">
        <v>5.019305019305019E-2</v>
      </c>
      <c r="L275" s="46">
        <v>0</v>
      </c>
      <c r="M275">
        <f>+_xlfn.IFNA(VLOOKUP(C275,'[1]HISTORICO TCB MUNICIPIO'!$C$10:$W$1131,21,FALSE),0)</f>
        <v>0</v>
      </c>
    </row>
    <row r="276" spans="1:13" x14ac:dyDescent="0.25">
      <c r="A276" s="44">
        <f>+COUNTIF($B$1:B276,ESTADISTICAS!B$9)</f>
        <v>0</v>
      </c>
      <c r="B276">
        <v>15</v>
      </c>
      <c r="C276" s="158">
        <v>15632</v>
      </c>
      <c r="D276" s="46" t="s">
        <v>653</v>
      </c>
      <c r="E276" s="46">
        <v>0</v>
      </c>
      <c r="F276" s="46">
        <v>0</v>
      </c>
      <c r="G276" s="46">
        <v>0</v>
      </c>
      <c r="H276" s="46">
        <v>0</v>
      </c>
      <c r="I276" s="46">
        <v>0</v>
      </c>
      <c r="J276" s="46">
        <v>1.838235294117647E-3</v>
      </c>
      <c r="K276" s="46">
        <v>0</v>
      </c>
      <c r="L276" s="46">
        <v>0</v>
      </c>
      <c r="M276">
        <f>+_xlfn.IFNA(VLOOKUP(C276,'[1]HISTORICO TCB MUNICIPIO'!$C$10:$W$1131,21,FALSE),0)</f>
        <v>0</v>
      </c>
    </row>
    <row r="277" spans="1:13" x14ac:dyDescent="0.25">
      <c r="A277" s="44">
        <f>+COUNTIF($B$1:B277,ESTADISTICAS!B$9)</f>
        <v>0</v>
      </c>
      <c r="B277">
        <v>15</v>
      </c>
      <c r="C277" s="158">
        <v>15638</v>
      </c>
      <c r="D277" s="46" t="s">
        <v>654</v>
      </c>
      <c r="E277" s="46">
        <v>0</v>
      </c>
      <c r="F277" s="46">
        <v>0</v>
      </c>
      <c r="G277" s="46">
        <v>0</v>
      </c>
      <c r="H277" s="46">
        <v>0</v>
      </c>
      <c r="I277" s="46">
        <v>0</v>
      </c>
      <c r="J277" s="46">
        <v>8.6455331412103754E-3</v>
      </c>
      <c r="K277" s="46">
        <v>0</v>
      </c>
      <c r="L277" s="46">
        <v>0</v>
      </c>
      <c r="M277">
        <f>+_xlfn.IFNA(VLOOKUP(C277,'[1]HISTORICO TCB MUNICIPIO'!$C$10:$W$1131,21,FALSE),0)</f>
        <v>0</v>
      </c>
    </row>
    <row r="278" spans="1:13" x14ac:dyDescent="0.25">
      <c r="A278" s="44">
        <f>+COUNTIF($B$1:B278,ESTADISTICAS!B$9)</f>
        <v>0</v>
      </c>
      <c r="B278">
        <v>15</v>
      </c>
      <c r="C278" s="158">
        <v>15646</v>
      </c>
      <c r="D278" s="46" t="s">
        <v>655</v>
      </c>
      <c r="E278" s="46">
        <v>0.13420427553444181</v>
      </c>
      <c r="F278" s="46">
        <v>0.13934426229508196</v>
      </c>
      <c r="G278" s="46">
        <v>0.17283236994219653</v>
      </c>
      <c r="H278" s="46">
        <v>0.20695553021664767</v>
      </c>
      <c r="I278" s="46">
        <v>0.12331081081081081</v>
      </c>
      <c r="J278" s="46">
        <v>7.2067039106145245E-2</v>
      </c>
      <c r="K278" s="46">
        <v>3.8716814159292035E-3</v>
      </c>
      <c r="L278" s="46">
        <v>0</v>
      </c>
      <c r="M278">
        <f>+_xlfn.IFNA(VLOOKUP(C278,'[1]HISTORICO TCB MUNICIPIO'!$C$10:$W$1131,21,FALSE),0)</f>
        <v>0</v>
      </c>
    </row>
    <row r="279" spans="1:13" x14ac:dyDescent="0.25">
      <c r="A279" s="44">
        <f>+COUNTIF($B$1:B279,ESTADISTICAS!B$9)</f>
        <v>0</v>
      </c>
      <c r="B279">
        <v>15</v>
      </c>
      <c r="C279" s="158">
        <v>15660</v>
      </c>
      <c r="D279" s="46" t="s">
        <v>1378</v>
      </c>
      <c r="E279" s="46">
        <v>0</v>
      </c>
      <c r="F279" s="46">
        <v>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>
        <f>+_xlfn.IFNA(VLOOKUP(C279,'[1]HISTORICO TCB MUNICIPIO'!$C$10:$W$1131,21,FALSE),0)</f>
        <v>0</v>
      </c>
    </row>
    <row r="280" spans="1:13" x14ac:dyDescent="0.25">
      <c r="A280" s="44">
        <f>+COUNTIF($B$1:B280,ESTADISTICAS!B$9)</f>
        <v>0</v>
      </c>
      <c r="B280">
        <v>15</v>
      </c>
      <c r="C280" s="158">
        <v>15664</v>
      </c>
      <c r="D280" s="46" t="s">
        <v>656</v>
      </c>
      <c r="E280" s="46">
        <v>2.1598272138228943E-3</v>
      </c>
      <c r="F280" s="46">
        <v>0</v>
      </c>
      <c r="G280" s="46">
        <v>0</v>
      </c>
      <c r="H280" s="46">
        <v>0</v>
      </c>
      <c r="I280" s="46">
        <v>0</v>
      </c>
      <c r="J280" s="46">
        <v>1.2106537530266344E-2</v>
      </c>
      <c r="K280" s="46">
        <v>0</v>
      </c>
      <c r="L280" s="46">
        <v>0</v>
      </c>
      <c r="M280">
        <f>+_xlfn.IFNA(VLOOKUP(C280,'[1]HISTORICO TCB MUNICIPIO'!$C$10:$W$1131,21,FALSE),0)</f>
        <v>0</v>
      </c>
    </row>
    <row r="281" spans="1:13" x14ac:dyDescent="0.25">
      <c r="A281" s="44">
        <f>+COUNTIF($B$1:B281,ESTADISTICAS!B$9)</f>
        <v>0</v>
      </c>
      <c r="B281">
        <v>15</v>
      </c>
      <c r="C281" s="158">
        <v>15667</v>
      </c>
      <c r="D281" s="46" t="s">
        <v>657</v>
      </c>
      <c r="E281" s="46">
        <v>0</v>
      </c>
      <c r="F281" s="46">
        <v>0</v>
      </c>
      <c r="G281" s="46">
        <v>0.15698924731182795</v>
      </c>
      <c r="H281" s="46">
        <v>0.15265486725663716</v>
      </c>
      <c r="I281" s="46">
        <v>0.125</v>
      </c>
      <c r="J281" s="46">
        <v>4.6948356807511738E-3</v>
      </c>
      <c r="K281" s="46">
        <v>0</v>
      </c>
      <c r="L281" s="46">
        <v>0</v>
      </c>
      <c r="M281">
        <f>+_xlfn.IFNA(VLOOKUP(C281,'[1]HISTORICO TCB MUNICIPIO'!$C$10:$W$1131,21,FALSE),0)</f>
        <v>0</v>
      </c>
    </row>
    <row r="282" spans="1:13" x14ac:dyDescent="0.25">
      <c r="A282" s="44">
        <f>+COUNTIF($B$1:B282,ESTADISTICAS!B$9)</f>
        <v>0</v>
      </c>
      <c r="B282">
        <v>15</v>
      </c>
      <c r="C282" s="158">
        <v>15673</v>
      </c>
      <c r="D282" s="46" t="s">
        <v>658</v>
      </c>
      <c r="E282" s="46">
        <v>0</v>
      </c>
      <c r="F282" s="46">
        <v>0</v>
      </c>
      <c r="G282" s="46">
        <v>0</v>
      </c>
      <c r="H282" s="46">
        <v>0</v>
      </c>
      <c r="I282" s="46">
        <v>0</v>
      </c>
      <c r="J282" s="46">
        <v>0</v>
      </c>
      <c r="K282" s="46">
        <v>0</v>
      </c>
      <c r="L282" s="46">
        <v>0</v>
      </c>
      <c r="M282">
        <f>+_xlfn.IFNA(VLOOKUP(C282,'[1]HISTORICO TCB MUNICIPIO'!$C$10:$W$1131,21,FALSE),0)</f>
        <v>0</v>
      </c>
    </row>
    <row r="283" spans="1:13" x14ac:dyDescent="0.25">
      <c r="A283" s="44">
        <f>+COUNTIF($B$1:B283,ESTADISTICAS!B$9)</f>
        <v>0</v>
      </c>
      <c r="B283">
        <v>15</v>
      </c>
      <c r="C283" s="158">
        <v>15676</v>
      </c>
      <c r="D283" s="46" t="s">
        <v>659</v>
      </c>
      <c r="E283" s="46">
        <v>0</v>
      </c>
      <c r="F283" s="46">
        <v>7.4626865671641784E-2</v>
      </c>
      <c r="G283" s="46">
        <v>7.2139303482587069E-2</v>
      </c>
      <c r="H283" s="46">
        <v>4.2500000000000003E-2</v>
      </c>
      <c r="I283" s="46">
        <v>0</v>
      </c>
      <c r="J283" s="46">
        <v>5.1546391752577319E-3</v>
      </c>
      <c r="K283" s="46">
        <v>0</v>
      </c>
      <c r="L283" s="46">
        <v>0</v>
      </c>
      <c r="M283">
        <f>+_xlfn.IFNA(VLOOKUP(C283,'[1]HISTORICO TCB MUNICIPIO'!$C$10:$W$1131,21,FALSE),0)</f>
        <v>0</v>
      </c>
    </row>
    <row r="284" spans="1:13" x14ac:dyDescent="0.25">
      <c r="A284" s="44">
        <f>+COUNTIF($B$1:B284,ESTADISTICAS!B$9)</f>
        <v>0</v>
      </c>
      <c r="B284">
        <v>15</v>
      </c>
      <c r="C284" s="158">
        <v>15681</v>
      </c>
      <c r="D284" s="46" t="s">
        <v>660</v>
      </c>
      <c r="E284" s="46">
        <v>0</v>
      </c>
      <c r="F284" s="46">
        <v>0</v>
      </c>
      <c r="G284" s="46">
        <v>0</v>
      </c>
      <c r="H284" s="46">
        <v>0</v>
      </c>
      <c r="I284" s="46">
        <v>0</v>
      </c>
      <c r="J284" s="46">
        <v>1.1148272017837235E-3</v>
      </c>
      <c r="K284" s="46">
        <v>0</v>
      </c>
      <c r="L284" s="46">
        <v>0</v>
      </c>
      <c r="M284">
        <f>+_xlfn.IFNA(VLOOKUP(C284,'[1]HISTORICO TCB MUNICIPIO'!$C$10:$W$1131,21,FALSE),0)</f>
        <v>0</v>
      </c>
    </row>
    <row r="285" spans="1:13" x14ac:dyDescent="0.25">
      <c r="A285" s="44">
        <f>+COUNTIF($B$1:B285,ESTADISTICAS!B$9)</f>
        <v>0</v>
      </c>
      <c r="B285">
        <v>15</v>
      </c>
      <c r="C285" s="158">
        <v>15686</v>
      </c>
      <c r="D285" s="46" t="s">
        <v>661</v>
      </c>
      <c r="E285" s="46">
        <v>3.8406827880512091E-2</v>
      </c>
      <c r="F285" s="46">
        <v>3.1563845050215207E-2</v>
      </c>
      <c r="G285" s="46">
        <v>0</v>
      </c>
      <c r="H285" s="46">
        <v>0</v>
      </c>
      <c r="I285" s="46">
        <v>0</v>
      </c>
      <c r="J285" s="46">
        <v>1.5360983102918587E-3</v>
      </c>
      <c r="K285" s="46">
        <v>0</v>
      </c>
      <c r="L285" s="46">
        <v>0</v>
      </c>
      <c r="M285">
        <f>+_xlfn.IFNA(VLOOKUP(C285,'[1]HISTORICO TCB MUNICIPIO'!$C$10:$W$1131,21,FALSE),0)</f>
        <v>0</v>
      </c>
    </row>
    <row r="286" spans="1:13" x14ac:dyDescent="0.25">
      <c r="A286" s="44">
        <f>+COUNTIF($B$1:B286,ESTADISTICAS!B$9)</f>
        <v>0</v>
      </c>
      <c r="B286">
        <v>15</v>
      </c>
      <c r="C286" s="158">
        <v>15690</v>
      </c>
      <c r="D286" s="46" t="s">
        <v>662</v>
      </c>
      <c r="E286" s="46">
        <v>2.6954177897574125E-3</v>
      </c>
      <c r="F286" s="46">
        <v>0</v>
      </c>
      <c r="G286" s="46">
        <v>0</v>
      </c>
      <c r="H286" s="46">
        <v>0</v>
      </c>
      <c r="I286" s="46">
        <v>0</v>
      </c>
      <c r="J286" s="46">
        <v>0</v>
      </c>
      <c r="K286" s="46">
        <v>2.9154518950437317E-3</v>
      </c>
      <c r="L286" s="46">
        <v>2.976190476190476E-3</v>
      </c>
      <c r="M286">
        <f>+_xlfn.IFNA(VLOOKUP(C286,'[1]HISTORICO TCB MUNICIPIO'!$C$10:$W$1131,21,FALSE),0)</f>
        <v>0</v>
      </c>
    </row>
    <row r="287" spans="1:13" x14ac:dyDescent="0.25">
      <c r="A287" s="44">
        <f>+COUNTIF($B$1:B287,ESTADISTICAS!B$9)</f>
        <v>0</v>
      </c>
      <c r="B287">
        <v>15</v>
      </c>
      <c r="C287" s="158">
        <v>15693</v>
      </c>
      <c r="D287" s="46" t="s">
        <v>663</v>
      </c>
      <c r="E287" s="46">
        <v>0</v>
      </c>
      <c r="F287" s="46">
        <v>0</v>
      </c>
      <c r="G287" s="46">
        <v>3.7460317460317458E-2</v>
      </c>
      <c r="H287" s="46">
        <v>0.24651457541191382</v>
      </c>
      <c r="I287" s="46">
        <v>0.5271122320302648</v>
      </c>
      <c r="J287" s="46">
        <v>1.2714558169103624E-3</v>
      </c>
      <c r="K287" s="46">
        <v>0.12612612612612611</v>
      </c>
      <c r="L287" s="46">
        <v>0.19424460431654678</v>
      </c>
      <c r="M287">
        <f>+_xlfn.IFNA(VLOOKUP(C287,'[1]HISTORICO TCB MUNICIPIO'!$C$10:$W$1131,21,FALSE),0)</f>
        <v>0.53645484949832778</v>
      </c>
    </row>
    <row r="288" spans="1:13" x14ac:dyDescent="0.25">
      <c r="A288" s="44">
        <f>+COUNTIF($B$1:B288,ESTADISTICAS!B$9)</f>
        <v>0</v>
      </c>
      <c r="B288">
        <v>15</v>
      </c>
      <c r="C288" s="158">
        <v>15696</v>
      </c>
      <c r="D288" s="46" t="s">
        <v>664</v>
      </c>
      <c r="E288" s="46">
        <v>0</v>
      </c>
      <c r="F288" s="46">
        <v>0</v>
      </c>
      <c r="G288" s="46">
        <v>0</v>
      </c>
      <c r="H288" s="46">
        <v>0</v>
      </c>
      <c r="I288" s="46">
        <v>0</v>
      </c>
      <c r="J288" s="46">
        <v>9.2165898617511521E-3</v>
      </c>
      <c r="K288" s="46">
        <v>0</v>
      </c>
      <c r="L288" s="46">
        <v>0</v>
      </c>
      <c r="M288">
        <f>+_xlfn.IFNA(VLOOKUP(C288,'[1]HISTORICO TCB MUNICIPIO'!$C$10:$W$1131,21,FALSE),0)</f>
        <v>0</v>
      </c>
    </row>
    <row r="289" spans="1:13" x14ac:dyDescent="0.25">
      <c r="A289" s="44">
        <f>+COUNTIF($B$1:B289,ESTADISTICAS!B$9)</f>
        <v>0</v>
      </c>
      <c r="B289">
        <v>15</v>
      </c>
      <c r="C289" s="158">
        <v>15720</v>
      </c>
      <c r="D289" s="46" t="s">
        <v>665</v>
      </c>
      <c r="E289" s="46">
        <v>0</v>
      </c>
      <c r="F289" s="46">
        <v>0</v>
      </c>
      <c r="G289" s="46">
        <v>0.17543859649122806</v>
      </c>
      <c r="H289" s="46">
        <v>0.19823788546255505</v>
      </c>
      <c r="I289" s="46">
        <v>0.13839285714285715</v>
      </c>
      <c r="J289" s="46">
        <v>5.5045871559633031E-2</v>
      </c>
      <c r="K289" s="46">
        <v>0</v>
      </c>
      <c r="L289" s="46">
        <v>0</v>
      </c>
      <c r="M289">
        <f>+_xlfn.IFNA(VLOOKUP(C289,'[1]HISTORICO TCB MUNICIPIO'!$C$10:$W$1131,21,FALSE),0)</f>
        <v>0</v>
      </c>
    </row>
    <row r="290" spans="1:13" x14ac:dyDescent="0.25">
      <c r="A290" s="44">
        <f>+COUNTIF($B$1:B290,ESTADISTICAS!B$9)</f>
        <v>0</v>
      </c>
      <c r="B290">
        <v>15</v>
      </c>
      <c r="C290" s="158">
        <v>15723</v>
      </c>
      <c r="D290" s="46" t="s">
        <v>1379</v>
      </c>
      <c r="E290" s="46">
        <v>0</v>
      </c>
      <c r="F290" s="46">
        <v>0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>
        <f>+_xlfn.IFNA(VLOOKUP(C290,'[1]HISTORICO TCB MUNICIPIO'!$C$10:$W$1131,21,FALSE),0)</f>
        <v>0</v>
      </c>
    </row>
    <row r="291" spans="1:13" x14ac:dyDescent="0.25">
      <c r="A291" s="44">
        <f>+COUNTIF($B$1:B291,ESTADISTICAS!B$9)</f>
        <v>0</v>
      </c>
      <c r="B291">
        <v>15</v>
      </c>
      <c r="C291" s="158">
        <v>15740</v>
      </c>
      <c r="D291" s="46" t="s">
        <v>666</v>
      </c>
      <c r="E291" s="46">
        <v>0</v>
      </c>
      <c r="F291" s="46">
        <v>0</v>
      </c>
      <c r="G291" s="46">
        <v>0</v>
      </c>
      <c r="H291" s="46">
        <v>0</v>
      </c>
      <c r="I291" s="46">
        <v>0</v>
      </c>
      <c r="J291" s="46">
        <v>1.2690355329949238E-3</v>
      </c>
      <c r="K291" s="46">
        <v>0</v>
      </c>
      <c r="L291" s="46">
        <v>0</v>
      </c>
      <c r="M291">
        <f>+_xlfn.IFNA(VLOOKUP(C291,'[1]HISTORICO TCB MUNICIPIO'!$C$10:$W$1131,21,FALSE),0)</f>
        <v>0</v>
      </c>
    </row>
    <row r="292" spans="1:13" x14ac:dyDescent="0.25">
      <c r="A292" s="44">
        <f>+COUNTIF($B$1:B292,ESTADISTICAS!B$9)</f>
        <v>0</v>
      </c>
      <c r="B292">
        <v>15</v>
      </c>
      <c r="C292" s="158">
        <v>15753</v>
      </c>
      <c r="D292" s="46" t="s">
        <v>667</v>
      </c>
      <c r="E292" s="46">
        <v>0.63034482758620691</v>
      </c>
      <c r="F292" s="46">
        <v>0.46647646219686162</v>
      </c>
      <c r="G292" s="46">
        <v>0.55192878338278928</v>
      </c>
      <c r="H292" s="46">
        <v>0.52777777777777779</v>
      </c>
      <c r="I292" s="46">
        <v>0.4359805510534846</v>
      </c>
      <c r="J292" s="46">
        <v>0.42881355932203391</v>
      </c>
      <c r="K292" s="46">
        <v>0.44760213143872113</v>
      </c>
      <c r="L292" s="46">
        <v>0.24394785847299813</v>
      </c>
      <c r="M292">
        <f>+_xlfn.IFNA(VLOOKUP(C292,'[1]HISTORICO TCB MUNICIPIO'!$C$10:$W$1131,21,FALSE),0)</f>
        <v>0.23495145631067962</v>
      </c>
    </row>
    <row r="293" spans="1:13" x14ac:dyDescent="0.25">
      <c r="A293" s="44">
        <f>+COUNTIF($B$1:B293,ESTADISTICAS!B$9)</f>
        <v>0</v>
      </c>
      <c r="B293">
        <v>15</v>
      </c>
      <c r="C293" s="158">
        <v>15755</v>
      </c>
      <c r="D293" s="46" t="s">
        <v>668</v>
      </c>
      <c r="E293" s="46">
        <v>3.6991368680641186E-2</v>
      </c>
      <c r="F293" s="46">
        <v>0</v>
      </c>
      <c r="G293" s="46">
        <v>0</v>
      </c>
      <c r="H293" s="46">
        <v>0</v>
      </c>
      <c r="I293" s="46">
        <v>0</v>
      </c>
      <c r="J293" s="46">
        <v>1.3908205841446453E-3</v>
      </c>
      <c r="K293" s="46">
        <v>0</v>
      </c>
      <c r="L293" s="46">
        <v>0</v>
      </c>
      <c r="M293">
        <f>+_xlfn.IFNA(VLOOKUP(C293,'[1]HISTORICO TCB MUNICIPIO'!$C$10:$W$1131,21,FALSE),0)</f>
        <v>0</v>
      </c>
    </row>
    <row r="294" spans="1:13" x14ac:dyDescent="0.25">
      <c r="A294" s="44">
        <f>+COUNTIF($B$1:B294,ESTADISTICAS!B$9)</f>
        <v>0</v>
      </c>
      <c r="B294">
        <v>15</v>
      </c>
      <c r="C294" s="158">
        <v>15757</v>
      </c>
      <c r="D294" s="46" t="s">
        <v>669</v>
      </c>
      <c r="E294" s="46">
        <v>0.23285486443381181</v>
      </c>
      <c r="F294" s="46">
        <v>0.26991869918699185</v>
      </c>
      <c r="G294" s="46">
        <v>0.32495812395309881</v>
      </c>
      <c r="H294" s="46">
        <v>0.34083044982698962</v>
      </c>
      <c r="I294" s="46">
        <v>0.26391382405745062</v>
      </c>
      <c r="J294" s="46">
        <v>0.22735674676524953</v>
      </c>
      <c r="K294" s="46">
        <v>0.20754716981132076</v>
      </c>
      <c r="L294" s="46">
        <v>0.22562141491395793</v>
      </c>
      <c r="M294">
        <f>+_xlfn.IFNA(VLOOKUP(C294,'[1]HISTORICO TCB MUNICIPIO'!$C$10:$W$1131,21,FALSE),0)</f>
        <v>0.16795366795366795</v>
      </c>
    </row>
    <row r="295" spans="1:13" x14ac:dyDescent="0.25">
      <c r="A295" s="44">
        <f>+COUNTIF($B$1:B295,ESTADISTICAS!B$9)</f>
        <v>0</v>
      </c>
      <c r="B295">
        <v>15</v>
      </c>
      <c r="C295" s="158">
        <v>15759</v>
      </c>
      <c r="D295" s="46" t="s">
        <v>670</v>
      </c>
      <c r="E295" s="46">
        <v>0.78980497368692604</v>
      </c>
      <c r="F295" s="46">
        <v>0.84901349948078919</v>
      </c>
      <c r="G295" s="46">
        <v>0.98225284476458918</v>
      </c>
      <c r="H295" s="46">
        <v>1.0748242207996641</v>
      </c>
      <c r="I295" s="46">
        <v>1.1445056108405673</v>
      </c>
      <c r="J295" s="46">
        <v>1.1471185715813108</v>
      </c>
      <c r="K295" s="46">
        <v>1.3134489070744051</v>
      </c>
      <c r="L295" s="46">
        <v>1.2564659856552922</v>
      </c>
      <c r="M295">
        <f>+_xlfn.IFNA(VLOOKUP(C295,'[1]HISTORICO TCB MUNICIPIO'!$C$10:$W$1131,21,FALSE),0)</f>
        <v>1.2993630573248407</v>
      </c>
    </row>
    <row r="296" spans="1:13" x14ac:dyDescent="0.25">
      <c r="A296" s="44">
        <f>+COUNTIF($B$1:B296,ESTADISTICAS!B$9)</f>
        <v>0</v>
      </c>
      <c r="B296">
        <v>15</v>
      </c>
      <c r="C296" s="158">
        <v>15761</v>
      </c>
      <c r="D296" s="46" t="s">
        <v>671</v>
      </c>
      <c r="E296" s="46">
        <v>7.8864353312302835E-2</v>
      </c>
      <c r="F296" s="46">
        <v>4.8859934853420196E-2</v>
      </c>
      <c r="G296" s="46">
        <v>0</v>
      </c>
      <c r="H296" s="46">
        <v>0</v>
      </c>
      <c r="I296" s="46">
        <v>0</v>
      </c>
      <c r="J296" s="46">
        <v>3.5971223021582736E-3</v>
      </c>
      <c r="K296" s="46">
        <v>0</v>
      </c>
      <c r="L296" s="46">
        <v>0</v>
      </c>
      <c r="M296">
        <f>+_xlfn.IFNA(VLOOKUP(C296,'[1]HISTORICO TCB MUNICIPIO'!$C$10:$W$1131,21,FALSE),0)</f>
        <v>0</v>
      </c>
    </row>
    <row r="297" spans="1:13" x14ac:dyDescent="0.25">
      <c r="A297" s="44">
        <f>+COUNTIF($B$1:B297,ESTADISTICAS!B$9)</f>
        <v>0</v>
      </c>
      <c r="B297">
        <v>15</v>
      </c>
      <c r="C297" s="158">
        <v>15762</v>
      </c>
      <c r="D297" s="46" t="s">
        <v>672</v>
      </c>
      <c r="E297" s="46">
        <v>0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>
        <f>+_xlfn.IFNA(VLOOKUP(C297,'[1]HISTORICO TCB MUNICIPIO'!$C$10:$W$1131,21,FALSE),0)</f>
        <v>0</v>
      </c>
    </row>
    <row r="298" spans="1:13" x14ac:dyDescent="0.25">
      <c r="A298" s="44">
        <f>+COUNTIF($B$1:B298,ESTADISTICAS!B$9)</f>
        <v>0</v>
      </c>
      <c r="B298">
        <v>15</v>
      </c>
      <c r="C298" s="158">
        <v>15763</v>
      </c>
      <c r="D298" s="46" t="s">
        <v>673</v>
      </c>
      <c r="E298" s="46">
        <v>1.443001443001443E-3</v>
      </c>
      <c r="F298" s="46">
        <v>4.24597364568082E-2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>
        <f>+_xlfn.IFNA(VLOOKUP(C298,'[1]HISTORICO TCB MUNICIPIO'!$C$10:$W$1131,21,FALSE),0)</f>
        <v>0</v>
      </c>
    </row>
    <row r="299" spans="1:13" x14ac:dyDescent="0.25">
      <c r="A299" s="44">
        <f>+COUNTIF($B$1:B299,ESTADISTICAS!B$9)</f>
        <v>0</v>
      </c>
      <c r="B299">
        <v>15</v>
      </c>
      <c r="C299" s="158">
        <v>15764</v>
      </c>
      <c r="D299" s="46" t="s">
        <v>674</v>
      </c>
      <c r="E299" s="46">
        <v>0</v>
      </c>
      <c r="F299" s="46">
        <v>9.2929292929292931E-2</v>
      </c>
      <c r="G299" s="46">
        <v>8.9795918367346933E-2</v>
      </c>
      <c r="H299" s="46">
        <v>6.2240663900414939E-2</v>
      </c>
      <c r="I299" s="46">
        <v>0</v>
      </c>
      <c r="J299" s="46">
        <v>2.1505376344086021E-3</v>
      </c>
      <c r="K299" s="46">
        <v>0</v>
      </c>
      <c r="L299" s="46">
        <v>0</v>
      </c>
      <c r="M299">
        <f>+_xlfn.IFNA(VLOOKUP(C299,'[1]HISTORICO TCB MUNICIPIO'!$C$10:$W$1131,21,FALSE),0)</f>
        <v>0</v>
      </c>
    </row>
    <row r="300" spans="1:13" x14ac:dyDescent="0.25">
      <c r="A300" s="44">
        <f>+COUNTIF($B$1:B300,ESTADISTICAS!B$9)</f>
        <v>0</v>
      </c>
      <c r="B300">
        <v>15</v>
      </c>
      <c r="C300" s="158">
        <v>15774</v>
      </c>
      <c r="D300" s="46" t="s">
        <v>675</v>
      </c>
      <c r="E300" s="46">
        <v>0</v>
      </c>
      <c r="F300" s="46">
        <v>0</v>
      </c>
      <c r="G300" s="46">
        <v>4.4303797468354431E-2</v>
      </c>
      <c r="H300" s="46">
        <v>5.3968253968253971E-2</v>
      </c>
      <c r="I300" s="46">
        <v>3.8338658146964855E-2</v>
      </c>
      <c r="J300" s="46">
        <v>4.2345276872964167E-2</v>
      </c>
      <c r="K300" s="46">
        <v>0</v>
      </c>
      <c r="L300" s="46">
        <v>0</v>
      </c>
      <c r="M300">
        <f>+_xlfn.IFNA(VLOOKUP(C300,'[1]HISTORICO TCB MUNICIPIO'!$C$10:$W$1131,21,FALSE),0)</f>
        <v>0</v>
      </c>
    </row>
    <row r="301" spans="1:13" x14ac:dyDescent="0.25">
      <c r="A301" s="44">
        <f>+COUNTIF($B$1:B301,ESTADISTICAS!B$9)</f>
        <v>0</v>
      </c>
      <c r="B301">
        <v>15</v>
      </c>
      <c r="C301" s="158">
        <v>15776</v>
      </c>
      <c r="D301" s="46" t="s">
        <v>676</v>
      </c>
      <c r="E301" s="46">
        <v>0</v>
      </c>
      <c r="F301" s="46">
        <v>0</v>
      </c>
      <c r="G301" s="46">
        <v>6.0291060291060294E-2</v>
      </c>
      <c r="H301" s="46">
        <v>5.9793814432989693E-2</v>
      </c>
      <c r="I301" s="46">
        <v>2.6422764227642278E-2</v>
      </c>
      <c r="J301" s="46">
        <v>0</v>
      </c>
      <c r="K301" s="46">
        <v>0</v>
      </c>
      <c r="L301" s="46">
        <v>0</v>
      </c>
      <c r="M301">
        <f>+_xlfn.IFNA(VLOOKUP(C301,'[1]HISTORICO TCB MUNICIPIO'!$C$10:$W$1131,21,FALSE),0)</f>
        <v>0</v>
      </c>
    </row>
    <row r="302" spans="1:13" x14ac:dyDescent="0.25">
      <c r="A302" s="44">
        <f>+COUNTIF($B$1:B302,ESTADISTICAS!B$9)</f>
        <v>0</v>
      </c>
      <c r="B302">
        <v>15</v>
      </c>
      <c r="C302" s="158">
        <v>15778</v>
      </c>
      <c r="D302" s="46" t="s">
        <v>677</v>
      </c>
      <c r="E302" s="46">
        <v>0.52034883720930236</v>
      </c>
      <c r="F302" s="46">
        <v>0.1875</v>
      </c>
      <c r="G302" s="46">
        <v>0.31722054380664655</v>
      </c>
      <c r="H302" s="46">
        <v>0.22981366459627328</v>
      </c>
      <c r="I302" s="46">
        <v>0.42452830188679247</v>
      </c>
      <c r="J302" s="46">
        <v>0.27243589743589741</v>
      </c>
      <c r="K302" s="46">
        <v>0.1875</v>
      </c>
      <c r="L302" s="46">
        <v>0.12794612794612795</v>
      </c>
      <c r="M302">
        <f>+_xlfn.IFNA(VLOOKUP(C302,'[1]HISTORICO TCB MUNICIPIO'!$C$10:$W$1131,21,FALSE),0)</f>
        <v>2.4221453287197232E-2</v>
      </c>
    </row>
    <row r="303" spans="1:13" x14ac:dyDescent="0.25">
      <c r="A303" s="44">
        <f>+COUNTIF($B$1:B303,ESTADISTICAS!B$9)</f>
        <v>0</v>
      </c>
      <c r="B303">
        <v>15</v>
      </c>
      <c r="C303" s="158">
        <v>15790</v>
      </c>
      <c r="D303" s="46" t="s">
        <v>678</v>
      </c>
      <c r="E303" s="46">
        <v>0</v>
      </c>
      <c r="F303" s="46">
        <v>0</v>
      </c>
      <c r="G303" s="46">
        <v>0</v>
      </c>
      <c r="H303" s="46">
        <v>0</v>
      </c>
      <c r="I303" s="46">
        <v>0</v>
      </c>
      <c r="J303" s="46">
        <v>4.3196544276457886E-3</v>
      </c>
      <c r="K303" s="46">
        <v>0</v>
      </c>
      <c r="L303" s="46">
        <v>0</v>
      </c>
      <c r="M303">
        <f>+_xlfn.IFNA(VLOOKUP(C303,'[1]HISTORICO TCB MUNICIPIO'!$C$10:$W$1131,21,FALSE),0)</f>
        <v>0</v>
      </c>
    </row>
    <row r="304" spans="1:13" x14ac:dyDescent="0.25">
      <c r="A304" s="44">
        <f>+COUNTIF($B$1:B304,ESTADISTICAS!B$9)</f>
        <v>0</v>
      </c>
      <c r="B304">
        <v>15</v>
      </c>
      <c r="C304" s="158">
        <v>15798</v>
      </c>
      <c r="D304" s="46" t="s">
        <v>679</v>
      </c>
      <c r="E304" s="46">
        <v>0.10303030303030303</v>
      </c>
      <c r="F304" s="46">
        <v>0.3058103975535168</v>
      </c>
      <c r="G304" s="46">
        <v>0.28615384615384615</v>
      </c>
      <c r="H304" s="46">
        <v>0.21118012422360249</v>
      </c>
      <c r="I304" s="46">
        <v>0</v>
      </c>
      <c r="J304" s="46">
        <v>9.9041533546325874E-2</v>
      </c>
      <c r="K304" s="46">
        <v>5.8064516129032261E-2</v>
      </c>
      <c r="L304" s="46">
        <v>4.3046357615894038E-2</v>
      </c>
      <c r="M304">
        <f>+_xlfn.IFNA(VLOOKUP(C304,'[1]HISTORICO TCB MUNICIPIO'!$C$10:$W$1131,21,FALSE),0)</f>
        <v>1.3468013468013467E-2</v>
      </c>
    </row>
    <row r="305" spans="1:13" x14ac:dyDescent="0.25">
      <c r="A305" s="44">
        <f>+COUNTIF($B$1:B305,ESTADISTICAS!B$9)</f>
        <v>0</v>
      </c>
      <c r="B305">
        <v>15</v>
      </c>
      <c r="C305" s="158">
        <v>15804</v>
      </c>
      <c r="D305" s="46" t="s">
        <v>2365</v>
      </c>
      <c r="E305" s="46">
        <v>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>
        <f>+_xlfn.IFNA(VLOOKUP(C305,'[1]HISTORICO TCB MUNICIPIO'!$C$10:$W$1131,21,FALSE),0)</f>
        <v>0</v>
      </c>
    </row>
    <row r="306" spans="1:13" x14ac:dyDescent="0.25">
      <c r="A306" s="44">
        <f>+COUNTIF($B$1:B306,ESTADISTICAS!B$9)</f>
        <v>0</v>
      </c>
      <c r="B306">
        <v>15</v>
      </c>
      <c r="C306" s="158">
        <v>15806</v>
      </c>
      <c r="D306" s="46" t="s">
        <v>680</v>
      </c>
      <c r="E306" s="46">
        <v>0</v>
      </c>
      <c r="F306" s="46">
        <v>0</v>
      </c>
      <c r="G306" s="46">
        <v>8.5178875638841568E-4</v>
      </c>
      <c r="H306" s="46">
        <v>0</v>
      </c>
      <c r="I306" s="46">
        <v>0</v>
      </c>
      <c r="J306" s="46">
        <v>4.1666666666666666E-3</v>
      </c>
      <c r="K306" s="46">
        <v>0</v>
      </c>
      <c r="L306" s="46">
        <v>0</v>
      </c>
      <c r="M306">
        <f>+_xlfn.IFNA(VLOOKUP(C306,'[1]HISTORICO TCB MUNICIPIO'!$C$10:$W$1131,21,FALSE),0)</f>
        <v>0</v>
      </c>
    </row>
    <row r="307" spans="1:13" x14ac:dyDescent="0.25">
      <c r="A307" s="44">
        <f>+COUNTIF($B$1:B307,ESTADISTICAS!B$9)</f>
        <v>0</v>
      </c>
      <c r="B307">
        <v>15</v>
      </c>
      <c r="C307" s="158">
        <v>15808</v>
      </c>
      <c r="D307" s="46" t="s">
        <v>681</v>
      </c>
      <c r="E307" s="46">
        <v>0</v>
      </c>
      <c r="F307" s="46">
        <v>0</v>
      </c>
      <c r="G307" s="46">
        <v>0</v>
      </c>
      <c r="H307" s="46">
        <v>0</v>
      </c>
      <c r="I307" s="46">
        <v>0</v>
      </c>
      <c r="J307" s="46">
        <v>4.11522633744856E-3</v>
      </c>
      <c r="K307" s="46">
        <v>0</v>
      </c>
      <c r="L307" s="46">
        <v>0</v>
      </c>
      <c r="M307">
        <f>+_xlfn.IFNA(VLOOKUP(C307,'[1]HISTORICO TCB MUNICIPIO'!$C$10:$W$1131,21,FALSE),0)</f>
        <v>0</v>
      </c>
    </row>
    <row r="308" spans="1:13" x14ac:dyDescent="0.25">
      <c r="A308" s="44">
        <f>+COUNTIF($B$1:B308,ESTADISTICAS!B$9)</f>
        <v>0</v>
      </c>
      <c r="B308">
        <v>15</v>
      </c>
      <c r="C308" s="158">
        <v>15810</v>
      </c>
      <c r="D308" s="46" t="s">
        <v>682</v>
      </c>
      <c r="E308" s="46">
        <v>0.11949685534591195</v>
      </c>
      <c r="F308" s="46">
        <v>0</v>
      </c>
      <c r="G308" s="46">
        <v>0</v>
      </c>
      <c r="H308" s="46">
        <v>0</v>
      </c>
      <c r="I308" s="46">
        <v>0</v>
      </c>
      <c r="J308" s="46">
        <v>7.575757575757576E-3</v>
      </c>
      <c r="K308" s="46">
        <v>0</v>
      </c>
      <c r="L308" s="46">
        <v>0</v>
      </c>
      <c r="M308">
        <f>+_xlfn.IFNA(VLOOKUP(C308,'[1]HISTORICO TCB MUNICIPIO'!$C$10:$W$1131,21,FALSE),0)</f>
        <v>0</v>
      </c>
    </row>
    <row r="309" spans="1:13" x14ac:dyDescent="0.25">
      <c r="A309" s="44">
        <f>+COUNTIF($B$1:B309,ESTADISTICAS!B$9)</f>
        <v>0</v>
      </c>
      <c r="B309">
        <v>15</v>
      </c>
      <c r="C309" s="158">
        <v>15814</v>
      </c>
      <c r="D309" s="46" t="s">
        <v>683</v>
      </c>
      <c r="E309" s="46">
        <v>3.399122807017544E-2</v>
      </c>
      <c r="F309" s="46">
        <v>0</v>
      </c>
      <c r="G309" s="46">
        <v>0</v>
      </c>
      <c r="H309" s="46">
        <v>0</v>
      </c>
      <c r="I309" s="46">
        <v>0</v>
      </c>
      <c r="J309" s="46">
        <v>5.8275058275058279E-3</v>
      </c>
      <c r="K309" s="46">
        <v>0</v>
      </c>
      <c r="L309" s="46">
        <v>0</v>
      </c>
      <c r="M309">
        <f>+_xlfn.IFNA(VLOOKUP(C309,'[1]HISTORICO TCB MUNICIPIO'!$C$10:$W$1131,21,FALSE),0)</f>
        <v>0</v>
      </c>
    </row>
    <row r="310" spans="1:13" x14ac:dyDescent="0.25">
      <c r="A310" s="44">
        <f>+COUNTIF($B$1:B310,ESTADISTICAS!B$9)</f>
        <v>0</v>
      </c>
      <c r="B310">
        <v>15</v>
      </c>
      <c r="C310" s="158">
        <v>15816</v>
      </c>
      <c r="D310" s="46" t="s">
        <v>684</v>
      </c>
      <c r="E310" s="46">
        <v>5.7649667405764965E-2</v>
      </c>
      <c r="F310" s="46">
        <v>0</v>
      </c>
      <c r="G310" s="46">
        <v>0</v>
      </c>
      <c r="H310" s="46">
        <v>0</v>
      </c>
      <c r="I310" s="46">
        <v>0</v>
      </c>
      <c r="J310" s="46">
        <v>9.852216748768473E-3</v>
      </c>
      <c r="K310" s="46">
        <v>0</v>
      </c>
      <c r="L310" s="46">
        <v>2.5062656641604009E-3</v>
      </c>
      <c r="M310">
        <f>+_xlfn.IFNA(VLOOKUP(C310,'[1]HISTORICO TCB MUNICIPIO'!$C$10:$W$1131,21,FALSE),0)</f>
        <v>0</v>
      </c>
    </row>
    <row r="311" spans="1:13" x14ac:dyDescent="0.25">
      <c r="A311" s="44">
        <f>+COUNTIF($B$1:B311,ESTADISTICAS!B$9)</f>
        <v>0</v>
      </c>
      <c r="B311">
        <v>15</v>
      </c>
      <c r="C311" s="158">
        <v>15820</v>
      </c>
      <c r="D311" s="46" t="s">
        <v>685</v>
      </c>
      <c r="E311" s="46">
        <v>0</v>
      </c>
      <c r="F311" s="46">
        <v>0</v>
      </c>
      <c r="G311" s="46">
        <v>3.3222591362126247E-3</v>
      </c>
      <c r="H311" s="46">
        <v>3.3003300330033004E-3</v>
      </c>
      <c r="I311" s="46">
        <v>0</v>
      </c>
      <c r="J311" s="46">
        <v>9.8039215686274508E-3</v>
      </c>
      <c r="K311" s="46">
        <v>0</v>
      </c>
      <c r="L311" s="46">
        <v>0</v>
      </c>
      <c r="M311">
        <f>+_xlfn.IFNA(VLOOKUP(C311,'[1]HISTORICO TCB MUNICIPIO'!$C$10:$W$1131,21,FALSE),0)</f>
        <v>0</v>
      </c>
    </row>
    <row r="312" spans="1:13" x14ac:dyDescent="0.25">
      <c r="A312" s="44">
        <f>+COUNTIF($B$1:B312,ESTADISTICAS!B$9)</f>
        <v>0</v>
      </c>
      <c r="B312">
        <v>15</v>
      </c>
      <c r="C312" s="158">
        <v>15822</v>
      </c>
      <c r="D312" s="46" t="s">
        <v>686</v>
      </c>
      <c r="E312" s="46">
        <v>0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>
        <f>+_xlfn.IFNA(VLOOKUP(C312,'[1]HISTORICO TCB MUNICIPIO'!$C$10:$W$1131,21,FALSE),0)</f>
        <v>0</v>
      </c>
    </row>
    <row r="313" spans="1:13" x14ac:dyDescent="0.25">
      <c r="A313" s="44">
        <f>+COUNTIF($B$1:B313,ESTADISTICAS!B$9)</f>
        <v>0</v>
      </c>
      <c r="B313">
        <v>15</v>
      </c>
      <c r="C313" s="158">
        <v>15832</v>
      </c>
      <c r="D313" s="46" t="s">
        <v>687</v>
      </c>
      <c r="E313" s="46">
        <v>0</v>
      </c>
      <c r="F313" s="46">
        <v>0.17880794701986755</v>
      </c>
      <c r="G313" s="46">
        <v>0.16233766233766234</v>
      </c>
      <c r="H313" s="46">
        <v>9.6774193548387094E-2</v>
      </c>
      <c r="I313" s="46">
        <v>0</v>
      </c>
      <c r="J313" s="46">
        <v>0</v>
      </c>
      <c r="K313" s="46">
        <v>0</v>
      </c>
      <c r="L313" s="46">
        <v>0</v>
      </c>
      <c r="M313">
        <f>+_xlfn.IFNA(VLOOKUP(C313,'[1]HISTORICO TCB MUNICIPIO'!$C$10:$W$1131,21,FALSE),0)</f>
        <v>0</v>
      </c>
    </row>
    <row r="314" spans="1:13" x14ac:dyDescent="0.25">
      <c r="A314" s="44">
        <f>+COUNTIF($B$1:B314,ESTADISTICAS!B$9)</f>
        <v>0</v>
      </c>
      <c r="B314">
        <v>15</v>
      </c>
      <c r="C314" s="158">
        <v>15835</v>
      </c>
      <c r="D314" s="46" t="s">
        <v>688</v>
      </c>
      <c r="E314" s="46">
        <v>5.8715596330275233E-2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>
        <f>+_xlfn.IFNA(VLOOKUP(C314,'[1]HISTORICO TCB MUNICIPIO'!$C$10:$W$1131,21,FALSE),0)</f>
        <v>0</v>
      </c>
    </row>
    <row r="315" spans="1:13" x14ac:dyDescent="0.25">
      <c r="A315" s="44">
        <f>+COUNTIF($B$1:B315,ESTADISTICAS!B$9)</f>
        <v>0</v>
      </c>
      <c r="B315">
        <v>15</v>
      </c>
      <c r="C315" s="158">
        <v>15837</v>
      </c>
      <c r="D315" s="46" t="s">
        <v>689</v>
      </c>
      <c r="E315" s="46">
        <v>7.2376357056694818E-2</v>
      </c>
      <c r="F315" s="46">
        <v>2.8985507246376812E-2</v>
      </c>
      <c r="G315" s="46">
        <v>4.0342298288508556E-2</v>
      </c>
      <c r="H315" s="46">
        <v>3.6900369003690037E-2</v>
      </c>
      <c r="I315" s="46">
        <v>2.75E-2</v>
      </c>
      <c r="J315" s="46">
        <v>5.0825921219822112E-3</v>
      </c>
      <c r="K315" s="46">
        <v>1.2804097311139564E-3</v>
      </c>
      <c r="L315" s="46">
        <v>0</v>
      </c>
      <c r="M315">
        <f>+_xlfn.IFNA(VLOOKUP(C315,'[1]HISTORICO TCB MUNICIPIO'!$C$10:$W$1131,21,FALSE),0)</f>
        <v>0</v>
      </c>
    </row>
    <row r="316" spans="1:13" x14ac:dyDescent="0.25">
      <c r="A316" s="44">
        <f>+COUNTIF($B$1:B316,ESTADISTICAS!B$9)</f>
        <v>0</v>
      </c>
      <c r="B316">
        <v>15</v>
      </c>
      <c r="C316" s="158">
        <v>15839</v>
      </c>
      <c r="D316" s="46" t="s">
        <v>690</v>
      </c>
      <c r="E316" s="46">
        <v>0</v>
      </c>
      <c r="F316" s="46">
        <v>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>
        <f>+_xlfn.IFNA(VLOOKUP(C316,'[1]HISTORICO TCB MUNICIPIO'!$C$10:$W$1131,21,FALSE),0)</f>
        <v>0</v>
      </c>
    </row>
    <row r="317" spans="1:13" x14ac:dyDescent="0.25">
      <c r="A317" s="44">
        <f>+COUNTIF($B$1:B317,ESTADISTICAS!B$9)</f>
        <v>0</v>
      </c>
      <c r="B317">
        <v>15</v>
      </c>
      <c r="C317" s="158">
        <v>15842</v>
      </c>
      <c r="D317" s="46" t="s">
        <v>691</v>
      </c>
      <c r="E317" s="46">
        <v>0</v>
      </c>
      <c r="F317" s="46">
        <v>0</v>
      </c>
      <c r="G317" s="46">
        <v>0</v>
      </c>
      <c r="H317" s="46">
        <v>4.7897196261682241E-2</v>
      </c>
      <c r="I317" s="46">
        <v>2.9481132075471699E-2</v>
      </c>
      <c r="J317" s="46">
        <v>2.7315914489311165E-2</v>
      </c>
      <c r="K317" s="46">
        <v>0</v>
      </c>
      <c r="L317" s="46">
        <v>0</v>
      </c>
      <c r="M317">
        <f>+_xlfn.IFNA(VLOOKUP(C317,'[1]HISTORICO TCB MUNICIPIO'!$C$10:$W$1131,21,FALSE),0)</f>
        <v>0</v>
      </c>
    </row>
    <row r="318" spans="1:13" x14ac:dyDescent="0.25">
      <c r="A318" s="44">
        <f>+COUNTIF($B$1:B318,ESTADISTICAS!B$9)</f>
        <v>0</v>
      </c>
      <c r="B318">
        <v>15</v>
      </c>
      <c r="C318" s="158">
        <v>15861</v>
      </c>
      <c r="D318" s="46" t="s">
        <v>692</v>
      </c>
      <c r="E318" s="46">
        <v>2.0064205457463884E-2</v>
      </c>
      <c r="F318" s="46">
        <v>1.6470588235294119E-2</v>
      </c>
      <c r="G318" s="46">
        <v>1.2223071046600458E-2</v>
      </c>
      <c r="H318" s="46">
        <v>0</v>
      </c>
      <c r="I318" s="46">
        <v>0</v>
      </c>
      <c r="J318" s="46">
        <v>1.440922190201729E-3</v>
      </c>
      <c r="K318" s="46">
        <v>0</v>
      </c>
      <c r="L318" s="46">
        <v>0</v>
      </c>
      <c r="M318">
        <f>+_xlfn.IFNA(VLOOKUP(C318,'[1]HISTORICO TCB MUNICIPIO'!$C$10:$W$1131,21,FALSE),0)</f>
        <v>0</v>
      </c>
    </row>
    <row r="319" spans="1:13" x14ac:dyDescent="0.25">
      <c r="A319" s="44">
        <f>+COUNTIF($B$1:B319,ESTADISTICAS!B$9)</f>
        <v>0</v>
      </c>
      <c r="B319">
        <v>15</v>
      </c>
      <c r="C319" s="158">
        <v>15879</v>
      </c>
      <c r="D319" s="46" t="s">
        <v>2366</v>
      </c>
      <c r="E319" s="46">
        <v>0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>
        <f>+_xlfn.IFNA(VLOOKUP(C319,'[1]HISTORICO TCB MUNICIPIO'!$C$10:$W$1131,21,FALSE),0)</f>
        <v>0</v>
      </c>
    </row>
    <row r="320" spans="1:13" x14ac:dyDescent="0.25">
      <c r="A320" s="44">
        <f>+COUNTIF($B$1:B320,ESTADISTICAS!B$9)</f>
        <v>0</v>
      </c>
      <c r="B320">
        <v>15</v>
      </c>
      <c r="C320" s="158">
        <v>15897</v>
      </c>
      <c r="D320" s="46" t="s">
        <v>693</v>
      </c>
      <c r="E320" s="46">
        <v>0</v>
      </c>
      <c r="F320" s="46">
        <v>5.8690744920993229E-2</v>
      </c>
      <c r="G320" s="46">
        <v>6.1032863849765258E-2</v>
      </c>
      <c r="H320" s="46">
        <v>6.4356435643564358E-2</v>
      </c>
      <c r="I320" s="46">
        <v>0</v>
      </c>
      <c r="J320" s="46">
        <v>0</v>
      </c>
      <c r="K320" s="46">
        <v>0</v>
      </c>
      <c r="L320" s="46">
        <v>0</v>
      </c>
      <c r="M320">
        <f>+_xlfn.IFNA(VLOOKUP(C320,'[1]HISTORICO TCB MUNICIPIO'!$C$10:$W$1131,21,FALSE),0)</f>
        <v>0</v>
      </c>
    </row>
    <row r="321" spans="1:13" x14ac:dyDescent="0.25">
      <c r="A321" s="44">
        <f>+COUNTIF($B$1:B321,ESTADISTICAS!B$9)</f>
        <v>0</v>
      </c>
      <c r="B321">
        <v>17</v>
      </c>
      <c r="C321" s="158">
        <v>17001</v>
      </c>
      <c r="D321" s="46" t="s">
        <v>694</v>
      </c>
      <c r="E321" s="46">
        <v>0.7645717112314161</v>
      </c>
      <c r="F321" s="46">
        <v>0.83388148568188258</v>
      </c>
      <c r="G321" s="46">
        <v>0.90008507143066674</v>
      </c>
      <c r="H321" s="46">
        <v>1.0475091830849095</v>
      </c>
      <c r="I321" s="46">
        <v>1.1530800789201716</v>
      </c>
      <c r="J321" s="46">
        <v>1.2563156036336789</v>
      </c>
      <c r="K321" s="46">
        <v>1.3666503187837176</v>
      </c>
      <c r="L321" s="46">
        <v>1.3612591440203898</v>
      </c>
      <c r="M321">
        <f>+_xlfn.IFNA(VLOOKUP(C321,'[1]HISTORICO TCB MUNICIPIO'!$C$10:$W$1131,21,FALSE),0)</f>
        <v>1.3958409949516901</v>
      </c>
    </row>
    <row r="322" spans="1:13" x14ac:dyDescent="0.25">
      <c r="A322" s="44">
        <f>+COUNTIF($B$1:B322,ESTADISTICAS!B$9)</f>
        <v>0</v>
      </c>
      <c r="B322">
        <v>17</v>
      </c>
      <c r="C322" s="158">
        <v>17013</v>
      </c>
      <c r="D322" s="46" t="s">
        <v>695</v>
      </c>
      <c r="E322" s="46">
        <v>4.1591320072332731E-2</v>
      </c>
      <c r="F322" s="46">
        <v>7.050092764378478E-2</v>
      </c>
      <c r="G322" s="46">
        <v>7.2289156626506021E-2</v>
      </c>
      <c r="H322" s="46">
        <v>3.6738802214393559E-2</v>
      </c>
      <c r="I322" s="46">
        <v>1.2611665790856543E-2</v>
      </c>
      <c r="J322" s="46">
        <v>1.0893246187363835E-3</v>
      </c>
      <c r="K322" s="46">
        <v>1.403705783267827E-2</v>
      </c>
      <c r="L322" s="46">
        <v>6.4441887226697359E-2</v>
      </c>
      <c r="M322">
        <f>+_xlfn.IFNA(VLOOKUP(C322,'[1]HISTORICO TCB MUNICIPIO'!$C$10:$W$1131,21,FALSE),0)</f>
        <v>3.163444639718805E-2</v>
      </c>
    </row>
    <row r="323" spans="1:13" x14ac:dyDescent="0.25">
      <c r="A323" s="44">
        <f>+COUNTIF($B$1:B323,ESTADISTICAS!B$9)</f>
        <v>0</v>
      </c>
      <c r="B323">
        <v>17</v>
      </c>
      <c r="C323" s="158">
        <v>17042</v>
      </c>
      <c r="D323" s="46" t="s">
        <v>696</v>
      </c>
      <c r="E323" s="46">
        <v>3.796203796203796E-2</v>
      </c>
      <c r="F323" s="46">
        <v>4.8837992590097676E-2</v>
      </c>
      <c r="G323" s="46">
        <v>5.628002745367193E-2</v>
      </c>
      <c r="H323" s="46">
        <v>4.1886659626891941E-2</v>
      </c>
      <c r="I323" s="46">
        <v>1.9927536231884056E-2</v>
      </c>
      <c r="J323" s="46">
        <v>8.2089552238805968E-3</v>
      </c>
      <c r="K323" s="46">
        <v>7.3133179368745187E-3</v>
      </c>
      <c r="L323" s="46">
        <v>0.12168053904082442</v>
      </c>
      <c r="M323">
        <f>+_xlfn.IFNA(VLOOKUP(C323,'[1]HISTORICO TCB MUNICIPIO'!$C$10:$W$1131,21,FALSE),0)</f>
        <v>0.13455284552845528</v>
      </c>
    </row>
    <row r="324" spans="1:13" x14ac:dyDescent="0.25">
      <c r="A324" s="44">
        <f>+COUNTIF($B$1:B324,ESTADISTICAS!B$9)</f>
        <v>0</v>
      </c>
      <c r="B324">
        <v>17</v>
      </c>
      <c r="C324" s="158">
        <v>17050</v>
      </c>
      <c r="D324" s="46" t="s">
        <v>697</v>
      </c>
      <c r="E324" s="46">
        <v>2.508361204013378E-3</v>
      </c>
      <c r="F324" s="46">
        <v>8.6132644272179156E-4</v>
      </c>
      <c r="G324" s="46">
        <v>8.9928057553956839E-4</v>
      </c>
      <c r="H324" s="46">
        <v>9.4607379375591296E-4</v>
      </c>
      <c r="I324" s="46">
        <v>0</v>
      </c>
      <c r="J324" s="46">
        <v>0</v>
      </c>
      <c r="K324" s="46">
        <v>0</v>
      </c>
      <c r="L324" s="46">
        <v>0</v>
      </c>
      <c r="M324">
        <f>+_xlfn.IFNA(VLOOKUP(C324,'[1]HISTORICO TCB MUNICIPIO'!$C$10:$W$1131,21,FALSE),0)</f>
        <v>2.8835063437139562E-2</v>
      </c>
    </row>
    <row r="325" spans="1:13" x14ac:dyDescent="0.25">
      <c r="A325" s="44">
        <f>+COUNTIF($B$1:B325,ESTADISTICAS!B$9)</f>
        <v>0</v>
      </c>
      <c r="B325">
        <v>17</v>
      </c>
      <c r="C325" s="158">
        <v>17088</v>
      </c>
      <c r="D325" s="46" t="s">
        <v>698</v>
      </c>
      <c r="E325" s="46">
        <v>3.1222123104371096E-2</v>
      </c>
      <c r="F325" s="46">
        <v>2.8466483011937556E-2</v>
      </c>
      <c r="G325" s="46">
        <v>3.7356321839080463E-2</v>
      </c>
      <c r="H325" s="46">
        <v>3.015075376884422E-2</v>
      </c>
      <c r="I325" s="46">
        <v>2.8451001053740779E-2</v>
      </c>
      <c r="J325" s="46">
        <v>2.2172949002217295E-3</v>
      </c>
      <c r="K325" s="46">
        <v>0</v>
      </c>
      <c r="L325" s="46">
        <v>3.3532934131736525E-2</v>
      </c>
      <c r="M325">
        <f>+_xlfn.IFNA(VLOOKUP(C325,'[1]HISTORICO TCB MUNICIPIO'!$C$10:$W$1131,21,FALSE),0)</f>
        <v>8.7223587223587223E-2</v>
      </c>
    </row>
    <row r="326" spans="1:13" x14ac:dyDescent="0.25">
      <c r="A326" s="44">
        <f>+COUNTIF($B$1:B326,ESTADISTICAS!B$9)</f>
        <v>0</v>
      </c>
      <c r="B326">
        <v>17</v>
      </c>
      <c r="C326" s="158">
        <v>17174</v>
      </c>
      <c r="D326" s="46" t="s">
        <v>699</v>
      </c>
      <c r="E326" s="46">
        <v>9.8148516822615967E-2</v>
      </c>
      <c r="F326" s="46">
        <v>0.10414971521562245</v>
      </c>
      <c r="G326" s="46">
        <v>0.13907563025210085</v>
      </c>
      <c r="H326" s="46">
        <v>5.9812268063741542E-2</v>
      </c>
      <c r="I326" s="46">
        <v>2.332427536231884E-2</v>
      </c>
      <c r="J326" s="46">
        <v>1.16795141322121E-3</v>
      </c>
      <c r="K326" s="46">
        <v>4.303131723643318E-3</v>
      </c>
      <c r="L326" s="46">
        <v>4.3774319066147861E-3</v>
      </c>
      <c r="M326">
        <f>+_xlfn.IFNA(VLOOKUP(C326,'[1]HISTORICO TCB MUNICIPIO'!$C$10:$W$1131,21,FALSE),0)</f>
        <v>1.5467714215565921E-2</v>
      </c>
    </row>
    <row r="327" spans="1:13" x14ac:dyDescent="0.25">
      <c r="A327" s="44">
        <f>+COUNTIF($B$1:B327,ESTADISTICAS!B$9)</f>
        <v>0</v>
      </c>
      <c r="B327">
        <v>17</v>
      </c>
      <c r="C327" s="158">
        <v>17272</v>
      </c>
      <c r="D327" s="46" t="s">
        <v>700</v>
      </c>
      <c r="E327" s="46">
        <v>5.6896551724137934E-2</v>
      </c>
      <c r="F327" s="46">
        <v>4.4682752457551385E-2</v>
      </c>
      <c r="G327" s="46">
        <v>3.8461538461538464E-2</v>
      </c>
      <c r="H327" s="46">
        <v>1.9801980198019802E-2</v>
      </c>
      <c r="I327" s="46">
        <v>1.9874476987447699E-2</v>
      </c>
      <c r="J327" s="46">
        <v>2.5386313465783666E-2</v>
      </c>
      <c r="K327" s="46">
        <v>2.0713463751438434E-2</v>
      </c>
      <c r="L327" s="46">
        <v>2.986857825567503E-2</v>
      </c>
      <c r="M327">
        <f>+_xlfn.IFNA(VLOOKUP(C327,'[1]HISTORICO TCB MUNICIPIO'!$C$10:$W$1131,21,FALSE),0)</f>
        <v>5.6650246305418719E-2</v>
      </c>
    </row>
    <row r="328" spans="1:13" x14ac:dyDescent="0.25">
      <c r="A328" s="44">
        <f>+COUNTIF($B$1:B328,ESTADISTICAS!B$9)</f>
        <v>0</v>
      </c>
      <c r="B328">
        <v>17</v>
      </c>
      <c r="C328" s="158">
        <v>17380</v>
      </c>
      <c r="D328" s="46" t="s">
        <v>701</v>
      </c>
      <c r="E328" s="46">
        <v>0.29574861367837341</v>
      </c>
      <c r="F328" s="46">
        <v>0.23943285179240237</v>
      </c>
      <c r="G328" s="46">
        <v>0.28598848368522073</v>
      </c>
      <c r="H328" s="46">
        <v>0.33380621364732588</v>
      </c>
      <c r="I328" s="46">
        <v>0.35062454077883909</v>
      </c>
      <c r="J328" s="46">
        <v>0.35002275830678198</v>
      </c>
      <c r="K328" s="46">
        <v>0.31650877465444943</v>
      </c>
      <c r="L328" s="46">
        <v>0.32890995260663508</v>
      </c>
      <c r="M328">
        <f>+_xlfn.IFNA(VLOOKUP(C328,'[1]HISTORICO TCB MUNICIPIO'!$C$10:$W$1131,21,FALSE),0)</f>
        <v>0.34130019120458893</v>
      </c>
    </row>
    <row r="329" spans="1:13" x14ac:dyDescent="0.25">
      <c r="A329" s="44">
        <f>+COUNTIF($B$1:B329,ESTADISTICAS!B$9)</f>
        <v>0</v>
      </c>
      <c r="B329">
        <v>17</v>
      </c>
      <c r="C329" s="158">
        <v>17388</v>
      </c>
      <c r="D329" s="46" t="s">
        <v>702</v>
      </c>
      <c r="E329" s="46">
        <v>6.1157024793388429E-2</v>
      </c>
      <c r="F329" s="46">
        <v>0.12283737024221453</v>
      </c>
      <c r="G329" s="46">
        <v>0.1161524500907441</v>
      </c>
      <c r="H329" s="46">
        <v>0</v>
      </c>
      <c r="I329" s="46">
        <v>5.3388090349075976E-2</v>
      </c>
      <c r="J329" s="46">
        <v>2.1739130434782609E-3</v>
      </c>
      <c r="K329" s="46">
        <v>0</v>
      </c>
      <c r="L329" s="46">
        <v>0</v>
      </c>
      <c r="M329">
        <f>+_xlfn.IFNA(VLOOKUP(C329,'[1]HISTORICO TCB MUNICIPIO'!$C$10:$W$1131,21,FALSE),0)</f>
        <v>0</v>
      </c>
    </row>
    <row r="330" spans="1:13" x14ac:dyDescent="0.25">
      <c r="A330" s="44">
        <f>+COUNTIF($B$1:B330,ESTADISTICAS!B$9)</f>
        <v>0</v>
      </c>
      <c r="B330">
        <v>17</v>
      </c>
      <c r="C330" s="158">
        <v>17433</v>
      </c>
      <c r="D330" s="46" t="s">
        <v>703</v>
      </c>
      <c r="E330" s="46">
        <v>6.8936877076411954E-2</v>
      </c>
      <c r="F330" s="46">
        <v>3.9529015979814973E-2</v>
      </c>
      <c r="G330" s="46">
        <v>4.9441100601891656E-2</v>
      </c>
      <c r="H330" s="46">
        <v>1.7652250661959398E-2</v>
      </c>
      <c r="I330" s="46">
        <v>6.7965564114182151E-3</v>
      </c>
      <c r="J330" s="46">
        <v>2.3191094619666049E-3</v>
      </c>
      <c r="K330" s="46">
        <v>1.2826603325415678E-2</v>
      </c>
      <c r="L330" s="46">
        <v>1.9931939718035974E-2</v>
      </c>
      <c r="M330">
        <f>+_xlfn.IFNA(VLOOKUP(C330,'[1]HISTORICO TCB MUNICIPIO'!$C$10:$W$1131,21,FALSE),0)</f>
        <v>9.5047523761880946E-3</v>
      </c>
    </row>
    <row r="331" spans="1:13" x14ac:dyDescent="0.25">
      <c r="A331" s="44">
        <f>+COUNTIF($B$1:B331,ESTADISTICAS!B$9)</f>
        <v>0</v>
      </c>
      <c r="B331">
        <v>17</v>
      </c>
      <c r="C331" s="158">
        <v>17442</v>
      </c>
      <c r="D331" s="46" t="s">
        <v>704</v>
      </c>
      <c r="E331" s="46">
        <v>8.3140877598152418E-2</v>
      </c>
      <c r="F331" s="46">
        <v>4.4673539518900345E-2</v>
      </c>
      <c r="G331" s="46">
        <v>0.12729357798165136</v>
      </c>
      <c r="H331" s="46">
        <v>7.2164948453608241E-2</v>
      </c>
      <c r="I331" s="46">
        <v>5.7670126874279123E-2</v>
      </c>
      <c r="J331" s="46">
        <v>0</v>
      </c>
      <c r="K331" s="46">
        <v>0</v>
      </c>
      <c r="L331" s="46">
        <v>0</v>
      </c>
      <c r="M331">
        <f>+_xlfn.IFNA(VLOOKUP(C331,'[1]HISTORICO TCB MUNICIPIO'!$C$10:$W$1131,21,FALSE),0)</f>
        <v>0</v>
      </c>
    </row>
    <row r="332" spans="1:13" x14ac:dyDescent="0.25">
      <c r="A332" s="44">
        <f>+COUNTIF($B$1:B332,ESTADISTICAS!B$9)</f>
        <v>0</v>
      </c>
      <c r="B332">
        <v>17</v>
      </c>
      <c r="C332" s="158">
        <v>17444</v>
      </c>
      <c r="D332" s="46" t="s">
        <v>705</v>
      </c>
      <c r="E332" s="46">
        <v>0.1512301013024602</v>
      </c>
      <c r="F332" s="46">
        <v>0.12179487179487179</v>
      </c>
      <c r="G332" s="46">
        <v>4.2372881355932202E-2</v>
      </c>
      <c r="H332" s="46">
        <v>4.4055944055944055E-2</v>
      </c>
      <c r="I332" s="46">
        <v>4.1841004184100415E-3</v>
      </c>
      <c r="J332" s="46">
        <v>0</v>
      </c>
      <c r="K332" s="46">
        <v>2.1126760563380281E-2</v>
      </c>
      <c r="L332" s="46">
        <v>1.4275517487508922E-2</v>
      </c>
      <c r="M332">
        <f>+_xlfn.IFNA(VLOOKUP(C332,'[1]HISTORICO TCB MUNICIPIO'!$C$10:$W$1131,21,FALSE),0)</f>
        <v>5.8013052936910807E-3</v>
      </c>
    </row>
    <row r="333" spans="1:13" x14ac:dyDescent="0.25">
      <c r="A333" s="44">
        <f>+COUNTIF($B$1:B333,ESTADISTICAS!B$9)</f>
        <v>0</v>
      </c>
      <c r="B333">
        <v>17</v>
      </c>
      <c r="C333" s="158">
        <v>17446</v>
      </c>
      <c r="D333" s="46" t="s">
        <v>706</v>
      </c>
      <c r="E333" s="46">
        <v>0</v>
      </c>
      <c r="F333" s="46">
        <v>0</v>
      </c>
      <c r="G333" s="46">
        <v>8.4848484848484854E-2</v>
      </c>
      <c r="H333" s="46">
        <v>8.7227414330218064E-2</v>
      </c>
      <c r="I333" s="46">
        <v>8.8888888888888892E-2</v>
      </c>
      <c r="J333" s="46">
        <v>0</v>
      </c>
      <c r="K333" s="46">
        <v>0</v>
      </c>
      <c r="L333" s="46">
        <v>0</v>
      </c>
      <c r="M333">
        <f>+_xlfn.IFNA(VLOOKUP(C333,'[1]HISTORICO TCB MUNICIPIO'!$C$10:$W$1131,21,FALSE),0)</f>
        <v>0</v>
      </c>
    </row>
    <row r="334" spans="1:13" x14ac:dyDescent="0.25">
      <c r="A334" s="44">
        <f>+COUNTIF($B$1:B334,ESTADISTICAS!B$9)</f>
        <v>0</v>
      </c>
      <c r="B334">
        <v>17</v>
      </c>
      <c r="C334" s="158">
        <v>17486</v>
      </c>
      <c r="D334" s="46" t="s">
        <v>707</v>
      </c>
      <c r="E334" s="46">
        <v>4.2320321050711422E-2</v>
      </c>
      <c r="F334" s="46">
        <v>7.7474892395982778E-2</v>
      </c>
      <c r="G334" s="46">
        <v>6.1811722912966251E-2</v>
      </c>
      <c r="H334" s="46">
        <v>3.5802906770648707E-2</v>
      </c>
      <c r="I334" s="46">
        <v>1.8452803406671398E-2</v>
      </c>
      <c r="J334" s="46">
        <v>1.4275517487508922E-3</v>
      </c>
      <c r="K334" s="46">
        <v>0</v>
      </c>
      <c r="L334" s="46">
        <v>0</v>
      </c>
      <c r="M334">
        <f>+_xlfn.IFNA(VLOOKUP(C334,'[1]HISTORICO TCB MUNICIPIO'!$C$10:$W$1131,21,FALSE),0)</f>
        <v>2.9108327192336036E-2</v>
      </c>
    </row>
    <row r="335" spans="1:13" x14ac:dyDescent="0.25">
      <c r="A335" s="44">
        <f>+COUNTIF($B$1:B335,ESTADISTICAS!B$9)</f>
        <v>0</v>
      </c>
      <c r="B335">
        <v>17</v>
      </c>
      <c r="C335" s="158">
        <v>17495</v>
      </c>
      <c r="D335" s="46" t="s">
        <v>708</v>
      </c>
      <c r="E335" s="46">
        <v>0.13342503438789546</v>
      </c>
      <c r="F335" s="46">
        <v>0.18349928876244664</v>
      </c>
      <c r="G335" s="46">
        <v>0.15476190476190477</v>
      </c>
      <c r="H335" s="46">
        <v>4.813664596273292E-2</v>
      </c>
      <c r="I335" s="46">
        <v>0</v>
      </c>
      <c r="J335" s="46">
        <v>0</v>
      </c>
      <c r="K335" s="46">
        <v>0</v>
      </c>
      <c r="L335" s="46">
        <v>0</v>
      </c>
      <c r="M335">
        <f>+_xlfn.IFNA(VLOOKUP(C335,'[1]HISTORICO TCB MUNICIPIO'!$C$10:$W$1131,21,FALSE),0)</f>
        <v>0</v>
      </c>
    </row>
    <row r="336" spans="1:13" x14ac:dyDescent="0.25">
      <c r="A336" s="44">
        <f>+COUNTIF($B$1:B336,ESTADISTICAS!B$9)</f>
        <v>0</v>
      </c>
      <c r="B336">
        <v>17</v>
      </c>
      <c r="C336" s="158">
        <v>17513</v>
      </c>
      <c r="D336" s="46" t="s">
        <v>709</v>
      </c>
      <c r="E336" s="46">
        <v>3.2023289665211063E-2</v>
      </c>
      <c r="F336" s="46">
        <v>2.7468448403860431E-2</v>
      </c>
      <c r="G336" s="46">
        <v>5.6402439024390245E-2</v>
      </c>
      <c r="H336" s="46">
        <v>3.8431372549019606E-2</v>
      </c>
      <c r="I336" s="46">
        <v>6.1897106109324758E-2</v>
      </c>
      <c r="J336" s="46">
        <v>1.8151815181518153E-2</v>
      </c>
      <c r="K336" s="46">
        <v>4.4180118946474084E-2</v>
      </c>
      <c r="L336" s="46">
        <v>3.0329289428076257E-2</v>
      </c>
      <c r="M336">
        <f>+_xlfn.IFNA(VLOOKUP(C336,'[1]HISTORICO TCB MUNICIPIO'!$C$10:$W$1131,21,FALSE),0)</f>
        <v>2.2123893805309734E-2</v>
      </c>
    </row>
    <row r="337" spans="1:13" x14ac:dyDescent="0.25">
      <c r="A337" s="44">
        <f>+COUNTIF($B$1:B337,ESTADISTICAS!B$9)</f>
        <v>0</v>
      </c>
      <c r="B337">
        <v>17</v>
      </c>
      <c r="C337" s="158">
        <v>17524</v>
      </c>
      <c r="D337" s="46" t="s">
        <v>710</v>
      </c>
      <c r="E337" s="46">
        <v>0</v>
      </c>
      <c r="F337" s="46">
        <v>2.4103139013452915E-2</v>
      </c>
      <c r="G337" s="46">
        <v>4.3453070683661645E-2</v>
      </c>
      <c r="H337" s="46">
        <v>2.7828191167574106E-2</v>
      </c>
      <c r="I337" s="46">
        <v>1.1378002528445006E-2</v>
      </c>
      <c r="J337" s="46">
        <v>0</v>
      </c>
      <c r="K337" s="46">
        <v>0</v>
      </c>
      <c r="L337" s="46">
        <v>0</v>
      </c>
      <c r="M337">
        <f>+_xlfn.IFNA(VLOOKUP(C337,'[1]HISTORICO TCB MUNICIPIO'!$C$10:$W$1131,21,FALSE),0)</f>
        <v>1.8947368421052633E-2</v>
      </c>
    </row>
    <row r="338" spans="1:13" x14ac:dyDescent="0.25">
      <c r="A338" s="44">
        <f>+COUNTIF($B$1:B338,ESTADISTICAS!B$9)</f>
        <v>0</v>
      </c>
      <c r="B338">
        <v>17</v>
      </c>
      <c r="C338" s="158">
        <v>17541</v>
      </c>
      <c r="D338" s="46" t="s">
        <v>711</v>
      </c>
      <c r="E338" s="46">
        <v>7.2492952074103903E-2</v>
      </c>
      <c r="F338" s="46">
        <v>8.8032454361054766E-2</v>
      </c>
      <c r="G338" s="46">
        <v>8.7082129591415605E-2</v>
      </c>
      <c r="H338" s="46">
        <v>7.4121135112240583E-2</v>
      </c>
      <c r="I338" s="46">
        <v>6.9584245076586435E-2</v>
      </c>
      <c r="J338" s="46">
        <v>7.1590394200271856E-2</v>
      </c>
      <c r="K338" s="46">
        <v>0.10808270676691729</v>
      </c>
      <c r="L338" s="46">
        <v>0.1513094083414161</v>
      </c>
      <c r="M338">
        <f>+_xlfn.IFNA(VLOOKUP(C338,'[1]HISTORICO TCB MUNICIPIO'!$C$10:$W$1131,21,FALSE),0)</f>
        <v>0.11796913887506222</v>
      </c>
    </row>
    <row r="339" spans="1:13" x14ac:dyDescent="0.25">
      <c r="A339" s="44">
        <f>+COUNTIF($B$1:B339,ESTADISTICAS!B$9)</f>
        <v>0</v>
      </c>
      <c r="B339">
        <v>17</v>
      </c>
      <c r="C339" s="158">
        <v>17614</v>
      </c>
      <c r="D339" s="46" t="s">
        <v>712</v>
      </c>
      <c r="E339" s="46">
        <v>4.8803646031143184E-2</v>
      </c>
      <c r="F339" s="46">
        <v>6.3728296126693382E-2</v>
      </c>
      <c r="G339" s="46">
        <v>8.7175513366912052E-2</v>
      </c>
      <c r="H339" s="46">
        <v>5.5147788137274348E-2</v>
      </c>
      <c r="I339" s="46">
        <v>3.1446540880503145E-2</v>
      </c>
      <c r="J339" s="46">
        <v>6.6170388751033912E-3</v>
      </c>
      <c r="K339" s="46">
        <v>5.650899958141482E-3</v>
      </c>
      <c r="L339" s="46">
        <v>6.1431285623812538E-2</v>
      </c>
      <c r="M339">
        <f>+_xlfn.IFNA(VLOOKUP(C339,'[1]HISTORICO TCB MUNICIPIO'!$C$10:$W$1131,21,FALSE),0)</f>
        <v>7.2943172179813401E-2</v>
      </c>
    </row>
    <row r="340" spans="1:13" x14ac:dyDescent="0.25">
      <c r="A340" s="44">
        <f>+COUNTIF($B$1:B340,ESTADISTICAS!B$9)</f>
        <v>0</v>
      </c>
      <c r="B340">
        <v>17</v>
      </c>
      <c r="C340" s="158">
        <v>17616</v>
      </c>
      <c r="D340" s="46" t="s">
        <v>103</v>
      </c>
      <c r="E340" s="46">
        <v>5.0579557428872497E-2</v>
      </c>
      <c r="F340" s="46">
        <v>3.4445640473627553E-2</v>
      </c>
      <c r="G340" s="46">
        <v>9.8104793756967665E-2</v>
      </c>
      <c r="H340" s="46">
        <v>3.125E-2</v>
      </c>
      <c r="I340" s="46">
        <v>2.5210084033613446E-2</v>
      </c>
      <c r="J340" s="46">
        <v>0</v>
      </c>
      <c r="K340" s="46">
        <v>1.2787723785166241E-3</v>
      </c>
      <c r="L340" s="46">
        <v>5.208333333333333E-3</v>
      </c>
      <c r="M340">
        <f>+_xlfn.IFNA(VLOOKUP(C340,'[1]HISTORICO TCB MUNICIPIO'!$C$10:$W$1131,21,FALSE),0)</f>
        <v>3.4255599472990776E-2</v>
      </c>
    </row>
    <row r="341" spans="1:13" x14ac:dyDescent="0.25">
      <c r="A341" s="44">
        <f>+COUNTIF($B$1:B341,ESTADISTICAS!B$9)</f>
        <v>0</v>
      </c>
      <c r="B341">
        <v>17</v>
      </c>
      <c r="C341" s="158">
        <v>17653</v>
      </c>
      <c r="D341" s="46" t="s">
        <v>713</v>
      </c>
      <c r="E341" s="46">
        <v>3.1966224366706875E-2</v>
      </c>
      <c r="F341" s="46">
        <v>2.6203534430225474E-2</v>
      </c>
      <c r="G341" s="46">
        <v>5.46583850931677E-2</v>
      </c>
      <c r="H341" s="46">
        <v>1.4631043256997456E-2</v>
      </c>
      <c r="I341" s="46">
        <v>9.8103335513407448E-3</v>
      </c>
      <c r="J341" s="46">
        <v>1.3550135501355014E-3</v>
      </c>
      <c r="K341" s="46">
        <v>0</v>
      </c>
      <c r="L341" s="46">
        <v>0</v>
      </c>
      <c r="M341">
        <f>+_xlfn.IFNA(VLOOKUP(C341,'[1]HISTORICO TCB MUNICIPIO'!$C$10:$W$1131,21,FALSE),0)</f>
        <v>1.8811136192626036E-2</v>
      </c>
    </row>
    <row r="342" spans="1:13" x14ac:dyDescent="0.25">
      <c r="A342" s="44">
        <f>+COUNTIF($B$1:B342,ESTADISTICAS!B$9)</f>
        <v>0</v>
      </c>
      <c r="B342">
        <v>17</v>
      </c>
      <c r="C342" s="158">
        <v>17662</v>
      </c>
      <c r="D342" s="46" t="s">
        <v>714</v>
      </c>
      <c r="E342" s="46">
        <v>6.7053280173976076E-2</v>
      </c>
      <c r="F342" s="46">
        <v>6.3829787234042548E-2</v>
      </c>
      <c r="G342" s="46">
        <v>4.1054613935969868E-2</v>
      </c>
      <c r="H342" s="46">
        <v>3.2018742678641153E-2</v>
      </c>
      <c r="I342" s="46">
        <v>2.9638652050345108E-2</v>
      </c>
      <c r="J342" s="46">
        <v>4.2069835927639884E-4</v>
      </c>
      <c r="K342" s="46">
        <v>1.7795138888888888E-2</v>
      </c>
      <c r="L342" s="46">
        <v>2.8584189370254576E-2</v>
      </c>
      <c r="M342">
        <f>+_xlfn.IFNA(VLOOKUP(C342,'[1]HISTORICO TCB MUNICIPIO'!$C$10:$W$1131,21,FALSE),0)</f>
        <v>3.1121281464530894E-2</v>
      </c>
    </row>
    <row r="343" spans="1:13" x14ac:dyDescent="0.25">
      <c r="A343" s="44">
        <f>+COUNTIF($B$1:B343,ESTADISTICAS!B$9)</f>
        <v>0</v>
      </c>
      <c r="B343">
        <v>17</v>
      </c>
      <c r="C343" s="158">
        <v>17665</v>
      </c>
      <c r="D343" s="46" t="s">
        <v>715</v>
      </c>
      <c r="E343" s="46">
        <v>3.1662269129287601E-2</v>
      </c>
      <c r="F343" s="46">
        <v>6.1911170928667561E-2</v>
      </c>
      <c r="G343" s="46">
        <v>3.4722222222222224E-2</v>
      </c>
      <c r="H343" s="46">
        <v>3.0215827338129497E-2</v>
      </c>
      <c r="I343" s="46">
        <v>0</v>
      </c>
      <c r="J343" s="46">
        <v>3.1152647975077881E-3</v>
      </c>
      <c r="K343" s="46">
        <v>0</v>
      </c>
      <c r="L343" s="46">
        <v>0</v>
      </c>
      <c r="M343">
        <f>+_xlfn.IFNA(VLOOKUP(C343,'[1]HISTORICO TCB MUNICIPIO'!$C$10:$W$1131,21,FALSE),0)</f>
        <v>2.3450586264656615E-2</v>
      </c>
    </row>
    <row r="344" spans="1:13" x14ac:dyDescent="0.25">
      <c r="A344" s="44">
        <f>+COUNTIF($B$1:B344,ESTADISTICAS!B$9)</f>
        <v>0</v>
      </c>
      <c r="B344">
        <v>17</v>
      </c>
      <c r="C344" s="158">
        <v>17777</v>
      </c>
      <c r="D344" s="46" t="s">
        <v>716</v>
      </c>
      <c r="E344" s="46">
        <v>1.358695652173913E-2</v>
      </c>
      <c r="F344" s="46">
        <v>1.3322884012539185E-2</v>
      </c>
      <c r="G344" s="46">
        <v>1.8028846153846152E-2</v>
      </c>
      <c r="H344" s="46">
        <v>1.8166804293971925E-2</v>
      </c>
      <c r="I344" s="46">
        <v>5.5460750853242322E-3</v>
      </c>
      <c r="J344" s="46">
        <v>0</v>
      </c>
      <c r="K344" s="46">
        <v>0</v>
      </c>
      <c r="L344" s="46">
        <v>0</v>
      </c>
      <c r="M344">
        <f>+_xlfn.IFNA(VLOOKUP(C344,'[1]HISTORICO TCB MUNICIPIO'!$C$10:$W$1131,21,FALSE),0)</f>
        <v>9.3023255813953487E-3</v>
      </c>
    </row>
    <row r="345" spans="1:13" x14ac:dyDescent="0.25">
      <c r="A345" s="44">
        <f>+COUNTIF($B$1:B345,ESTADISTICAS!B$9)</f>
        <v>0</v>
      </c>
      <c r="B345">
        <v>17</v>
      </c>
      <c r="C345" s="158">
        <v>17867</v>
      </c>
      <c r="D345" s="46" t="s">
        <v>717</v>
      </c>
      <c r="E345" s="46">
        <v>0.29171396140749151</v>
      </c>
      <c r="F345" s="46">
        <v>0.20370370370370369</v>
      </c>
      <c r="G345" s="46">
        <v>0.13085234093637454</v>
      </c>
      <c r="H345" s="46">
        <v>8.7499999999999994E-2</v>
      </c>
      <c r="I345" s="46">
        <v>3.5248041775456922E-2</v>
      </c>
      <c r="J345" s="46">
        <v>0</v>
      </c>
      <c r="K345" s="46">
        <v>0</v>
      </c>
      <c r="L345" s="46">
        <v>0</v>
      </c>
      <c r="M345">
        <f>+_xlfn.IFNA(VLOOKUP(C345,'[1]HISTORICO TCB MUNICIPIO'!$C$10:$W$1131,21,FALSE),0)</f>
        <v>0</v>
      </c>
    </row>
    <row r="346" spans="1:13" x14ac:dyDescent="0.25">
      <c r="A346" s="44">
        <f>+COUNTIF($B$1:B346,ESTADISTICAS!B$9)</f>
        <v>0</v>
      </c>
      <c r="B346">
        <v>17</v>
      </c>
      <c r="C346" s="158">
        <v>17873</v>
      </c>
      <c r="D346" s="46" t="s">
        <v>718</v>
      </c>
      <c r="E346" s="46">
        <v>2.5625862408831065E-2</v>
      </c>
      <c r="F346" s="46">
        <v>2.2425084342131377E-2</v>
      </c>
      <c r="G346" s="46">
        <v>7.4581737552912716E-3</v>
      </c>
      <c r="H346" s="46">
        <v>0</v>
      </c>
      <c r="I346" s="46">
        <v>0.11211611274716028</v>
      </c>
      <c r="J346" s="46">
        <v>0</v>
      </c>
      <c r="K346" s="46">
        <v>2.1767522855898998E-4</v>
      </c>
      <c r="L346" s="46">
        <v>0</v>
      </c>
      <c r="M346">
        <f>+_xlfn.IFNA(VLOOKUP(C346,'[1]HISTORICO TCB MUNICIPIO'!$C$10:$W$1131,21,FALSE),0)</f>
        <v>1.530389156099694E-3</v>
      </c>
    </row>
    <row r="347" spans="1:13" x14ac:dyDescent="0.25">
      <c r="A347" s="44">
        <f>+COUNTIF($B$1:B347,ESTADISTICAS!B$9)</f>
        <v>0</v>
      </c>
      <c r="B347">
        <v>17</v>
      </c>
      <c r="C347" s="158">
        <v>17877</v>
      </c>
      <c r="D347" s="46" t="s">
        <v>719</v>
      </c>
      <c r="E347" s="46">
        <v>2.8112449799196786E-2</v>
      </c>
      <c r="F347" s="46">
        <v>6.8739770867430439E-2</v>
      </c>
      <c r="G347" s="46">
        <v>9.1213389121338917E-2</v>
      </c>
      <c r="H347" s="46">
        <v>5.2586206896551725E-2</v>
      </c>
      <c r="I347" s="46">
        <v>3.3421284080914687E-2</v>
      </c>
      <c r="J347" s="46">
        <v>8.9525514771709937E-4</v>
      </c>
      <c r="K347" s="46">
        <v>0</v>
      </c>
      <c r="L347" s="46">
        <v>0</v>
      </c>
      <c r="M347">
        <f>+_xlfn.IFNA(VLOOKUP(C347,'[1]HISTORICO TCB MUNICIPIO'!$C$10:$W$1131,21,FALSE),0)</f>
        <v>2.2999080036798528E-2</v>
      </c>
    </row>
    <row r="348" spans="1:13" x14ac:dyDescent="0.25">
      <c r="A348" s="44">
        <f>+COUNTIF($B$1:B348,ESTADISTICAS!B$9)</f>
        <v>0</v>
      </c>
      <c r="B348">
        <v>18</v>
      </c>
      <c r="C348" s="158">
        <v>18001</v>
      </c>
      <c r="D348" s="46" t="s">
        <v>720</v>
      </c>
      <c r="E348" s="46">
        <v>0.49610522283233305</v>
      </c>
      <c r="F348" s="46">
        <v>0.54165617920966525</v>
      </c>
      <c r="G348" s="46">
        <v>0.53759305210918118</v>
      </c>
      <c r="H348" s="46">
        <v>0.56356736242884253</v>
      </c>
      <c r="I348" s="46">
        <v>0.60679523608004349</v>
      </c>
      <c r="J348" s="46">
        <v>0.64161089866156784</v>
      </c>
      <c r="K348" s="46">
        <v>0.64611022505759352</v>
      </c>
      <c r="L348" s="46">
        <v>0.6538843748173262</v>
      </c>
      <c r="M348">
        <f>+_xlfn.IFNA(VLOOKUP(C348,'[1]HISTORICO TCB MUNICIPIO'!$C$10:$W$1131,21,FALSE),0)</f>
        <v>0.62022016222479726</v>
      </c>
    </row>
    <row r="349" spans="1:13" x14ac:dyDescent="0.25">
      <c r="A349" s="44">
        <f>+COUNTIF($B$1:B349,ESTADISTICAS!B$9)</f>
        <v>0</v>
      </c>
      <c r="B349">
        <v>18</v>
      </c>
      <c r="C349" s="158">
        <v>18029</v>
      </c>
      <c r="D349" s="46" t="s">
        <v>721</v>
      </c>
      <c r="E349" s="46">
        <v>6.0150375939849621E-2</v>
      </c>
      <c r="F349" s="46">
        <v>0.12084592145015106</v>
      </c>
      <c r="G349" s="46">
        <v>6.5151515151515155E-2</v>
      </c>
      <c r="H349" s="46">
        <v>5.9180576631259481E-2</v>
      </c>
      <c r="I349" s="46">
        <v>7.621951219512195E-2</v>
      </c>
      <c r="J349" s="46">
        <v>6.7278287461773695E-2</v>
      </c>
      <c r="K349" s="46">
        <v>5.2147239263803678E-2</v>
      </c>
      <c r="L349" s="46">
        <v>0</v>
      </c>
      <c r="M349">
        <f>+_xlfn.IFNA(VLOOKUP(C349,'[1]HISTORICO TCB MUNICIPIO'!$C$10:$W$1131,21,FALSE),0)</f>
        <v>0</v>
      </c>
    </row>
    <row r="350" spans="1:13" x14ac:dyDescent="0.25">
      <c r="A350" s="44">
        <f>+COUNTIF($B$1:B350,ESTADISTICAS!B$9)</f>
        <v>0</v>
      </c>
      <c r="B350">
        <v>18</v>
      </c>
      <c r="C350" s="158">
        <v>18094</v>
      </c>
      <c r="D350" s="46" t="s">
        <v>722</v>
      </c>
      <c r="E350" s="46">
        <v>8.0341880341880348E-2</v>
      </c>
      <c r="F350" s="46">
        <v>5.2808046940486172E-2</v>
      </c>
      <c r="G350" s="46">
        <v>4.6280991735537187E-2</v>
      </c>
      <c r="H350" s="46">
        <v>1.5586546349466776E-2</v>
      </c>
      <c r="I350" s="46">
        <v>1.5561015561015561E-2</v>
      </c>
      <c r="J350" s="46">
        <v>8.1900081900081905E-4</v>
      </c>
      <c r="K350" s="46">
        <v>0</v>
      </c>
      <c r="L350" s="46">
        <v>8.2850041425020708E-4</v>
      </c>
      <c r="M350">
        <f>+_xlfn.IFNA(VLOOKUP(C350,'[1]HISTORICO TCB MUNICIPIO'!$C$10:$W$1131,21,FALSE),0)</f>
        <v>8.3333333333333339E-4</v>
      </c>
    </row>
    <row r="351" spans="1:13" x14ac:dyDescent="0.25">
      <c r="A351" s="44">
        <f>+COUNTIF($B$1:B351,ESTADISTICAS!B$9)</f>
        <v>0</v>
      </c>
      <c r="B351">
        <v>18</v>
      </c>
      <c r="C351" s="158">
        <v>18150</v>
      </c>
      <c r="D351" s="46" t="s">
        <v>723</v>
      </c>
      <c r="E351" s="46">
        <v>3.6678892964321442E-3</v>
      </c>
      <c r="F351" s="46">
        <v>1.7124394184168012E-2</v>
      </c>
      <c r="G351" s="46">
        <v>6.9400630914826502E-3</v>
      </c>
      <c r="H351" s="46">
        <v>7.4441687344913151E-3</v>
      </c>
      <c r="I351" s="46">
        <v>1.0719754977029096E-2</v>
      </c>
      <c r="J351" s="46">
        <v>6.9845126024901307E-3</v>
      </c>
      <c r="K351" s="46">
        <v>4.7947258016182203E-3</v>
      </c>
      <c r="L351" s="46">
        <v>5.3207212533254505E-3</v>
      </c>
      <c r="M351">
        <f>+_xlfn.IFNA(VLOOKUP(C351,'[1]HISTORICO TCB MUNICIPIO'!$C$10:$W$1131,21,FALSE),0)</f>
        <v>0</v>
      </c>
    </row>
    <row r="352" spans="1:13" x14ac:dyDescent="0.25">
      <c r="A352" s="44">
        <f>+COUNTIF($B$1:B352,ESTADISTICAS!B$9)</f>
        <v>0</v>
      </c>
      <c r="B352">
        <v>18</v>
      </c>
      <c r="C352" s="158">
        <v>18205</v>
      </c>
      <c r="D352" s="46" t="s">
        <v>724</v>
      </c>
      <c r="E352" s="46">
        <v>0.13563605728727884</v>
      </c>
      <c r="F352" s="46">
        <v>2.3509655751469353E-2</v>
      </c>
      <c r="G352" s="46">
        <v>0</v>
      </c>
      <c r="H352" s="46">
        <v>0</v>
      </c>
      <c r="I352" s="46">
        <v>0</v>
      </c>
      <c r="J352" s="46">
        <v>0</v>
      </c>
      <c r="K352" s="46">
        <v>0</v>
      </c>
      <c r="L352" s="46">
        <v>0</v>
      </c>
      <c r="M352">
        <f>+_xlfn.IFNA(VLOOKUP(C352,'[1]HISTORICO TCB MUNICIPIO'!$C$10:$W$1131,21,FALSE),0)</f>
        <v>0</v>
      </c>
    </row>
    <row r="353" spans="1:13" x14ac:dyDescent="0.25">
      <c r="A353" s="44">
        <f>+COUNTIF($B$1:B353,ESTADISTICAS!B$9)</f>
        <v>0</v>
      </c>
      <c r="B353">
        <v>18</v>
      </c>
      <c r="C353" s="158">
        <v>18247</v>
      </c>
      <c r="D353" s="46" t="s">
        <v>725</v>
      </c>
      <c r="E353" s="46">
        <v>8.681961313540261E-2</v>
      </c>
      <c r="F353" s="46">
        <v>7.4633496223900489E-2</v>
      </c>
      <c r="G353" s="46">
        <v>6.0017652250661961E-2</v>
      </c>
      <c r="H353" s="46">
        <v>4.8081164534627262E-2</v>
      </c>
      <c r="I353" s="46">
        <v>3.9415411868910538E-2</v>
      </c>
      <c r="J353" s="46">
        <v>1.9572953736654804E-2</v>
      </c>
      <c r="K353" s="46">
        <v>3.7718904355635387E-2</v>
      </c>
      <c r="L353" s="46">
        <v>2.548930359581247E-2</v>
      </c>
      <c r="M353">
        <f>+_xlfn.IFNA(VLOOKUP(C353,'[1]HISTORICO TCB MUNICIPIO'!$C$10:$W$1131,21,FALSE),0)</f>
        <v>1.6158818097876268E-2</v>
      </c>
    </row>
    <row r="354" spans="1:13" x14ac:dyDescent="0.25">
      <c r="A354" s="44">
        <f>+COUNTIF($B$1:B354,ESTADISTICAS!B$9)</f>
        <v>0</v>
      </c>
      <c r="B354">
        <v>18</v>
      </c>
      <c r="C354" s="158">
        <v>18256</v>
      </c>
      <c r="D354" s="46" t="s">
        <v>726</v>
      </c>
      <c r="E354" s="46">
        <v>1.7350157728706624E-2</v>
      </c>
      <c r="F354" s="46">
        <v>0</v>
      </c>
      <c r="G354" s="46">
        <v>1.1627906976744186E-2</v>
      </c>
      <c r="H354" s="46">
        <v>8.4451068057625443E-3</v>
      </c>
      <c r="I354" s="46">
        <v>9.2864125122189643E-3</v>
      </c>
      <c r="J354" s="46">
        <v>1.0081613058089293E-2</v>
      </c>
      <c r="K354" s="46">
        <v>1.8823529411764704E-2</v>
      </c>
      <c r="L354" s="46">
        <v>6.9508804448563484E-3</v>
      </c>
      <c r="M354">
        <f>+_xlfn.IFNA(VLOOKUP(C354,'[1]HISTORICO TCB MUNICIPIO'!$C$10:$W$1131,21,FALSE),0)</f>
        <v>1.8738574040219377E-2</v>
      </c>
    </row>
    <row r="355" spans="1:13" x14ac:dyDescent="0.25">
      <c r="A355" s="44">
        <f>+COUNTIF($B$1:B355,ESTADISTICAS!B$9)</f>
        <v>0</v>
      </c>
      <c r="B355">
        <v>18</v>
      </c>
      <c r="C355" s="158">
        <v>18410</v>
      </c>
      <c r="D355" s="46" t="s">
        <v>727</v>
      </c>
      <c r="E355" s="46">
        <v>8.4033613445378156E-4</v>
      </c>
      <c r="F355" s="46">
        <v>0</v>
      </c>
      <c r="G355" s="46">
        <v>4.1631973355537054E-4</v>
      </c>
      <c r="H355" s="46">
        <v>0</v>
      </c>
      <c r="I355" s="46">
        <v>0</v>
      </c>
      <c r="J355" s="46">
        <v>0</v>
      </c>
      <c r="K355" s="46">
        <v>0</v>
      </c>
      <c r="L355" s="46">
        <v>0</v>
      </c>
      <c r="M355">
        <f>+_xlfn.IFNA(VLOOKUP(C355,'[1]HISTORICO TCB MUNICIPIO'!$C$10:$W$1131,21,FALSE),0)</f>
        <v>0</v>
      </c>
    </row>
    <row r="356" spans="1:13" x14ac:dyDescent="0.25">
      <c r="A356" s="44">
        <f>+COUNTIF($B$1:B356,ESTADISTICAS!B$9)</f>
        <v>0</v>
      </c>
      <c r="B356">
        <v>18</v>
      </c>
      <c r="C356" s="158">
        <v>18460</v>
      </c>
      <c r="D356" s="46" t="s">
        <v>2367</v>
      </c>
      <c r="E356" s="46">
        <v>0</v>
      </c>
      <c r="F356" s="46">
        <v>0</v>
      </c>
      <c r="G356" s="46">
        <v>0</v>
      </c>
      <c r="H356" s="46">
        <v>0</v>
      </c>
      <c r="I356" s="46">
        <v>0</v>
      </c>
      <c r="J356" s="46">
        <v>0</v>
      </c>
      <c r="K356" s="46">
        <v>0</v>
      </c>
      <c r="L356" s="46">
        <v>0</v>
      </c>
      <c r="M356">
        <f>+_xlfn.IFNA(VLOOKUP(C356,'[1]HISTORICO TCB MUNICIPIO'!$C$10:$W$1131,21,FALSE),0)</f>
        <v>0</v>
      </c>
    </row>
    <row r="357" spans="1:13" x14ac:dyDescent="0.25">
      <c r="A357" s="44">
        <f>+COUNTIF($B$1:B357,ESTADISTICAS!B$9)</f>
        <v>0</v>
      </c>
      <c r="B357">
        <v>18</v>
      </c>
      <c r="C357" s="158">
        <v>18479</v>
      </c>
      <c r="D357" s="46" t="s">
        <v>1380</v>
      </c>
      <c r="E357" s="46">
        <v>0</v>
      </c>
      <c r="F357" s="46">
        <v>0</v>
      </c>
      <c r="G357" s="46">
        <v>0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>
        <f>+_xlfn.IFNA(VLOOKUP(C357,'[1]HISTORICO TCB MUNICIPIO'!$C$10:$W$1131,21,FALSE),0)</f>
        <v>0</v>
      </c>
    </row>
    <row r="358" spans="1:13" x14ac:dyDescent="0.25">
      <c r="A358" s="44">
        <f>+COUNTIF($B$1:B358,ESTADISTICAS!B$9)</f>
        <v>0</v>
      </c>
      <c r="B358">
        <v>18</v>
      </c>
      <c r="C358" s="158">
        <v>18592</v>
      </c>
      <c r="D358" s="46" t="s">
        <v>728</v>
      </c>
      <c r="E358" s="46">
        <v>0</v>
      </c>
      <c r="F358" s="46">
        <v>0</v>
      </c>
      <c r="G358" s="46">
        <v>1.1101373064563248E-2</v>
      </c>
      <c r="H358" s="46">
        <v>7.32922896511287E-3</v>
      </c>
      <c r="I358" s="46">
        <v>6.7607289829512054E-3</v>
      </c>
      <c r="J358" s="46">
        <v>0</v>
      </c>
      <c r="K358" s="46">
        <v>0</v>
      </c>
      <c r="L358" s="46">
        <v>2.9472443265546712E-4</v>
      </c>
      <c r="M358">
        <f>+_xlfn.IFNA(VLOOKUP(C358,'[1]HISTORICO TCB MUNICIPIO'!$C$10:$W$1131,21,FALSE),0)</f>
        <v>2.9515938606847696E-4</v>
      </c>
    </row>
    <row r="359" spans="1:13" x14ac:dyDescent="0.25">
      <c r="A359" s="44">
        <f>+COUNTIF($B$1:B359,ESTADISTICAS!B$9)</f>
        <v>0</v>
      </c>
      <c r="B359">
        <v>18</v>
      </c>
      <c r="C359" s="158">
        <v>18610</v>
      </c>
      <c r="D359" s="46" t="s">
        <v>729</v>
      </c>
      <c r="E359" s="46">
        <v>0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6.5616797900262466E-4</v>
      </c>
      <c r="L359" s="46">
        <v>6.5359477124183002E-4</v>
      </c>
      <c r="M359">
        <f>+_xlfn.IFNA(VLOOKUP(C359,'[1]HISTORICO TCB MUNICIPIO'!$C$10:$W$1131,21,FALSE),0)</f>
        <v>0</v>
      </c>
    </row>
    <row r="360" spans="1:13" x14ac:dyDescent="0.25">
      <c r="A360" s="44">
        <f>+COUNTIF($B$1:B360,ESTADISTICAS!B$9)</f>
        <v>0</v>
      </c>
      <c r="B360">
        <v>18</v>
      </c>
      <c r="C360" s="158">
        <v>18753</v>
      </c>
      <c r="D360" s="46" t="s">
        <v>730</v>
      </c>
      <c r="E360" s="46">
        <v>5.9341678256838198E-2</v>
      </c>
      <c r="F360" s="46">
        <v>6.7031463748290013E-2</v>
      </c>
      <c r="G360" s="46">
        <v>5.5347232638368084E-2</v>
      </c>
      <c r="H360" s="46">
        <v>5.2943793563695683E-2</v>
      </c>
      <c r="I360" s="46">
        <v>4.3076923076923075E-2</v>
      </c>
      <c r="J360" s="46">
        <v>2.8790509259259259E-2</v>
      </c>
      <c r="K360" s="46">
        <v>3.0134247357897742E-2</v>
      </c>
      <c r="L360" s="46">
        <v>3.2103632779498729E-2</v>
      </c>
      <c r="M360">
        <f>+_xlfn.IFNA(VLOOKUP(C360,'[1]HISTORICO TCB MUNICIPIO'!$C$10:$W$1131,21,FALSE),0)</f>
        <v>2.444783997777469E-2</v>
      </c>
    </row>
    <row r="361" spans="1:13" x14ac:dyDescent="0.25">
      <c r="A361" s="44">
        <f>+COUNTIF($B$1:B361,ESTADISTICAS!B$9)</f>
        <v>0</v>
      </c>
      <c r="B361">
        <v>18</v>
      </c>
      <c r="C361" s="158">
        <v>18756</v>
      </c>
      <c r="D361" s="46" t="s">
        <v>731</v>
      </c>
      <c r="E361" s="46">
        <v>0</v>
      </c>
      <c r="F361" s="46">
        <v>1.8526687251874726E-2</v>
      </c>
      <c r="G361" s="46">
        <v>8.2536924413553429E-3</v>
      </c>
      <c r="H361" s="46">
        <v>8.1405312767780635E-3</v>
      </c>
      <c r="I361" s="46">
        <v>0</v>
      </c>
      <c r="J361" s="46">
        <v>0</v>
      </c>
      <c r="K361" s="46">
        <v>0</v>
      </c>
      <c r="L361" s="46">
        <v>0</v>
      </c>
      <c r="M361">
        <f>+_xlfn.IFNA(VLOOKUP(C361,'[1]HISTORICO TCB MUNICIPIO'!$C$10:$W$1131,21,FALSE),0)</f>
        <v>0</v>
      </c>
    </row>
    <row r="362" spans="1:13" x14ac:dyDescent="0.25">
      <c r="A362" s="44">
        <f>+COUNTIF($B$1:B362,ESTADISTICAS!B$9)</f>
        <v>0</v>
      </c>
      <c r="B362">
        <v>18</v>
      </c>
      <c r="C362" s="158">
        <v>18785</v>
      </c>
      <c r="D362" s="46" t="s">
        <v>732</v>
      </c>
      <c r="E362" s="46">
        <v>0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>
        <f>+_xlfn.IFNA(VLOOKUP(C362,'[1]HISTORICO TCB MUNICIPIO'!$C$10:$W$1131,21,FALSE),0)</f>
        <v>0</v>
      </c>
    </row>
    <row r="363" spans="1:13" x14ac:dyDescent="0.25">
      <c r="A363" s="44">
        <f>+COUNTIF($B$1:B363,ESTADISTICAS!B$9)</f>
        <v>0</v>
      </c>
      <c r="B363">
        <v>18</v>
      </c>
      <c r="C363" s="158">
        <v>18860</v>
      </c>
      <c r="D363" s="46" t="s">
        <v>512</v>
      </c>
      <c r="E363" s="46">
        <v>8.4530853761622987E-4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>
        <f>+_xlfn.IFNA(VLOOKUP(C363,'[1]HISTORICO TCB MUNICIPIO'!$C$10:$W$1131,21,FALSE),0)</f>
        <v>0</v>
      </c>
    </row>
    <row r="364" spans="1:13" x14ac:dyDescent="0.25">
      <c r="A364" s="44">
        <f>+COUNTIF($B$1:B364,ESTADISTICAS!B$9)</f>
        <v>0</v>
      </c>
      <c r="B364">
        <v>19</v>
      </c>
      <c r="C364" s="158">
        <v>19001</v>
      </c>
      <c r="D364" s="46" t="s">
        <v>733</v>
      </c>
      <c r="E364" s="46">
        <v>1.0599290039674254</v>
      </c>
      <c r="F364" s="46">
        <v>1.129331709161171</v>
      </c>
      <c r="G364" s="46">
        <v>1.0562294667677534</v>
      </c>
      <c r="H364" s="46">
        <v>1.2807624188243232</v>
      </c>
      <c r="I364" s="46">
        <v>1.4412895593019817</v>
      </c>
      <c r="J364" s="46">
        <v>1.5932102694674306</v>
      </c>
      <c r="K364" s="46">
        <v>1.6956168831168832</v>
      </c>
      <c r="L364" s="46">
        <v>1.8514219134337375</v>
      </c>
      <c r="M364">
        <f>+_xlfn.IFNA(VLOOKUP(C364,'[1]HISTORICO TCB MUNICIPIO'!$C$10:$W$1131,21,FALSE),0)</f>
        <v>1.7542792102613491</v>
      </c>
    </row>
    <row r="365" spans="1:13" x14ac:dyDescent="0.25">
      <c r="A365" s="44">
        <f>+COUNTIF($B$1:B365,ESTADISTICAS!B$9)</f>
        <v>0</v>
      </c>
      <c r="B365">
        <v>19</v>
      </c>
      <c r="C365" s="158">
        <v>19022</v>
      </c>
      <c r="D365" s="46" t="s">
        <v>734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>
        <f>+_xlfn.IFNA(VLOOKUP(C365,'[1]HISTORICO TCB MUNICIPIO'!$C$10:$W$1131,21,FALSE),0)</f>
        <v>0</v>
      </c>
    </row>
    <row r="366" spans="1:13" x14ac:dyDescent="0.25">
      <c r="A366" s="44">
        <f>+COUNTIF($B$1:B366,ESTADISTICAS!B$9)</f>
        <v>0</v>
      </c>
      <c r="B366">
        <v>19</v>
      </c>
      <c r="C366" s="158">
        <v>19050</v>
      </c>
      <c r="D366" s="46" t="s">
        <v>412</v>
      </c>
      <c r="E366" s="46">
        <v>3.8804811796662784E-4</v>
      </c>
      <c r="F366" s="46">
        <v>1.1467889908256881E-2</v>
      </c>
      <c r="G366" s="46">
        <v>8.3112958065734797E-3</v>
      </c>
      <c r="H366" s="46">
        <v>6.3765941485371342E-3</v>
      </c>
      <c r="I366" s="46">
        <v>0</v>
      </c>
      <c r="J366" s="46">
        <v>0</v>
      </c>
      <c r="K366" s="46">
        <v>0</v>
      </c>
      <c r="L366" s="46">
        <v>0</v>
      </c>
      <c r="M366">
        <f>+_xlfn.IFNA(VLOOKUP(C366,'[1]HISTORICO TCB MUNICIPIO'!$C$10:$W$1131,21,FALSE),0)</f>
        <v>0</v>
      </c>
    </row>
    <row r="367" spans="1:13" x14ac:dyDescent="0.25">
      <c r="A367" s="44">
        <f>+COUNTIF($B$1:B367,ESTADISTICAS!B$9)</f>
        <v>0</v>
      </c>
      <c r="B367">
        <v>19</v>
      </c>
      <c r="C367" s="158">
        <v>19075</v>
      </c>
      <c r="D367" s="46" t="s">
        <v>735</v>
      </c>
      <c r="E367" s="46">
        <v>3.0482641828958511E-2</v>
      </c>
      <c r="F367" s="46">
        <v>0</v>
      </c>
      <c r="G367" s="46">
        <v>1.6764459346186086E-2</v>
      </c>
      <c r="H367" s="46">
        <v>1.6694490818030049E-2</v>
      </c>
      <c r="I367" s="46">
        <v>1.12876254180602E-2</v>
      </c>
      <c r="J367" s="46">
        <v>0</v>
      </c>
      <c r="K367" s="46">
        <v>0</v>
      </c>
      <c r="L367" s="46">
        <v>0</v>
      </c>
      <c r="M367">
        <f>+_xlfn.IFNA(VLOOKUP(C367,'[1]HISTORICO TCB MUNICIPIO'!$C$10:$W$1131,21,FALSE),0)</f>
        <v>0</v>
      </c>
    </row>
    <row r="368" spans="1:13" x14ac:dyDescent="0.25">
      <c r="A368" s="44">
        <f>+COUNTIF($B$1:B368,ESTADISTICAS!B$9)</f>
        <v>0</v>
      </c>
      <c r="B368">
        <v>19</v>
      </c>
      <c r="C368" s="158">
        <v>19100</v>
      </c>
      <c r="D368" s="46" t="s">
        <v>121</v>
      </c>
      <c r="E368" s="46">
        <v>3.6298076923076926E-2</v>
      </c>
      <c r="F368" s="46">
        <v>2.8030666027791088E-2</v>
      </c>
      <c r="G368" s="46">
        <v>2.2466539196940728E-2</v>
      </c>
      <c r="H368" s="46">
        <v>1.9621919119406556E-2</v>
      </c>
      <c r="I368" s="46">
        <v>1.3949013949013949E-2</v>
      </c>
      <c r="J368" s="46">
        <v>0</v>
      </c>
      <c r="K368" s="46">
        <v>0</v>
      </c>
      <c r="L368" s="46">
        <v>0</v>
      </c>
      <c r="M368">
        <f>+_xlfn.IFNA(VLOOKUP(C368,'[1]HISTORICO TCB MUNICIPIO'!$C$10:$W$1131,21,FALSE),0)</f>
        <v>0</v>
      </c>
    </row>
    <row r="369" spans="1:13" x14ac:dyDescent="0.25">
      <c r="A369" s="44">
        <f>+COUNTIF($B$1:B369,ESTADISTICAS!B$9)</f>
        <v>0</v>
      </c>
      <c r="B369">
        <v>19</v>
      </c>
      <c r="C369" s="158">
        <v>19110</v>
      </c>
      <c r="D369" s="46" t="s">
        <v>736</v>
      </c>
      <c r="E369" s="46">
        <v>1.8932874354561102E-2</v>
      </c>
      <c r="F369" s="46">
        <v>7.7807848443843027E-3</v>
      </c>
      <c r="G369" s="46">
        <v>1.3218770654329147E-3</v>
      </c>
      <c r="H369" s="46">
        <v>9.6618357487922703E-4</v>
      </c>
      <c r="I369" s="46">
        <v>0</v>
      </c>
      <c r="J369" s="46">
        <v>0</v>
      </c>
      <c r="K369" s="46">
        <v>0</v>
      </c>
      <c r="L369" s="46">
        <v>0</v>
      </c>
      <c r="M369">
        <f>+_xlfn.IFNA(VLOOKUP(C369,'[1]HISTORICO TCB MUNICIPIO'!$C$10:$W$1131,21,FALSE),0)</f>
        <v>0</v>
      </c>
    </row>
    <row r="370" spans="1:13" x14ac:dyDescent="0.25">
      <c r="A370" s="44">
        <f>+COUNTIF($B$1:B370,ESTADISTICAS!B$9)</f>
        <v>0</v>
      </c>
      <c r="B370">
        <v>19</v>
      </c>
      <c r="C370" s="158">
        <v>19130</v>
      </c>
      <c r="D370" s="46" t="s">
        <v>737</v>
      </c>
      <c r="E370" s="46">
        <v>2.0367751060820366E-2</v>
      </c>
      <c r="F370" s="46">
        <v>1.834862385321101E-2</v>
      </c>
      <c r="G370" s="46">
        <v>2.6077408729069447E-2</v>
      </c>
      <c r="H370" s="46">
        <v>1.4153511159499184E-2</v>
      </c>
      <c r="I370" s="46">
        <v>1.0863661053775122E-2</v>
      </c>
      <c r="J370" s="46">
        <v>0</v>
      </c>
      <c r="K370" s="46">
        <v>0</v>
      </c>
      <c r="L370" s="46">
        <v>0</v>
      </c>
      <c r="M370">
        <f>+_xlfn.IFNA(VLOOKUP(C370,'[1]HISTORICO TCB MUNICIPIO'!$C$10:$W$1131,21,FALSE),0)</f>
        <v>0</v>
      </c>
    </row>
    <row r="371" spans="1:13" x14ac:dyDescent="0.25">
      <c r="A371" s="44">
        <f>+COUNTIF($B$1:B371,ESTADISTICAS!B$9)</f>
        <v>0</v>
      </c>
      <c r="B371">
        <v>19</v>
      </c>
      <c r="C371" s="158">
        <v>19137</v>
      </c>
      <c r="D371" s="46" t="s">
        <v>738</v>
      </c>
      <c r="E371" s="46">
        <v>4.8842372343799553E-2</v>
      </c>
      <c r="F371" s="46">
        <v>6.8429237947122863E-3</v>
      </c>
      <c r="G371" s="46">
        <v>2.7786259541984732E-2</v>
      </c>
      <c r="H371" s="46">
        <v>2.3451593505712569E-2</v>
      </c>
      <c r="I371" s="46">
        <v>1.755952380952381E-2</v>
      </c>
      <c r="J371" s="46">
        <v>0</v>
      </c>
      <c r="K371" s="46">
        <v>0</v>
      </c>
      <c r="L371" s="46">
        <v>0</v>
      </c>
      <c r="M371">
        <f>+_xlfn.IFNA(VLOOKUP(C371,'[1]HISTORICO TCB MUNICIPIO'!$C$10:$W$1131,21,FALSE),0)</f>
        <v>8.795074758135445E-3</v>
      </c>
    </row>
    <row r="372" spans="1:13" x14ac:dyDescent="0.25">
      <c r="A372" s="44">
        <f>+COUNTIF($B$1:B372,ESTADISTICAS!B$9)</f>
        <v>0</v>
      </c>
      <c r="B372">
        <v>19</v>
      </c>
      <c r="C372" s="158">
        <v>19142</v>
      </c>
      <c r="D372" s="46" t="s">
        <v>739</v>
      </c>
      <c r="E372" s="46">
        <v>0.125</v>
      </c>
      <c r="F372" s="46">
        <v>0.10832383124287344</v>
      </c>
      <c r="G372" s="46">
        <v>9.1473743647656688E-2</v>
      </c>
      <c r="H372" s="46">
        <v>5.4054054054054057E-2</v>
      </c>
      <c r="I372" s="46">
        <v>1.2408347433728144E-2</v>
      </c>
      <c r="J372" s="46">
        <v>0</v>
      </c>
      <c r="K372" s="46">
        <v>0</v>
      </c>
      <c r="L372" s="46">
        <v>0</v>
      </c>
      <c r="M372">
        <f>+_xlfn.IFNA(VLOOKUP(C372,'[1]HISTORICO TCB MUNICIPIO'!$C$10:$W$1131,21,FALSE),0)</f>
        <v>0</v>
      </c>
    </row>
    <row r="373" spans="1:13" x14ac:dyDescent="0.25">
      <c r="A373" s="44">
        <f>+COUNTIF($B$1:B373,ESTADISTICAS!B$9)</f>
        <v>0</v>
      </c>
      <c r="B373">
        <v>19</v>
      </c>
      <c r="C373" s="158">
        <v>19212</v>
      </c>
      <c r="D373" s="46" t="s">
        <v>740</v>
      </c>
      <c r="E373" s="46">
        <v>5.595315549772284E-2</v>
      </c>
      <c r="F373" s="46">
        <v>3.2963549920760699E-2</v>
      </c>
      <c r="G373" s="46">
        <v>1.8856259659969087E-2</v>
      </c>
      <c r="H373" s="46">
        <v>1.3607499244027819E-2</v>
      </c>
      <c r="I373" s="46">
        <v>5.9329575793533075E-3</v>
      </c>
      <c r="J373" s="46">
        <v>0</v>
      </c>
      <c r="K373" s="46">
        <v>0</v>
      </c>
      <c r="L373" s="46">
        <v>0</v>
      </c>
      <c r="M373">
        <f>+_xlfn.IFNA(VLOOKUP(C373,'[1]HISTORICO TCB MUNICIPIO'!$C$10:$W$1131,21,FALSE),0)</f>
        <v>0</v>
      </c>
    </row>
    <row r="374" spans="1:13" x14ac:dyDescent="0.25">
      <c r="A374" s="44">
        <f>+COUNTIF($B$1:B374,ESTADISTICAS!B$9)</f>
        <v>0</v>
      </c>
      <c r="B374">
        <v>19</v>
      </c>
      <c r="C374" s="158">
        <v>19256</v>
      </c>
      <c r="D374" s="46" t="s">
        <v>741</v>
      </c>
      <c r="E374" s="46">
        <v>4.0553666828557551E-2</v>
      </c>
      <c r="F374" s="46">
        <v>2.0929666585543929E-2</v>
      </c>
      <c r="G374" s="46">
        <v>1.2536873156342183E-2</v>
      </c>
      <c r="H374" s="46">
        <v>1.2018027040560842E-2</v>
      </c>
      <c r="I374" s="46">
        <v>4.3701799485861186E-3</v>
      </c>
      <c r="J374" s="46">
        <v>0</v>
      </c>
      <c r="K374" s="46">
        <v>0</v>
      </c>
      <c r="L374" s="46">
        <v>0</v>
      </c>
      <c r="M374">
        <f>+_xlfn.IFNA(VLOOKUP(C374,'[1]HISTORICO TCB MUNICIPIO'!$C$10:$W$1131,21,FALSE),0)</f>
        <v>0</v>
      </c>
    </row>
    <row r="375" spans="1:13" x14ac:dyDescent="0.25">
      <c r="A375" s="44">
        <f>+COUNTIF($B$1:B375,ESTADISTICAS!B$9)</f>
        <v>0</v>
      </c>
      <c r="B375">
        <v>19</v>
      </c>
      <c r="C375" s="158">
        <v>19290</v>
      </c>
      <c r="D375" s="46" t="s">
        <v>720</v>
      </c>
      <c r="E375" s="46">
        <v>0.12647554806070826</v>
      </c>
      <c r="F375" s="46">
        <v>2.1812080536912751E-2</v>
      </c>
      <c r="G375" s="46">
        <v>0</v>
      </c>
      <c r="H375" s="46">
        <v>0</v>
      </c>
      <c r="I375" s="46">
        <v>0</v>
      </c>
      <c r="J375" s="46">
        <v>0</v>
      </c>
      <c r="K375" s="46">
        <v>2.3008849557522124E-2</v>
      </c>
      <c r="L375" s="46">
        <v>0.33273056057866185</v>
      </c>
      <c r="M375">
        <f>+_xlfn.IFNA(VLOOKUP(C375,'[1]HISTORICO TCB MUNICIPIO'!$C$10:$W$1131,21,FALSE),0)</f>
        <v>3.6968576709796676E-2</v>
      </c>
    </row>
    <row r="376" spans="1:13" x14ac:dyDescent="0.25">
      <c r="A376" s="44">
        <f>+COUNTIF($B$1:B376,ESTADISTICAS!B$9)</f>
        <v>0</v>
      </c>
      <c r="B376">
        <v>19</v>
      </c>
      <c r="C376" s="158">
        <v>19300</v>
      </c>
      <c r="D376" s="46" t="s">
        <v>742</v>
      </c>
      <c r="E376" s="46">
        <v>0</v>
      </c>
      <c r="F376" s="46">
        <v>3.9097744360902256E-2</v>
      </c>
      <c r="G376" s="46">
        <v>5.5776892430278883E-2</v>
      </c>
      <c r="H376" s="46">
        <v>5.3598014888337472E-2</v>
      </c>
      <c r="I376" s="46">
        <v>1.642608262817322E-2</v>
      </c>
      <c r="J376" s="46">
        <v>0</v>
      </c>
      <c r="K376" s="46">
        <v>5.6032306915699139E-2</v>
      </c>
      <c r="L376" s="46">
        <v>1.6853932584269662E-2</v>
      </c>
      <c r="M376">
        <f>+_xlfn.IFNA(VLOOKUP(C376,'[1]HISTORICO TCB MUNICIPIO'!$C$10:$W$1131,21,FALSE),0)</f>
        <v>1.0330578512396695E-3</v>
      </c>
    </row>
    <row r="377" spans="1:13" x14ac:dyDescent="0.25">
      <c r="A377" s="44">
        <f>+COUNTIF($B$1:B377,ESTADISTICAS!B$9)</f>
        <v>0</v>
      </c>
      <c r="B377">
        <v>19</v>
      </c>
      <c r="C377" s="158">
        <v>19318</v>
      </c>
      <c r="D377" s="46" t="s">
        <v>743</v>
      </c>
      <c r="E377" s="46">
        <v>1.8696728072587297E-2</v>
      </c>
      <c r="F377" s="46">
        <v>4.6810840405146457E-2</v>
      </c>
      <c r="G377" s="46">
        <v>2.0285087719298246E-2</v>
      </c>
      <c r="H377" s="46">
        <v>2.2934512296214425E-2</v>
      </c>
      <c r="I377" s="46">
        <v>8.9560593338930874E-3</v>
      </c>
      <c r="J377" s="46">
        <v>0</v>
      </c>
      <c r="K377" s="46">
        <v>0</v>
      </c>
      <c r="L377" s="46">
        <v>2.8885037550548814E-4</v>
      </c>
      <c r="M377">
        <f>+_xlfn.IFNA(VLOOKUP(C377,'[1]HISTORICO TCB MUNICIPIO'!$C$10:$W$1131,21,FALSE),0)</f>
        <v>2.9171528588098014E-4</v>
      </c>
    </row>
    <row r="378" spans="1:13" x14ac:dyDescent="0.25">
      <c r="A378" s="44">
        <f>+COUNTIF($B$1:B378,ESTADISTICAS!B$9)</f>
        <v>0</v>
      </c>
      <c r="B378">
        <v>19</v>
      </c>
      <c r="C378" s="158">
        <v>19355</v>
      </c>
      <c r="D378" s="46" t="s">
        <v>744</v>
      </c>
      <c r="E378" s="46">
        <v>2.3602915654286707E-2</v>
      </c>
      <c r="F378" s="46">
        <v>3.0841434797184042E-2</v>
      </c>
      <c r="G378" s="46">
        <v>2.8543626337982485E-2</v>
      </c>
      <c r="H378" s="46">
        <v>2.3329129886506934E-2</v>
      </c>
      <c r="I378" s="46">
        <v>4.9321824907521579E-3</v>
      </c>
      <c r="J378" s="46">
        <v>3.0349013657056146E-4</v>
      </c>
      <c r="K378" s="46">
        <v>0</v>
      </c>
      <c r="L378" s="46">
        <v>0</v>
      </c>
      <c r="M378">
        <f>+_xlfn.IFNA(VLOOKUP(C378,'[1]HISTORICO TCB MUNICIPIO'!$C$10:$W$1131,21,FALSE),0)</f>
        <v>0</v>
      </c>
    </row>
    <row r="379" spans="1:13" x14ac:dyDescent="0.25">
      <c r="A379" s="44">
        <f>+COUNTIF($B$1:B379,ESTADISTICAS!B$9)</f>
        <v>0</v>
      </c>
      <c r="B379">
        <v>19</v>
      </c>
      <c r="C379" s="158">
        <v>19364</v>
      </c>
      <c r="D379" s="46" t="s">
        <v>745</v>
      </c>
      <c r="E379" s="46">
        <v>5.9559261465157837E-4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>
        <f>+_xlfn.IFNA(VLOOKUP(C379,'[1]HISTORICO TCB MUNICIPIO'!$C$10:$W$1131,21,FALSE),0)</f>
        <v>0</v>
      </c>
    </row>
    <row r="380" spans="1:13" x14ac:dyDescent="0.25">
      <c r="A380" s="44">
        <f>+COUNTIF($B$1:B380,ESTADISTICAS!B$9)</f>
        <v>0</v>
      </c>
      <c r="B380">
        <v>19</v>
      </c>
      <c r="C380" s="158">
        <v>19392</v>
      </c>
      <c r="D380" s="46" t="s">
        <v>746</v>
      </c>
      <c r="E380" s="46">
        <v>9.532888465204957E-2</v>
      </c>
      <c r="F380" s="46">
        <v>7.4285714285714288E-2</v>
      </c>
      <c r="G380" s="46">
        <v>4.1944709246901808E-2</v>
      </c>
      <c r="H380" s="46">
        <v>4.0345821325648415E-2</v>
      </c>
      <c r="I380" s="46">
        <v>0</v>
      </c>
      <c r="J380" s="46">
        <v>0</v>
      </c>
      <c r="K380" s="46">
        <v>0</v>
      </c>
      <c r="L380" s="46">
        <v>0</v>
      </c>
      <c r="M380">
        <f>+_xlfn.IFNA(VLOOKUP(C380,'[1]HISTORICO TCB MUNICIPIO'!$C$10:$W$1131,21,FALSE),0)</f>
        <v>0</v>
      </c>
    </row>
    <row r="381" spans="1:13" x14ac:dyDescent="0.25">
      <c r="A381" s="44">
        <f>+COUNTIF($B$1:B381,ESTADISTICAS!B$9)</f>
        <v>0</v>
      </c>
      <c r="B381">
        <v>19</v>
      </c>
      <c r="C381" s="158">
        <v>19397</v>
      </c>
      <c r="D381" s="46" t="s">
        <v>747</v>
      </c>
      <c r="E381" s="46">
        <v>2.6896942242355604E-2</v>
      </c>
      <c r="F381" s="46">
        <v>2.3815967523680648E-2</v>
      </c>
      <c r="G381" s="46">
        <v>1.038961038961039E-2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>
        <f>+_xlfn.IFNA(VLOOKUP(C381,'[1]HISTORICO TCB MUNICIPIO'!$C$10:$W$1131,21,FALSE),0)</f>
        <v>0</v>
      </c>
    </row>
    <row r="382" spans="1:13" x14ac:dyDescent="0.25">
      <c r="A382" s="44">
        <f>+COUNTIF($B$1:B382,ESTADISTICAS!B$9)</f>
        <v>0</v>
      </c>
      <c r="B382">
        <v>19</v>
      </c>
      <c r="C382" s="158">
        <v>19418</v>
      </c>
      <c r="D382" s="46" t="s">
        <v>748</v>
      </c>
      <c r="E382" s="46">
        <v>3.6879432624113473E-2</v>
      </c>
      <c r="F382" s="46">
        <v>3.5961272475795295E-2</v>
      </c>
      <c r="G382" s="46">
        <v>2.020655590480467E-2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>
        <f>+_xlfn.IFNA(VLOOKUP(C382,'[1]HISTORICO TCB MUNICIPIO'!$C$10:$W$1131,21,FALSE),0)</f>
        <v>0</v>
      </c>
    </row>
    <row r="383" spans="1:13" x14ac:dyDescent="0.25">
      <c r="A383" s="44">
        <f>+COUNTIF($B$1:B383,ESTADISTICAS!B$9)</f>
        <v>0</v>
      </c>
      <c r="B383">
        <v>19</v>
      </c>
      <c r="C383" s="158">
        <v>19450</v>
      </c>
      <c r="D383" s="46" t="s">
        <v>749</v>
      </c>
      <c r="E383" s="46">
        <v>6.1073411474398522E-2</v>
      </c>
      <c r="F383" s="46">
        <v>8.1280788177339899E-2</v>
      </c>
      <c r="G383" s="46">
        <v>6.1312078479460456E-2</v>
      </c>
      <c r="H383" s="46">
        <v>3.5975609756097558E-2</v>
      </c>
      <c r="I383" s="46">
        <v>6.0716454159077107E-3</v>
      </c>
      <c r="J383" s="46">
        <v>4.2604990870359098E-3</v>
      </c>
      <c r="K383" s="46">
        <v>3.6652412950519244E-3</v>
      </c>
      <c r="L383" s="46">
        <v>3.6809815950920245E-3</v>
      </c>
      <c r="M383">
        <f>+_xlfn.IFNA(VLOOKUP(C383,'[1]HISTORICO TCB MUNICIPIO'!$C$10:$W$1131,21,FALSE),0)</f>
        <v>3.7220843672456576E-3</v>
      </c>
    </row>
    <row r="384" spans="1:13" x14ac:dyDescent="0.25">
      <c r="A384" s="44">
        <f>+COUNTIF($B$1:B384,ESTADISTICAS!B$9)</f>
        <v>0</v>
      </c>
      <c r="B384">
        <v>19</v>
      </c>
      <c r="C384" s="158">
        <v>19455</v>
      </c>
      <c r="D384" s="46" t="s">
        <v>750</v>
      </c>
      <c r="E384" s="46">
        <v>0.16422764227642275</v>
      </c>
      <c r="F384" s="46">
        <v>0.19794952681388012</v>
      </c>
      <c r="G384" s="46">
        <v>0.12464806757102637</v>
      </c>
      <c r="H384" s="46">
        <v>0.13119679519278918</v>
      </c>
      <c r="I384" s="46">
        <v>0.12830002467308166</v>
      </c>
      <c r="J384" s="46">
        <v>0.11396429444852042</v>
      </c>
      <c r="K384" s="46">
        <v>0.10574824157167112</v>
      </c>
      <c r="L384" s="46">
        <v>7.1048815853069117E-2</v>
      </c>
      <c r="M384">
        <f>+_xlfn.IFNA(VLOOKUP(C384,'[1]HISTORICO TCB MUNICIPIO'!$C$10:$W$1131,21,FALSE),0)</f>
        <v>5.6991064960154554E-2</v>
      </c>
    </row>
    <row r="385" spans="1:13" x14ac:dyDescent="0.25">
      <c r="A385" s="44">
        <f>+COUNTIF($B$1:B385,ESTADISTICAS!B$9)</f>
        <v>0</v>
      </c>
      <c r="B385">
        <v>19</v>
      </c>
      <c r="C385" s="158">
        <v>19473</v>
      </c>
      <c r="D385" s="46" t="s">
        <v>563</v>
      </c>
      <c r="E385" s="46">
        <v>3.3517350157728706E-2</v>
      </c>
      <c r="F385" s="46">
        <v>3.0710172744721688E-2</v>
      </c>
      <c r="G385" s="46">
        <v>3.0711610486891385E-2</v>
      </c>
      <c r="H385" s="46">
        <v>2.8655400440852314E-2</v>
      </c>
      <c r="I385" s="46">
        <v>2.1006881564650488E-2</v>
      </c>
      <c r="J385" s="46">
        <v>0</v>
      </c>
      <c r="K385" s="46">
        <v>0</v>
      </c>
      <c r="L385" s="46">
        <v>0</v>
      </c>
      <c r="M385">
        <f>+_xlfn.IFNA(VLOOKUP(C385,'[1]HISTORICO TCB MUNICIPIO'!$C$10:$W$1131,21,FALSE),0)</f>
        <v>0</v>
      </c>
    </row>
    <row r="386" spans="1:13" x14ac:dyDescent="0.25">
      <c r="A386" s="44">
        <f>+COUNTIF($B$1:B386,ESTADISTICAS!B$9)</f>
        <v>0</v>
      </c>
      <c r="B386">
        <v>19</v>
      </c>
      <c r="C386" s="158">
        <v>19513</v>
      </c>
      <c r="D386" s="46" t="s">
        <v>751</v>
      </c>
      <c r="E386" s="46">
        <v>9.2731829573934832E-2</v>
      </c>
      <c r="F386" s="46">
        <v>7.2681704260651625E-2</v>
      </c>
      <c r="G386" s="46">
        <v>4.1614123581336697E-2</v>
      </c>
      <c r="H386" s="46">
        <v>2.795425667090216E-2</v>
      </c>
      <c r="I386" s="46">
        <v>0</v>
      </c>
      <c r="J386" s="46">
        <v>1.3245033112582781E-3</v>
      </c>
      <c r="K386" s="46">
        <v>1.3568521031207597E-3</v>
      </c>
      <c r="L386" s="46">
        <v>0</v>
      </c>
      <c r="M386">
        <f>+_xlfn.IFNA(VLOOKUP(C386,'[1]HISTORICO TCB MUNICIPIO'!$C$10:$W$1131,21,FALSE),0)</f>
        <v>0</v>
      </c>
    </row>
    <row r="387" spans="1:13" x14ac:dyDescent="0.25">
      <c r="A387" s="44">
        <f>+COUNTIF($B$1:B387,ESTADISTICAS!B$9)</f>
        <v>0</v>
      </c>
      <c r="B387">
        <v>19</v>
      </c>
      <c r="C387" s="158">
        <v>19517</v>
      </c>
      <c r="D387" s="46" t="s">
        <v>639</v>
      </c>
      <c r="E387" s="46">
        <v>2.6417334520629266E-2</v>
      </c>
      <c r="F387" s="46">
        <v>1.0954165465552033E-2</v>
      </c>
      <c r="G387" s="46">
        <v>9.2256080514397532E-3</v>
      </c>
      <c r="H387" s="46">
        <v>8.979591836734694E-3</v>
      </c>
      <c r="I387" s="46">
        <v>7.7230359520639152E-3</v>
      </c>
      <c r="J387" s="46">
        <v>0</v>
      </c>
      <c r="K387" s="46">
        <v>0</v>
      </c>
      <c r="L387" s="46">
        <v>0</v>
      </c>
      <c r="M387">
        <f>+_xlfn.IFNA(VLOOKUP(C387,'[1]HISTORICO TCB MUNICIPIO'!$C$10:$W$1131,21,FALSE),0)</f>
        <v>0</v>
      </c>
    </row>
    <row r="388" spans="1:13" x14ac:dyDescent="0.25">
      <c r="A388" s="44">
        <f>+COUNTIF($B$1:B388,ESTADISTICAS!B$9)</f>
        <v>0</v>
      </c>
      <c r="B388">
        <v>19</v>
      </c>
      <c r="C388" s="158">
        <v>19532</v>
      </c>
      <c r="D388" s="46" t="s">
        <v>752</v>
      </c>
      <c r="E388" s="46">
        <v>5.2780129833474458E-2</v>
      </c>
      <c r="F388" s="46">
        <v>5.3733810967208598E-2</v>
      </c>
      <c r="G388" s="46">
        <v>7.5080731969860065E-2</v>
      </c>
      <c r="H388" s="46">
        <v>8.0632411067193682E-2</v>
      </c>
      <c r="I388" s="46">
        <v>9.4892403422348975E-2</v>
      </c>
      <c r="J388" s="46">
        <v>6.8514241724403388E-2</v>
      </c>
      <c r="K388" s="46">
        <v>6.5506653019447289E-2</v>
      </c>
      <c r="L388" s="46">
        <v>7.7972207925887799E-2</v>
      </c>
      <c r="M388">
        <f>+_xlfn.IFNA(VLOOKUP(C388,'[1]HISTORICO TCB MUNICIPIO'!$C$10:$W$1131,21,FALSE),0)</f>
        <v>8.5073068893528184E-2</v>
      </c>
    </row>
    <row r="389" spans="1:13" x14ac:dyDescent="0.25">
      <c r="A389" s="44">
        <f>+COUNTIF($B$1:B389,ESTADISTICAS!B$9)</f>
        <v>0</v>
      </c>
      <c r="B389">
        <v>19</v>
      </c>
      <c r="C389" s="158">
        <v>19533</v>
      </c>
      <c r="D389" s="46" t="s">
        <v>753</v>
      </c>
      <c r="E389" s="46">
        <v>2.7972027972027972E-3</v>
      </c>
      <c r="F389" s="46">
        <v>4.9450549450549448E-2</v>
      </c>
      <c r="G389" s="46">
        <v>7.7436582109479304E-2</v>
      </c>
      <c r="H389" s="46">
        <v>5.9662775616083012E-2</v>
      </c>
      <c r="I389" s="46">
        <v>2.2727272727272728E-2</v>
      </c>
      <c r="J389" s="46">
        <v>0</v>
      </c>
      <c r="K389" s="46">
        <v>2.9304029304029304E-2</v>
      </c>
      <c r="L389" s="46">
        <v>3.7804878048780487E-2</v>
      </c>
      <c r="M389">
        <f>+_xlfn.IFNA(VLOOKUP(C389,'[1]HISTORICO TCB MUNICIPIO'!$C$10:$W$1131,21,FALSE),0)</f>
        <v>0</v>
      </c>
    </row>
    <row r="390" spans="1:13" x14ac:dyDescent="0.25">
      <c r="A390" s="44">
        <f>+COUNTIF($B$1:B390,ESTADISTICAS!B$9)</f>
        <v>0</v>
      </c>
      <c r="B390">
        <v>19</v>
      </c>
      <c r="C390" s="158">
        <v>19548</v>
      </c>
      <c r="D390" s="46" t="s">
        <v>754</v>
      </c>
      <c r="E390" s="46">
        <v>9.4379084967320268E-2</v>
      </c>
      <c r="F390" s="46">
        <v>4.3002544529262089E-2</v>
      </c>
      <c r="G390" s="46">
        <v>5.2474508828649589E-2</v>
      </c>
      <c r="H390" s="46">
        <v>5.2220595412396292E-2</v>
      </c>
      <c r="I390" s="46">
        <v>3.1039461020211743E-2</v>
      </c>
      <c r="J390" s="46">
        <v>0</v>
      </c>
      <c r="K390" s="46">
        <v>0</v>
      </c>
      <c r="L390" s="46">
        <v>0</v>
      </c>
      <c r="M390">
        <f>+_xlfn.IFNA(VLOOKUP(C390,'[1]HISTORICO TCB MUNICIPIO'!$C$10:$W$1131,21,FALSE),0)</f>
        <v>0</v>
      </c>
    </row>
    <row r="391" spans="1:13" x14ac:dyDescent="0.25">
      <c r="A391" s="44">
        <f>+COUNTIF($B$1:B391,ESTADISTICAS!B$9)</f>
        <v>0</v>
      </c>
      <c r="B391">
        <v>19</v>
      </c>
      <c r="C391" s="158">
        <v>19573</v>
      </c>
      <c r="D391" s="46" t="s">
        <v>755</v>
      </c>
      <c r="E391" s="46">
        <v>0.32472082329756952</v>
      </c>
      <c r="F391" s="46">
        <v>0.21605870925965898</v>
      </c>
      <c r="G391" s="46">
        <v>0.14989339019189765</v>
      </c>
      <c r="H391" s="46">
        <v>0.1152376910016978</v>
      </c>
      <c r="I391" s="46">
        <v>7.9693160025570003E-2</v>
      </c>
      <c r="J391" s="46">
        <v>5.8696590418644799E-2</v>
      </c>
      <c r="K391" s="46">
        <v>4.6583168534388049E-2</v>
      </c>
      <c r="L391" s="46">
        <v>1.104847801578354E-2</v>
      </c>
      <c r="M391">
        <f>+_xlfn.IFNA(VLOOKUP(C391,'[1]HISTORICO TCB MUNICIPIO'!$C$10:$W$1131,21,FALSE),0)</f>
        <v>6.5207265952491851E-3</v>
      </c>
    </row>
    <row r="392" spans="1:13" x14ac:dyDescent="0.25">
      <c r="A392" s="44">
        <f>+COUNTIF($B$1:B392,ESTADISTICAS!B$9)</f>
        <v>0</v>
      </c>
      <c r="B392">
        <v>19</v>
      </c>
      <c r="C392" s="158">
        <v>19585</v>
      </c>
      <c r="D392" s="46" t="s">
        <v>756</v>
      </c>
      <c r="E392" s="46">
        <v>6.9093152375077113E-2</v>
      </c>
      <c r="F392" s="46">
        <v>6.1594202898550728E-2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>
        <f>+_xlfn.IFNA(VLOOKUP(C392,'[1]HISTORICO TCB MUNICIPIO'!$C$10:$W$1131,21,FALSE),0)</f>
        <v>0</v>
      </c>
    </row>
    <row r="393" spans="1:13" x14ac:dyDescent="0.25">
      <c r="A393" s="44">
        <f>+COUNTIF($B$1:B393,ESTADISTICAS!B$9)</f>
        <v>0</v>
      </c>
      <c r="B393">
        <v>19</v>
      </c>
      <c r="C393" s="158">
        <v>19622</v>
      </c>
      <c r="D393" s="46" t="s">
        <v>757</v>
      </c>
      <c r="E393" s="46">
        <v>3.7423846823324627E-2</v>
      </c>
      <c r="F393" s="46">
        <v>1.804123711340206E-2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>
        <f>+_xlfn.IFNA(VLOOKUP(C393,'[1]HISTORICO TCB MUNICIPIO'!$C$10:$W$1131,21,FALSE),0)</f>
        <v>2.7777777777777776E-2</v>
      </c>
    </row>
    <row r="394" spans="1:13" x14ac:dyDescent="0.25">
      <c r="A394" s="44">
        <f>+COUNTIF($B$1:B394,ESTADISTICAS!B$9)</f>
        <v>0</v>
      </c>
      <c r="B394">
        <v>19</v>
      </c>
      <c r="C394" s="158">
        <v>19693</v>
      </c>
      <c r="D394" s="46" t="s">
        <v>758</v>
      </c>
      <c r="E394" s="46">
        <v>0.11059293804130579</v>
      </c>
      <c r="F394" s="46">
        <v>5.9445178335535004E-2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>
        <f>+_xlfn.IFNA(VLOOKUP(C394,'[1]HISTORICO TCB MUNICIPIO'!$C$10:$W$1131,21,FALSE),0)</f>
        <v>0</v>
      </c>
    </row>
    <row r="395" spans="1:13" x14ac:dyDescent="0.25">
      <c r="A395" s="44">
        <f>+COUNTIF($B$1:B395,ESTADISTICAS!B$9)</f>
        <v>0</v>
      </c>
      <c r="B395">
        <v>19</v>
      </c>
      <c r="C395" s="158">
        <v>19698</v>
      </c>
      <c r="D395" s="46" t="s">
        <v>759</v>
      </c>
      <c r="E395" s="46">
        <v>0.34052424031547207</v>
      </c>
      <c r="F395" s="46">
        <v>0.32669683257918553</v>
      </c>
      <c r="G395" s="46">
        <v>0.31426358304747148</v>
      </c>
      <c r="H395" s="46">
        <v>0.30463144161774297</v>
      </c>
      <c r="I395" s="46">
        <v>0.28350182835018284</v>
      </c>
      <c r="J395" s="46">
        <v>0.36002569318060162</v>
      </c>
      <c r="K395" s="46">
        <v>0.47370675805933382</v>
      </c>
      <c r="L395" s="46">
        <v>0.54940071266601875</v>
      </c>
      <c r="M395">
        <f>+_xlfn.IFNA(VLOOKUP(C395,'[1]HISTORICO TCB MUNICIPIO'!$C$10:$W$1131,21,FALSE),0)</f>
        <v>0.60091994305114449</v>
      </c>
    </row>
    <row r="396" spans="1:13" x14ac:dyDescent="0.25">
      <c r="A396" s="44">
        <f>+COUNTIF($B$1:B396,ESTADISTICAS!B$9)</f>
        <v>0</v>
      </c>
      <c r="B396">
        <v>19</v>
      </c>
      <c r="C396" s="158">
        <v>19701</v>
      </c>
      <c r="D396" s="46" t="s">
        <v>576</v>
      </c>
      <c r="E396" s="46">
        <v>0.1031578947368421</v>
      </c>
      <c r="F396" s="46">
        <v>6.6321243523316059E-2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>
        <f>+_xlfn.IFNA(VLOOKUP(C396,'[1]HISTORICO TCB MUNICIPIO'!$C$10:$W$1131,21,FALSE),0)</f>
        <v>0</v>
      </c>
    </row>
    <row r="397" spans="1:13" x14ac:dyDescent="0.25">
      <c r="A397" s="44">
        <f>+COUNTIF($B$1:B397,ESTADISTICAS!B$9)</f>
        <v>0</v>
      </c>
      <c r="B397">
        <v>19</v>
      </c>
      <c r="C397" s="158">
        <v>19743</v>
      </c>
      <c r="D397" s="46" t="s">
        <v>760</v>
      </c>
      <c r="E397" s="46">
        <v>3.019817552689525E-2</v>
      </c>
      <c r="F397" s="46">
        <v>2.6952526799387443E-2</v>
      </c>
      <c r="G397" s="46">
        <v>2.24081266806095E-2</v>
      </c>
      <c r="H397" s="46">
        <v>1.9607843137254902E-2</v>
      </c>
      <c r="I397" s="46">
        <v>1.1520737327188941E-2</v>
      </c>
      <c r="J397" s="46">
        <v>0</v>
      </c>
      <c r="K397" s="46">
        <v>0</v>
      </c>
      <c r="L397" s="46">
        <v>0</v>
      </c>
      <c r="M397">
        <f>+_xlfn.IFNA(VLOOKUP(C397,'[1]HISTORICO TCB MUNICIPIO'!$C$10:$W$1131,21,FALSE),0)</f>
        <v>9.3896713615023476E-3</v>
      </c>
    </row>
    <row r="398" spans="1:13" x14ac:dyDescent="0.25">
      <c r="A398" s="44">
        <f>+COUNTIF($B$1:B398,ESTADISTICAS!B$9)</f>
        <v>0</v>
      </c>
      <c r="B398">
        <v>19</v>
      </c>
      <c r="C398" s="158">
        <v>19760</v>
      </c>
      <c r="D398" s="46" t="s">
        <v>761</v>
      </c>
      <c r="E398" s="46">
        <v>5.5333333333333332E-2</v>
      </c>
      <c r="F398" s="46">
        <v>4.9446974625894598E-2</v>
      </c>
      <c r="G398" s="46">
        <v>2.2208121827411168E-2</v>
      </c>
      <c r="H398" s="46">
        <v>1.6801493466085875E-2</v>
      </c>
      <c r="I398" s="46">
        <v>1.6574585635359115E-2</v>
      </c>
      <c r="J398" s="46">
        <v>0</v>
      </c>
      <c r="K398" s="46">
        <v>0</v>
      </c>
      <c r="L398" s="46">
        <v>0</v>
      </c>
      <c r="M398">
        <f>+_xlfn.IFNA(VLOOKUP(C398,'[1]HISTORICO TCB MUNICIPIO'!$C$10:$W$1131,21,FALSE),0)</f>
        <v>0</v>
      </c>
    </row>
    <row r="399" spans="1:13" x14ac:dyDescent="0.25">
      <c r="A399" s="44">
        <f>+COUNTIF($B$1:B399,ESTADISTICAS!B$9)</f>
        <v>0</v>
      </c>
      <c r="B399">
        <v>19</v>
      </c>
      <c r="C399" s="158">
        <v>19780</v>
      </c>
      <c r="D399" s="46" t="s">
        <v>762</v>
      </c>
      <c r="E399" s="46">
        <v>1.0465724751439038E-3</v>
      </c>
      <c r="F399" s="46">
        <v>2.428940568475452E-2</v>
      </c>
      <c r="G399" s="46">
        <v>2.5063938618925832E-2</v>
      </c>
      <c r="H399" s="46">
        <v>2.4377856780091418E-2</v>
      </c>
      <c r="I399" s="46">
        <v>0</v>
      </c>
      <c r="J399" s="46">
        <v>0</v>
      </c>
      <c r="K399" s="46">
        <v>0</v>
      </c>
      <c r="L399" s="46">
        <v>0</v>
      </c>
      <c r="M399">
        <f>+_xlfn.IFNA(VLOOKUP(C399,'[1]HISTORICO TCB MUNICIPIO'!$C$10:$W$1131,21,FALSE),0)</f>
        <v>0</v>
      </c>
    </row>
    <row r="400" spans="1:13" x14ac:dyDescent="0.25">
      <c r="A400" s="44">
        <f>+COUNTIF($B$1:B400,ESTADISTICAS!B$9)</f>
        <v>0</v>
      </c>
      <c r="B400">
        <v>19</v>
      </c>
      <c r="C400" s="158">
        <v>19785</v>
      </c>
      <c r="D400" s="46" t="s">
        <v>197</v>
      </c>
      <c r="E400" s="46">
        <v>8.1242532855436075E-2</v>
      </c>
      <c r="F400" s="46">
        <v>7.9761904761904756E-2</v>
      </c>
      <c r="G400" s="46">
        <v>0</v>
      </c>
      <c r="H400" s="46">
        <v>0</v>
      </c>
      <c r="I400" s="46">
        <v>0</v>
      </c>
      <c r="J400" s="46">
        <v>1.2195121951219512E-3</v>
      </c>
      <c r="K400" s="46">
        <v>0</v>
      </c>
      <c r="L400" s="46">
        <v>0</v>
      </c>
      <c r="M400">
        <f>+_xlfn.IFNA(VLOOKUP(C400,'[1]HISTORICO TCB MUNICIPIO'!$C$10:$W$1131,21,FALSE),0)</f>
        <v>0</v>
      </c>
    </row>
    <row r="401" spans="1:13" x14ac:dyDescent="0.25">
      <c r="A401" s="44">
        <f>+COUNTIF($B$1:B401,ESTADISTICAS!B$9)</f>
        <v>0</v>
      </c>
      <c r="B401">
        <v>19</v>
      </c>
      <c r="C401" s="158">
        <v>19807</v>
      </c>
      <c r="D401" s="46" t="s">
        <v>763</v>
      </c>
      <c r="E401" s="46">
        <v>9.8409542743538761E-2</v>
      </c>
      <c r="F401" s="46">
        <v>6.8011714936544093E-2</v>
      </c>
      <c r="G401" s="46">
        <v>4.6960437439691222E-2</v>
      </c>
      <c r="H401" s="46">
        <v>4.3520000000000003E-2</v>
      </c>
      <c r="I401" s="46">
        <v>2.4069319640564826E-2</v>
      </c>
      <c r="J401" s="46">
        <v>0</v>
      </c>
      <c r="K401" s="46">
        <v>0</v>
      </c>
      <c r="L401" s="46">
        <v>0</v>
      </c>
      <c r="M401">
        <f>+_xlfn.IFNA(VLOOKUP(C401,'[1]HISTORICO TCB MUNICIPIO'!$C$10:$W$1131,21,FALSE),0)</f>
        <v>0</v>
      </c>
    </row>
    <row r="402" spans="1:13" x14ac:dyDescent="0.25">
      <c r="A402" s="44">
        <f>+COUNTIF($B$1:B402,ESTADISTICAS!B$9)</f>
        <v>0</v>
      </c>
      <c r="B402">
        <v>19</v>
      </c>
      <c r="C402" s="158">
        <v>19809</v>
      </c>
      <c r="D402" s="46" t="s">
        <v>764</v>
      </c>
      <c r="E402" s="46">
        <v>6.0527453523562473E-2</v>
      </c>
      <c r="F402" s="46">
        <v>3.255813953488372E-2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>
        <f>+_xlfn.IFNA(VLOOKUP(C402,'[1]HISTORICO TCB MUNICIPIO'!$C$10:$W$1131,21,FALSE),0)</f>
        <v>0</v>
      </c>
    </row>
    <row r="403" spans="1:13" x14ac:dyDescent="0.25">
      <c r="A403" s="44">
        <f>+COUNTIF($B$1:B403,ESTADISTICAS!B$9)</f>
        <v>0</v>
      </c>
      <c r="B403">
        <v>19</v>
      </c>
      <c r="C403" s="158">
        <v>19821</v>
      </c>
      <c r="D403" s="46" t="s">
        <v>765</v>
      </c>
      <c r="E403" s="46">
        <v>0</v>
      </c>
      <c r="F403" s="46">
        <v>9.1501139693910785E-2</v>
      </c>
      <c r="G403" s="46">
        <v>0.10352564102564103</v>
      </c>
      <c r="H403" s="46">
        <v>9.306742640075974E-2</v>
      </c>
      <c r="I403" s="46">
        <v>6.4869946725164523E-2</v>
      </c>
      <c r="J403" s="46">
        <v>2.679962605172951E-2</v>
      </c>
      <c r="K403" s="46">
        <v>2.3595156783607574E-2</v>
      </c>
      <c r="L403" s="46">
        <v>1.554243083618278E-3</v>
      </c>
      <c r="M403">
        <f>+_xlfn.IFNA(VLOOKUP(C403,'[1]HISTORICO TCB MUNICIPIO'!$C$10:$W$1131,21,FALSE),0)</f>
        <v>2.2869674185463658E-2</v>
      </c>
    </row>
    <row r="404" spans="1:13" x14ac:dyDescent="0.25">
      <c r="A404" s="44">
        <f>+COUNTIF($B$1:B404,ESTADISTICAS!B$9)</f>
        <v>0</v>
      </c>
      <c r="B404">
        <v>19</v>
      </c>
      <c r="C404" s="158">
        <v>19824</v>
      </c>
      <c r="D404" s="46" t="s">
        <v>766</v>
      </c>
      <c r="E404" s="46">
        <v>2.2752497225305215E-2</v>
      </c>
      <c r="F404" s="46">
        <v>3.3152173913043481E-2</v>
      </c>
      <c r="G404" s="46">
        <v>1.0621348911311737E-2</v>
      </c>
      <c r="H404" s="46">
        <v>8.2901554404145074E-3</v>
      </c>
      <c r="I404" s="46">
        <v>0</v>
      </c>
      <c r="J404" s="46">
        <v>0</v>
      </c>
      <c r="K404" s="46">
        <v>0</v>
      </c>
      <c r="L404" s="46">
        <v>0</v>
      </c>
      <c r="M404">
        <f>+_xlfn.IFNA(VLOOKUP(C404,'[1]HISTORICO TCB MUNICIPIO'!$C$10:$W$1131,21,FALSE),0)</f>
        <v>0</v>
      </c>
    </row>
    <row r="405" spans="1:13" x14ac:dyDescent="0.25">
      <c r="A405" s="44">
        <f>+COUNTIF($B$1:B405,ESTADISTICAS!B$9)</f>
        <v>0</v>
      </c>
      <c r="B405">
        <v>19</v>
      </c>
      <c r="C405" s="158">
        <v>19845</v>
      </c>
      <c r="D405" s="46" t="s">
        <v>767</v>
      </c>
      <c r="E405" s="46">
        <v>9.8427887901572114E-2</v>
      </c>
      <c r="F405" s="46">
        <v>6.3417890520694256E-2</v>
      </c>
      <c r="G405" s="46">
        <v>8.4856396866840725E-2</v>
      </c>
      <c r="H405" s="46">
        <v>0.10344827586206896</v>
      </c>
      <c r="I405" s="46">
        <v>7.5471698113207544E-2</v>
      </c>
      <c r="J405" s="46">
        <v>0</v>
      </c>
      <c r="K405" s="46">
        <v>0</v>
      </c>
      <c r="L405" s="46">
        <v>0</v>
      </c>
      <c r="M405">
        <f>+_xlfn.IFNA(VLOOKUP(C405,'[1]HISTORICO TCB MUNICIPIO'!$C$10:$W$1131,21,FALSE),0)</f>
        <v>0</v>
      </c>
    </row>
    <row r="406" spans="1:13" x14ac:dyDescent="0.25">
      <c r="A406" s="44">
        <f>+COUNTIF($B$1:B406,ESTADISTICAS!B$9)</f>
        <v>0</v>
      </c>
      <c r="B406">
        <v>20</v>
      </c>
      <c r="C406" s="158">
        <v>20001</v>
      </c>
      <c r="D406" s="46" t="s">
        <v>768</v>
      </c>
      <c r="E406" s="46">
        <v>0.43241245040293763</v>
      </c>
      <c r="F406" s="46">
        <v>0.52708026198129398</v>
      </c>
      <c r="G406" s="46">
        <v>0.5580021354846364</v>
      </c>
      <c r="H406" s="46">
        <v>0.61229771953551271</v>
      </c>
      <c r="I406" s="46">
        <v>0.64623182422824643</v>
      </c>
      <c r="J406" s="46">
        <v>0.66146138917723518</v>
      </c>
      <c r="K406" s="46">
        <v>0.670198822614684</v>
      </c>
      <c r="L406" s="46">
        <v>0.69421270446035599</v>
      </c>
      <c r="M406">
        <f>+_xlfn.IFNA(VLOOKUP(C406,'[1]HISTORICO TCB MUNICIPIO'!$C$10:$W$1131,21,FALSE),0)</f>
        <v>0.69145230729290608</v>
      </c>
    </row>
    <row r="407" spans="1:13" x14ac:dyDescent="0.25">
      <c r="A407" s="44">
        <f>+COUNTIF($B$1:B407,ESTADISTICAS!B$9)</f>
        <v>0</v>
      </c>
      <c r="B407">
        <v>20</v>
      </c>
      <c r="C407" s="158">
        <v>20011</v>
      </c>
      <c r="D407" s="46" t="s">
        <v>769</v>
      </c>
      <c r="E407" s="46">
        <v>0.23139421514462138</v>
      </c>
      <c r="F407" s="46">
        <v>0.20831551945275759</v>
      </c>
      <c r="G407" s="46">
        <v>0.18819031435853867</v>
      </c>
      <c r="H407" s="46">
        <v>0.18064105285502016</v>
      </c>
      <c r="I407" s="46">
        <v>0.16860155501118329</v>
      </c>
      <c r="J407" s="46">
        <v>0.21723287964848356</v>
      </c>
      <c r="K407" s="46">
        <v>0.25528700906344409</v>
      </c>
      <c r="L407" s="46">
        <v>0.34211959481537957</v>
      </c>
      <c r="M407">
        <f>+_xlfn.IFNA(VLOOKUP(C407,'[1]HISTORICO TCB MUNICIPIO'!$C$10:$W$1131,21,FALSE),0)</f>
        <v>0.41383869546055529</v>
      </c>
    </row>
    <row r="408" spans="1:13" x14ac:dyDescent="0.25">
      <c r="A408" s="44">
        <f>+COUNTIF($B$1:B408,ESTADISTICAS!B$9)</f>
        <v>0</v>
      </c>
      <c r="B408">
        <v>20</v>
      </c>
      <c r="C408" s="158">
        <v>20013</v>
      </c>
      <c r="D408" s="46" t="s">
        <v>770</v>
      </c>
      <c r="E408" s="46">
        <v>4.452996151731721E-2</v>
      </c>
      <c r="F408" s="46">
        <v>4.3414544788422785E-2</v>
      </c>
      <c r="G408" s="46">
        <v>4.4792626728110602E-2</v>
      </c>
      <c r="H408" s="46">
        <v>5.1176690324990663E-2</v>
      </c>
      <c r="I408" s="46">
        <v>5.1622698804327197E-2</v>
      </c>
      <c r="J408" s="46">
        <v>1.4316115302766493E-2</v>
      </c>
      <c r="K408" s="46">
        <v>1.7737485218762318E-3</v>
      </c>
      <c r="L408" s="46">
        <v>0</v>
      </c>
      <c r="M408">
        <f>+_xlfn.IFNA(VLOOKUP(C408,'[1]HISTORICO TCB MUNICIPIO'!$C$10:$W$1131,21,FALSE),0)</f>
        <v>0</v>
      </c>
    </row>
    <row r="409" spans="1:13" x14ac:dyDescent="0.25">
      <c r="A409" s="44">
        <f>+COUNTIF($B$1:B409,ESTADISTICAS!B$9)</f>
        <v>0</v>
      </c>
      <c r="B409">
        <v>20</v>
      </c>
      <c r="C409" s="158">
        <v>20032</v>
      </c>
      <c r="D409" s="46" t="s">
        <v>771</v>
      </c>
      <c r="E409" s="46">
        <v>2.2417153996101363E-2</v>
      </c>
      <c r="F409" s="46">
        <v>0</v>
      </c>
      <c r="G409" s="46">
        <v>0</v>
      </c>
      <c r="H409" s="46">
        <v>0</v>
      </c>
      <c r="I409" s="46">
        <v>0</v>
      </c>
      <c r="J409" s="46">
        <v>5.1759834368530024E-4</v>
      </c>
      <c r="K409" s="46">
        <v>0</v>
      </c>
      <c r="L409" s="46">
        <v>0</v>
      </c>
      <c r="M409">
        <f>+_xlfn.IFNA(VLOOKUP(C409,'[1]HISTORICO TCB MUNICIPIO'!$C$10:$W$1131,21,FALSE),0)</f>
        <v>0</v>
      </c>
    </row>
    <row r="410" spans="1:13" x14ac:dyDescent="0.25">
      <c r="A410" s="44">
        <f>+COUNTIF($B$1:B410,ESTADISTICAS!B$9)</f>
        <v>0</v>
      </c>
      <c r="B410">
        <v>20</v>
      </c>
      <c r="C410" s="158">
        <v>20045</v>
      </c>
      <c r="D410" s="46" t="s">
        <v>772</v>
      </c>
      <c r="E410" s="46">
        <v>0</v>
      </c>
      <c r="F410" s="46">
        <v>2.3758099352051837E-2</v>
      </c>
      <c r="G410" s="46">
        <v>2.3272214386459801E-2</v>
      </c>
      <c r="H410" s="46">
        <v>2.1512838306731435E-2</v>
      </c>
      <c r="I410" s="46">
        <v>0</v>
      </c>
      <c r="J410" s="46">
        <v>0</v>
      </c>
      <c r="K410" s="46">
        <v>0</v>
      </c>
      <c r="L410" s="46">
        <v>0</v>
      </c>
      <c r="M410">
        <f>+_xlfn.IFNA(VLOOKUP(C410,'[1]HISTORICO TCB MUNICIPIO'!$C$10:$W$1131,21,FALSE),0)</f>
        <v>0</v>
      </c>
    </row>
    <row r="411" spans="1:13" x14ac:dyDescent="0.25">
      <c r="A411" s="44">
        <f>+COUNTIF($B$1:B411,ESTADISTICAS!B$9)</f>
        <v>0</v>
      </c>
      <c r="B411">
        <v>20</v>
      </c>
      <c r="C411" s="158">
        <v>20060</v>
      </c>
      <c r="D411" s="46" t="s">
        <v>773</v>
      </c>
      <c r="E411" s="46">
        <v>0</v>
      </c>
      <c r="F411" s="46">
        <v>6.4192017862126707E-3</v>
      </c>
      <c r="G411" s="46">
        <v>6.3221550302363936E-3</v>
      </c>
      <c r="H411" s="46">
        <v>1.7929910350448247E-2</v>
      </c>
      <c r="I411" s="46">
        <v>2.5080906148867314E-2</v>
      </c>
      <c r="J411" s="46">
        <v>4.8296216796350948E-3</v>
      </c>
      <c r="K411" s="46">
        <v>1.3571048430015966E-2</v>
      </c>
      <c r="L411" s="46">
        <v>1.0815088367185439E-2</v>
      </c>
      <c r="M411">
        <f>+_xlfn.IFNA(VLOOKUP(C411,'[1]HISTORICO TCB MUNICIPIO'!$C$10:$W$1131,21,FALSE),0)</f>
        <v>7.0514494646121703E-3</v>
      </c>
    </row>
    <row r="412" spans="1:13" x14ac:dyDescent="0.25">
      <c r="A412" s="44">
        <f>+COUNTIF($B$1:B412,ESTADISTICAS!B$9)</f>
        <v>0</v>
      </c>
      <c r="B412">
        <v>20</v>
      </c>
      <c r="C412" s="158">
        <v>20175</v>
      </c>
      <c r="D412" s="46" t="s">
        <v>774</v>
      </c>
      <c r="E412" s="46">
        <v>3.0129557095510694E-2</v>
      </c>
      <c r="F412" s="46">
        <v>4.2004200420042003E-3</v>
      </c>
      <c r="G412" s="46">
        <v>2.8355957767722473E-2</v>
      </c>
      <c r="H412" s="46">
        <v>2.8649801889667783E-2</v>
      </c>
      <c r="I412" s="46">
        <v>2.322700526478786E-2</v>
      </c>
      <c r="J412" s="46">
        <v>0</v>
      </c>
      <c r="K412" s="46">
        <v>0</v>
      </c>
      <c r="L412" s="46">
        <v>0</v>
      </c>
      <c r="M412">
        <f>+_xlfn.IFNA(VLOOKUP(C412,'[1]HISTORICO TCB MUNICIPIO'!$C$10:$W$1131,21,FALSE),0)</f>
        <v>0</v>
      </c>
    </row>
    <row r="413" spans="1:13" x14ac:dyDescent="0.25">
      <c r="A413" s="44">
        <f>+COUNTIF($B$1:B413,ESTADISTICAS!B$9)</f>
        <v>0</v>
      </c>
      <c r="B413">
        <v>20</v>
      </c>
      <c r="C413" s="158">
        <v>20178</v>
      </c>
      <c r="D413" s="46" t="s">
        <v>775</v>
      </c>
      <c r="E413" s="46">
        <v>3.6178107606679034E-2</v>
      </c>
      <c r="F413" s="46">
        <v>1.6431924882629109E-2</v>
      </c>
      <c r="G413" s="46">
        <v>1.6762452107279693E-2</v>
      </c>
      <c r="H413" s="46">
        <v>4.9261083743842361E-4</v>
      </c>
      <c r="I413" s="46">
        <v>0</v>
      </c>
      <c r="J413" s="46">
        <v>0</v>
      </c>
      <c r="K413" s="46">
        <v>0</v>
      </c>
      <c r="L413" s="46">
        <v>0</v>
      </c>
      <c r="M413">
        <f>+_xlfn.IFNA(VLOOKUP(C413,'[1]HISTORICO TCB MUNICIPIO'!$C$10:$W$1131,21,FALSE),0)</f>
        <v>0</v>
      </c>
    </row>
    <row r="414" spans="1:13" x14ac:dyDescent="0.25">
      <c r="A414" s="44">
        <f>+COUNTIF($B$1:B414,ESTADISTICAS!B$9)</f>
        <v>0</v>
      </c>
      <c r="B414">
        <v>20</v>
      </c>
      <c r="C414" s="158">
        <v>20228</v>
      </c>
      <c r="D414" s="46" t="s">
        <v>776</v>
      </c>
      <c r="E414" s="46">
        <v>0.16901931649331353</v>
      </c>
      <c r="F414" s="46">
        <v>0.15266316579144787</v>
      </c>
      <c r="G414" s="46">
        <v>0.16437833714721586</v>
      </c>
      <c r="H414" s="46">
        <v>0.15606710885680844</v>
      </c>
      <c r="I414" s="46">
        <v>0.15665064102564102</v>
      </c>
      <c r="J414" s="46">
        <v>0.18178070898598517</v>
      </c>
      <c r="K414" s="46">
        <v>0.16015293118096857</v>
      </c>
      <c r="L414" s="46">
        <v>0.19569041336851364</v>
      </c>
      <c r="M414">
        <f>+_xlfn.IFNA(VLOOKUP(C414,'[1]HISTORICO TCB MUNICIPIO'!$C$10:$W$1131,21,FALSE),0)</f>
        <v>0.19635535307517085</v>
      </c>
    </row>
    <row r="415" spans="1:13" x14ac:dyDescent="0.25">
      <c r="A415" s="44">
        <f>+COUNTIF($B$1:B415,ESTADISTICAS!B$9)</f>
        <v>0</v>
      </c>
      <c r="B415">
        <v>20</v>
      </c>
      <c r="C415" s="158">
        <v>20238</v>
      </c>
      <c r="D415" s="46" t="s">
        <v>777</v>
      </c>
      <c r="E415" s="46">
        <v>5.1070221554637626E-2</v>
      </c>
      <c r="F415" s="46">
        <v>2.2659732540861812E-2</v>
      </c>
      <c r="G415" s="46">
        <v>3.6149022500922168E-2</v>
      </c>
      <c r="H415" s="46">
        <v>3.5674880470761311E-2</v>
      </c>
      <c r="I415" s="46">
        <v>1.3597941933112825E-2</v>
      </c>
      <c r="J415" s="46">
        <v>0</v>
      </c>
      <c r="K415" s="46">
        <v>0</v>
      </c>
      <c r="L415" s="46">
        <v>0</v>
      </c>
      <c r="M415">
        <f>+_xlfn.IFNA(VLOOKUP(C415,'[1]HISTORICO TCB MUNICIPIO'!$C$10:$W$1131,21,FALSE),0)</f>
        <v>0</v>
      </c>
    </row>
    <row r="416" spans="1:13" x14ac:dyDescent="0.25">
      <c r="A416" s="44">
        <f>+COUNTIF($B$1:B416,ESTADISTICAS!B$9)</f>
        <v>0</v>
      </c>
      <c r="B416">
        <v>20</v>
      </c>
      <c r="C416" s="158">
        <v>20250</v>
      </c>
      <c r="D416" s="46" t="s">
        <v>778</v>
      </c>
      <c r="E416" s="46">
        <v>2.5011165698972757E-2</v>
      </c>
      <c r="F416" s="46">
        <v>1.4047410008779631E-2</v>
      </c>
      <c r="G416" s="46">
        <v>4.1540458675897882E-2</v>
      </c>
      <c r="H416" s="46">
        <v>2.7420736932305057E-2</v>
      </c>
      <c r="I416" s="46">
        <v>1.7021276595744681E-2</v>
      </c>
      <c r="J416" s="46">
        <v>0</v>
      </c>
      <c r="K416" s="46">
        <v>0</v>
      </c>
      <c r="L416" s="46">
        <v>0</v>
      </c>
      <c r="M416">
        <f>+_xlfn.IFNA(VLOOKUP(C416,'[1]HISTORICO TCB MUNICIPIO'!$C$10:$W$1131,21,FALSE),0)</f>
        <v>0</v>
      </c>
    </row>
    <row r="417" spans="1:13" x14ac:dyDescent="0.25">
      <c r="A417" s="44">
        <f>+COUNTIF($B$1:B417,ESTADISTICAS!B$9)</f>
        <v>0</v>
      </c>
      <c r="B417">
        <v>20</v>
      </c>
      <c r="C417" s="158">
        <v>20295</v>
      </c>
      <c r="D417" s="46" t="s">
        <v>779</v>
      </c>
      <c r="E417" s="46">
        <v>0</v>
      </c>
      <c r="F417" s="46">
        <v>0</v>
      </c>
      <c r="G417" s="46">
        <v>0</v>
      </c>
      <c r="H417" s="46">
        <v>0</v>
      </c>
      <c r="I417" s="46">
        <v>0</v>
      </c>
      <c r="J417" s="46">
        <v>0</v>
      </c>
      <c r="K417" s="46">
        <v>0</v>
      </c>
      <c r="L417" s="46">
        <v>0</v>
      </c>
      <c r="M417">
        <f>+_xlfn.IFNA(VLOOKUP(C417,'[1]HISTORICO TCB MUNICIPIO'!$C$10:$W$1131,21,FALSE),0)</f>
        <v>0</v>
      </c>
    </row>
    <row r="418" spans="1:13" x14ac:dyDescent="0.25">
      <c r="A418" s="44">
        <f>+COUNTIF($B$1:B418,ESTADISTICAS!B$9)</f>
        <v>0</v>
      </c>
      <c r="B418">
        <v>20</v>
      </c>
      <c r="C418" s="158">
        <v>20310</v>
      </c>
      <c r="D418" s="46" t="s">
        <v>780</v>
      </c>
      <c r="E418" s="46">
        <v>2.1712907117008445E-2</v>
      </c>
      <c r="F418" s="46">
        <v>0</v>
      </c>
      <c r="G418" s="46">
        <v>2.5348542458808617E-3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>
        <f>+_xlfn.IFNA(VLOOKUP(C418,'[1]HISTORICO TCB MUNICIPIO'!$C$10:$W$1131,21,FALSE),0)</f>
        <v>0</v>
      </c>
    </row>
    <row r="419" spans="1:13" x14ac:dyDescent="0.25">
      <c r="A419" s="44">
        <f>+COUNTIF($B$1:B419,ESTADISTICAS!B$9)</f>
        <v>0</v>
      </c>
      <c r="B419">
        <v>20</v>
      </c>
      <c r="C419" s="158">
        <v>20383</v>
      </c>
      <c r="D419" s="46" t="s">
        <v>781</v>
      </c>
      <c r="E419" s="46">
        <v>7.0671378091872788E-4</v>
      </c>
      <c r="F419" s="46">
        <v>0</v>
      </c>
      <c r="G419" s="46">
        <v>3.0567685589519649E-2</v>
      </c>
      <c r="H419" s="46">
        <v>3.3657442034405384E-2</v>
      </c>
      <c r="I419" s="46">
        <v>3.469545104086353E-2</v>
      </c>
      <c r="J419" s="46">
        <v>0</v>
      </c>
      <c r="K419" s="46">
        <v>0</v>
      </c>
      <c r="L419" s="46">
        <v>0</v>
      </c>
      <c r="M419">
        <f>+_xlfn.IFNA(VLOOKUP(C419,'[1]HISTORICO TCB MUNICIPIO'!$C$10:$W$1131,21,FALSE),0)</f>
        <v>0</v>
      </c>
    </row>
    <row r="420" spans="1:13" x14ac:dyDescent="0.25">
      <c r="A420" s="44">
        <f>+COUNTIF($B$1:B420,ESTADISTICAS!B$9)</f>
        <v>0</v>
      </c>
      <c r="B420">
        <v>20</v>
      </c>
      <c r="C420" s="158">
        <v>20400</v>
      </c>
      <c r="D420" s="46" t="s">
        <v>782</v>
      </c>
      <c r="E420" s="46">
        <v>0.13540753724802804</v>
      </c>
      <c r="F420" s="46">
        <v>0.12734409071085914</v>
      </c>
      <c r="G420" s="46">
        <v>0.13208369659982563</v>
      </c>
      <c r="H420" s="46">
        <v>0.11481156879929887</v>
      </c>
      <c r="I420" s="46">
        <v>5.720620842572062E-2</v>
      </c>
      <c r="J420" s="46">
        <v>0</v>
      </c>
      <c r="K420" s="46">
        <v>0</v>
      </c>
      <c r="L420" s="46">
        <v>0</v>
      </c>
      <c r="M420">
        <f>+_xlfn.IFNA(VLOOKUP(C420,'[1]HISTORICO TCB MUNICIPIO'!$C$10:$W$1131,21,FALSE),0)</f>
        <v>0</v>
      </c>
    </row>
    <row r="421" spans="1:13" x14ac:dyDescent="0.25">
      <c r="A421" s="44">
        <f>+COUNTIF($B$1:B421,ESTADISTICAS!B$9)</f>
        <v>0</v>
      </c>
      <c r="B421">
        <v>20</v>
      </c>
      <c r="C421" s="158">
        <v>20443</v>
      </c>
      <c r="D421" s="46" t="s">
        <v>783</v>
      </c>
      <c r="E421" s="46">
        <v>8.2508250825082509E-4</v>
      </c>
      <c r="F421" s="46">
        <v>0.02</v>
      </c>
      <c r="G421" s="46">
        <v>1.9364833462432222E-2</v>
      </c>
      <c r="H421" s="46">
        <v>1.8782870022539443E-2</v>
      </c>
      <c r="I421" s="46">
        <v>0</v>
      </c>
      <c r="J421" s="46">
        <v>0</v>
      </c>
      <c r="K421" s="46">
        <v>0</v>
      </c>
      <c r="L421" s="46">
        <v>0</v>
      </c>
      <c r="M421">
        <f>+_xlfn.IFNA(VLOOKUP(C421,'[1]HISTORICO TCB MUNICIPIO'!$C$10:$W$1131,21,FALSE),0)</f>
        <v>0</v>
      </c>
    </row>
    <row r="422" spans="1:13" x14ac:dyDescent="0.25">
      <c r="A422" s="44">
        <f>+COUNTIF($B$1:B422,ESTADISTICAS!B$9)</f>
        <v>0</v>
      </c>
      <c r="B422">
        <v>20</v>
      </c>
      <c r="C422" s="158">
        <v>20517</v>
      </c>
      <c r="D422" s="46" t="s">
        <v>784</v>
      </c>
      <c r="E422" s="46">
        <v>2.0539906103286387E-2</v>
      </c>
      <c r="F422" s="46">
        <v>2.0408163265306121E-2</v>
      </c>
      <c r="G422" s="46">
        <v>1.9813519813519812E-2</v>
      </c>
      <c r="H422" s="46">
        <v>1.3481828839390387E-2</v>
      </c>
      <c r="I422" s="46">
        <v>1.2455516014234875E-2</v>
      </c>
      <c r="J422" s="46">
        <v>6.006006006006006E-3</v>
      </c>
      <c r="K422" s="46">
        <v>5.4878048780487802E-3</v>
      </c>
      <c r="L422" s="46">
        <v>8.0495356037151699E-3</v>
      </c>
      <c r="M422">
        <f>+_xlfn.IFNA(VLOOKUP(C422,'[1]HISTORICO TCB MUNICIPIO'!$C$10:$W$1131,21,FALSE),0)</f>
        <v>0</v>
      </c>
    </row>
    <row r="423" spans="1:13" x14ac:dyDescent="0.25">
      <c r="A423" s="44">
        <f>+COUNTIF($B$1:B423,ESTADISTICAS!B$9)</f>
        <v>0</v>
      </c>
      <c r="B423">
        <v>20</v>
      </c>
      <c r="C423" s="158">
        <v>20550</v>
      </c>
      <c r="D423" s="46" t="s">
        <v>785</v>
      </c>
      <c r="E423" s="46">
        <v>5.1255766273705791E-4</v>
      </c>
      <c r="F423" s="46">
        <v>0</v>
      </c>
      <c r="G423" s="46">
        <v>0</v>
      </c>
      <c r="H423" s="46">
        <v>0</v>
      </c>
      <c r="I423" s="46">
        <v>0</v>
      </c>
      <c r="J423" s="46">
        <v>1.0793308148947653E-3</v>
      </c>
      <c r="K423" s="46">
        <v>1.1007154650522839E-3</v>
      </c>
      <c r="L423" s="46">
        <v>0</v>
      </c>
      <c r="M423">
        <f>+_xlfn.IFNA(VLOOKUP(C423,'[1]HISTORICO TCB MUNICIPIO'!$C$10:$W$1131,21,FALSE),0)</f>
        <v>0</v>
      </c>
    </row>
    <row r="424" spans="1:13" x14ac:dyDescent="0.25">
      <c r="A424" s="44">
        <f>+COUNTIF($B$1:B424,ESTADISTICAS!B$9)</f>
        <v>0</v>
      </c>
      <c r="B424">
        <v>20</v>
      </c>
      <c r="C424" s="158">
        <v>20570</v>
      </c>
      <c r="D424" s="46" t="s">
        <v>786</v>
      </c>
      <c r="E424" s="46">
        <v>9.6899224806201549E-4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>
        <f>+_xlfn.IFNA(VLOOKUP(C424,'[1]HISTORICO TCB MUNICIPIO'!$C$10:$W$1131,21,FALSE),0)</f>
        <v>0</v>
      </c>
    </row>
    <row r="425" spans="1:13" x14ac:dyDescent="0.25">
      <c r="A425" s="44">
        <f>+COUNTIF($B$1:B425,ESTADISTICAS!B$9)</f>
        <v>0</v>
      </c>
      <c r="B425">
        <v>20</v>
      </c>
      <c r="C425" s="158">
        <v>20614</v>
      </c>
      <c r="D425" s="46" t="s">
        <v>787</v>
      </c>
      <c r="E425" s="46">
        <v>0</v>
      </c>
      <c r="F425" s="46">
        <v>0</v>
      </c>
      <c r="G425" s="46">
        <v>0</v>
      </c>
      <c r="H425" s="46">
        <v>6.9832402234636874E-4</v>
      </c>
      <c r="I425" s="46">
        <v>0</v>
      </c>
      <c r="J425" s="46">
        <v>0</v>
      </c>
      <c r="K425" s="46">
        <v>0</v>
      </c>
      <c r="L425" s="46">
        <v>0</v>
      </c>
      <c r="M425">
        <f>+_xlfn.IFNA(VLOOKUP(C425,'[1]HISTORICO TCB MUNICIPIO'!$C$10:$W$1131,21,FALSE),0)</f>
        <v>0</v>
      </c>
    </row>
    <row r="426" spans="1:13" x14ac:dyDescent="0.25">
      <c r="A426" s="44">
        <f>+COUNTIF($B$1:B426,ESTADISTICAS!B$9)</f>
        <v>0</v>
      </c>
      <c r="B426">
        <v>20</v>
      </c>
      <c r="C426" s="158">
        <v>20621</v>
      </c>
      <c r="D426" s="46" t="s">
        <v>788</v>
      </c>
      <c r="E426" s="46">
        <v>1.086443079829948E-2</v>
      </c>
      <c r="F426" s="46">
        <v>1.0742643624474545E-2</v>
      </c>
      <c r="G426" s="46">
        <v>1.0618651892890119E-2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>
        <f>+_xlfn.IFNA(VLOOKUP(C426,'[1]HISTORICO TCB MUNICIPIO'!$C$10:$W$1131,21,FALSE),0)</f>
        <v>0</v>
      </c>
    </row>
    <row r="427" spans="1:13" x14ac:dyDescent="0.25">
      <c r="A427" s="44">
        <f>+COUNTIF($B$1:B427,ESTADISTICAS!B$9)</f>
        <v>0</v>
      </c>
      <c r="B427">
        <v>20</v>
      </c>
      <c r="C427" s="158">
        <v>20710</v>
      </c>
      <c r="D427" s="46" t="s">
        <v>789</v>
      </c>
      <c r="E427" s="46">
        <v>5.9633027522935783E-2</v>
      </c>
      <c r="F427" s="46">
        <v>3.2886723507917173E-2</v>
      </c>
      <c r="G427" s="46">
        <v>2.6368357970435477E-2</v>
      </c>
      <c r="H427" s="46">
        <v>7.1542130365659781E-3</v>
      </c>
      <c r="I427" s="46">
        <v>0</v>
      </c>
      <c r="J427" s="46">
        <v>0</v>
      </c>
      <c r="K427" s="46">
        <v>2.043318348998774E-3</v>
      </c>
      <c r="L427" s="46">
        <v>0</v>
      </c>
      <c r="M427">
        <f>+_xlfn.IFNA(VLOOKUP(C427,'[1]HISTORICO TCB MUNICIPIO'!$C$10:$W$1131,21,FALSE),0)</f>
        <v>6.3317855635289149E-3</v>
      </c>
    </row>
    <row r="428" spans="1:13" x14ac:dyDescent="0.25">
      <c r="A428" s="44">
        <f>+COUNTIF($B$1:B428,ESTADISTICAS!B$9)</f>
        <v>0</v>
      </c>
      <c r="B428">
        <v>20</v>
      </c>
      <c r="C428" s="158">
        <v>20750</v>
      </c>
      <c r="D428" s="46" t="s">
        <v>790</v>
      </c>
      <c r="E428" s="46">
        <v>1.4295925661186562E-3</v>
      </c>
      <c r="F428" s="46">
        <v>0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>
        <f>+_xlfn.IFNA(VLOOKUP(C428,'[1]HISTORICO TCB MUNICIPIO'!$C$10:$W$1131,21,FALSE),0)</f>
        <v>0</v>
      </c>
    </row>
    <row r="429" spans="1:13" x14ac:dyDescent="0.25">
      <c r="A429" s="44">
        <f>+COUNTIF($B$1:B429,ESTADISTICAS!B$9)</f>
        <v>0</v>
      </c>
      <c r="B429">
        <v>20</v>
      </c>
      <c r="C429" s="158">
        <v>20770</v>
      </c>
      <c r="D429" s="46" t="s">
        <v>791</v>
      </c>
      <c r="E429" s="46">
        <v>5.2714812862414342E-4</v>
      </c>
      <c r="F429" s="46">
        <v>0</v>
      </c>
      <c r="G429" s="46">
        <v>5.0813008130081306E-4</v>
      </c>
      <c r="H429" s="46">
        <v>1.0136847440446021E-3</v>
      </c>
      <c r="I429" s="46">
        <v>0</v>
      </c>
      <c r="J429" s="46">
        <v>0</v>
      </c>
      <c r="K429" s="46">
        <v>9.4488188976377951E-3</v>
      </c>
      <c r="L429" s="46">
        <v>0</v>
      </c>
      <c r="M429">
        <f>+_xlfn.IFNA(VLOOKUP(C429,'[1]HISTORICO TCB MUNICIPIO'!$C$10:$W$1131,21,FALSE),0)</f>
        <v>0</v>
      </c>
    </row>
    <row r="430" spans="1:13" x14ac:dyDescent="0.25">
      <c r="A430" s="44">
        <f>+COUNTIF($B$1:B430,ESTADISTICAS!B$9)</f>
        <v>0</v>
      </c>
      <c r="B430">
        <v>20</v>
      </c>
      <c r="C430" s="158">
        <v>20787</v>
      </c>
      <c r="D430" s="46" t="s">
        <v>792</v>
      </c>
      <c r="E430" s="46">
        <v>2.4339360222531293E-2</v>
      </c>
      <c r="F430" s="46">
        <v>2.3693379790940768E-2</v>
      </c>
      <c r="G430" s="46">
        <v>2.9494382022471909E-2</v>
      </c>
      <c r="H430" s="46">
        <v>2.9914529914529916E-2</v>
      </c>
      <c r="I430" s="46">
        <v>3.0545454545454546E-2</v>
      </c>
      <c r="J430" s="46">
        <v>7.4626865671641792E-4</v>
      </c>
      <c r="K430" s="46">
        <v>0</v>
      </c>
      <c r="L430" s="46">
        <v>0</v>
      </c>
      <c r="M430">
        <f>+_xlfn.IFNA(VLOOKUP(C430,'[1]HISTORICO TCB MUNICIPIO'!$C$10:$W$1131,21,FALSE),0)</f>
        <v>0</v>
      </c>
    </row>
    <row r="431" spans="1:13" x14ac:dyDescent="0.25">
      <c r="A431" s="44">
        <f>+COUNTIF($B$1:B431,ESTADISTICAS!B$9)</f>
        <v>0</v>
      </c>
      <c r="B431">
        <v>23</v>
      </c>
      <c r="C431" s="158">
        <v>23001</v>
      </c>
      <c r="D431" s="46" t="s">
        <v>793</v>
      </c>
      <c r="E431" s="46">
        <v>0.56490222941835844</v>
      </c>
      <c r="F431" s="46">
        <v>0.57462852073630521</v>
      </c>
      <c r="G431" s="46">
        <v>0.60937385394000143</v>
      </c>
      <c r="H431" s="46">
        <v>0.69105809683616648</v>
      </c>
      <c r="I431" s="46">
        <v>0.73348845100462934</v>
      </c>
      <c r="J431" s="46">
        <v>0.77877219292728939</v>
      </c>
      <c r="K431" s="46">
        <v>0.76863597921952398</v>
      </c>
      <c r="L431" s="46">
        <v>0.77860420188360302</v>
      </c>
      <c r="M431">
        <f>+_xlfn.IFNA(VLOOKUP(C431,'[1]HISTORICO TCB MUNICIPIO'!$C$10:$W$1131,21,FALSE),0)</f>
        <v>0.78021421334491248</v>
      </c>
    </row>
    <row r="432" spans="1:13" x14ac:dyDescent="0.25">
      <c r="A432" s="44">
        <f>+COUNTIF($B$1:B432,ESTADISTICAS!B$9)</f>
        <v>0</v>
      </c>
      <c r="B432">
        <v>23</v>
      </c>
      <c r="C432" s="158">
        <v>23068</v>
      </c>
      <c r="D432" s="46" t="s">
        <v>794</v>
      </c>
      <c r="E432" s="46">
        <v>2.144493025192588E-2</v>
      </c>
      <c r="F432" s="46">
        <v>1.3384708983978909E-2</v>
      </c>
      <c r="G432" s="46">
        <v>1.0932220234545816E-2</v>
      </c>
      <c r="H432" s="46">
        <v>4.9000392003136026E-3</v>
      </c>
      <c r="I432" s="46">
        <v>3.4856700232378003E-3</v>
      </c>
      <c r="J432" s="46">
        <v>4.7975436576472843E-3</v>
      </c>
      <c r="K432" s="46">
        <v>1.9091256204658267E-4</v>
      </c>
      <c r="L432" s="46">
        <v>1.9033117624666921E-4</v>
      </c>
      <c r="M432">
        <f>+_xlfn.IFNA(VLOOKUP(C432,'[1]HISTORICO TCB MUNICIPIO'!$C$10:$W$1131,21,FALSE),0)</f>
        <v>0</v>
      </c>
    </row>
    <row r="433" spans="1:13" x14ac:dyDescent="0.25">
      <c r="A433" s="44">
        <f>+COUNTIF($B$1:B433,ESTADISTICAS!B$9)</f>
        <v>0</v>
      </c>
      <c r="B433">
        <v>23</v>
      </c>
      <c r="C433" s="158">
        <v>23079</v>
      </c>
      <c r="D433" s="46" t="s">
        <v>593</v>
      </c>
      <c r="E433" s="46">
        <v>0</v>
      </c>
      <c r="F433" s="46">
        <v>0</v>
      </c>
      <c r="G433" s="46">
        <v>0</v>
      </c>
      <c r="H433" s="46">
        <v>4.5766590389016021E-4</v>
      </c>
      <c r="I433" s="46">
        <v>0</v>
      </c>
      <c r="J433" s="46">
        <v>4.9909255898366606E-3</v>
      </c>
      <c r="K433" s="46">
        <v>0</v>
      </c>
      <c r="L433" s="46">
        <v>1.3679890560875513E-3</v>
      </c>
      <c r="M433">
        <f>+_xlfn.IFNA(VLOOKUP(C433,'[1]HISTORICO TCB MUNICIPIO'!$C$10:$W$1131,21,FALSE),0)</f>
        <v>0</v>
      </c>
    </row>
    <row r="434" spans="1:13" x14ac:dyDescent="0.25">
      <c r="A434" s="44">
        <f>+COUNTIF($B$1:B434,ESTADISTICAS!B$9)</f>
        <v>0</v>
      </c>
      <c r="B434">
        <v>23</v>
      </c>
      <c r="C434" s="158">
        <v>23090</v>
      </c>
      <c r="D434" s="46" t="s">
        <v>795</v>
      </c>
      <c r="E434" s="46">
        <v>0</v>
      </c>
      <c r="F434" s="46">
        <v>0</v>
      </c>
      <c r="G434" s="46">
        <v>4.3668122270742359E-4</v>
      </c>
      <c r="H434" s="46">
        <v>4.3122035360068997E-4</v>
      </c>
      <c r="I434" s="46">
        <v>0</v>
      </c>
      <c r="J434" s="46">
        <v>8.547008547008547E-4</v>
      </c>
      <c r="K434" s="46">
        <v>0</v>
      </c>
      <c r="L434" s="46">
        <v>1.7391304347826088E-3</v>
      </c>
      <c r="M434">
        <f>+_xlfn.IFNA(VLOOKUP(C434,'[1]HISTORICO TCB MUNICIPIO'!$C$10:$W$1131,21,FALSE),0)</f>
        <v>0</v>
      </c>
    </row>
    <row r="435" spans="1:13" x14ac:dyDescent="0.25">
      <c r="A435" s="44">
        <f>+COUNTIF($B$1:B435,ESTADISTICAS!B$9)</f>
        <v>0</v>
      </c>
      <c r="B435">
        <v>23</v>
      </c>
      <c r="C435" s="158">
        <v>23162</v>
      </c>
      <c r="D435" s="46" t="s">
        <v>796</v>
      </c>
      <c r="E435" s="46">
        <v>1.0578866040651372E-2</v>
      </c>
      <c r="F435" s="46">
        <v>7.0156821129583782E-2</v>
      </c>
      <c r="G435" s="46">
        <v>0.11845665215856958</v>
      </c>
      <c r="H435" s="46">
        <v>0.11293174584463044</v>
      </c>
      <c r="I435" s="46">
        <v>0.11336176261549395</v>
      </c>
      <c r="J435" s="46">
        <v>0.1132817153067302</v>
      </c>
      <c r="K435" s="46">
        <v>0</v>
      </c>
      <c r="L435" s="46">
        <v>9.2041606192549585E-2</v>
      </c>
      <c r="M435">
        <f>+_xlfn.IFNA(VLOOKUP(C435,'[1]HISTORICO TCB MUNICIPIO'!$C$10:$W$1131,21,FALSE),0)</f>
        <v>0.1043956043956044</v>
      </c>
    </row>
    <row r="436" spans="1:13" x14ac:dyDescent="0.25">
      <c r="A436" s="44">
        <f>+COUNTIF($B$1:B436,ESTADISTICAS!B$9)</f>
        <v>0</v>
      </c>
      <c r="B436">
        <v>23</v>
      </c>
      <c r="C436" s="158">
        <v>23168</v>
      </c>
      <c r="D436" s="46" t="s">
        <v>797</v>
      </c>
      <c r="E436" s="46">
        <v>3.7808641975308643E-2</v>
      </c>
      <c r="F436" s="46">
        <v>0</v>
      </c>
      <c r="G436" s="46">
        <v>0</v>
      </c>
      <c r="H436" s="46">
        <v>0</v>
      </c>
      <c r="I436" s="46">
        <v>0</v>
      </c>
      <c r="J436" s="46">
        <v>3.937007874015748E-3</v>
      </c>
      <c r="K436" s="46">
        <v>0</v>
      </c>
      <c r="L436" s="46">
        <v>2.3382696804364772E-3</v>
      </c>
      <c r="M436">
        <f>+_xlfn.IFNA(VLOOKUP(C436,'[1]HISTORICO TCB MUNICIPIO'!$C$10:$W$1131,21,FALSE),0)</f>
        <v>0</v>
      </c>
    </row>
    <row r="437" spans="1:13" x14ac:dyDescent="0.25">
      <c r="A437" s="44">
        <f>+COUNTIF($B$1:B437,ESTADISTICAS!B$9)</f>
        <v>0</v>
      </c>
      <c r="B437">
        <v>23</v>
      </c>
      <c r="C437" s="158">
        <v>23182</v>
      </c>
      <c r="D437" s="46" t="s">
        <v>798</v>
      </c>
      <c r="E437" s="46">
        <v>1.108454683764399E-2</v>
      </c>
      <c r="F437" s="46">
        <v>1.6297262059973925E-2</v>
      </c>
      <c r="G437" s="46">
        <v>5.7067603160667248E-3</v>
      </c>
      <c r="H437" s="46">
        <v>4.6864539165364875E-3</v>
      </c>
      <c r="I437" s="46">
        <v>3.4137460172963133E-3</v>
      </c>
      <c r="J437" s="46">
        <v>9.4907407407407406E-3</v>
      </c>
      <c r="K437" s="46">
        <v>0</v>
      </c>
      <c r="L437" s="46">
        <v>1.4360938247965534E-3</v>
      </c>
      <c r="M437">
        <f>+_xlfn.IFNA(VLOOKUP(C437,'[1]HISTORICO TCB MUNICIPIO'!$C$10:$W$1131,21,FALSE),0)</f>
        <v>0</v>
      </c>
    </row>
    <row r="438" spans="1:13" x14ac:dyDescent="0.25">
      <c r="A438" s="44">
        <f>+COUNTIF($B$1:B438,ESTADISTICAS!B$9)</f>
        <v>0</v>
      </c>
      <c r="B438">
        <v>23</v>
      </c>
      <c r="C438" s="158">
        <v>23189</v>
      </c>
      <c r="D438" s="46" t="s">
        <v>799</v>
      </c>
      <c r="E438" s="46">
        <v>4.6358761459955024E-2</v>
      </c>
      <c r="F438" s="46">
        <v>6.0682893847194053E-2</v>
      </c>
      <c r="G438" s="46">
        <v>5.6857855361596009E-2</v>
      </c>
      <c r="H438" s="46">
        <v>7.2015784281486347E-2</v>
      </c>
      <c r="I438" s="46">
        <v>7.5102040816326529E-2</v>
      </c>
      <c r="J438" s="46">
        <v>2.9211295034079843E-3</v>
      </c>
      <c r="K438" s="46">
        <v>0.23782559456398641</v>
      </c>
      <c r="L438" s="46">
        <v>0.27046263345195731</v>
      </c>
      <c r="M438">
        <f>+_xlfn.IFNA(VLOOKUP(C438,'[1]HISTORICO TCB MUNICIPIO'!$C$10:$W$1131,21,FALSE),0)</f>
        <v>0.30472797927461137</v>
      </c>
    </row>
    <row r="439" spans="1:13" x14ac:dyDescent="0.25">
      <c r="A439" s="44">
        <f>+COUNTIF($B$1:B439,ESTADISTICAS!B$9)</f>
        <v>0</v>
      </c>
      <c r="B439">
        <v>23</v>
      </c>
      <c r="C439" s="158">
        <v>23300</v>
      </c>
      <c r="D439" s="46" t="s">
        <v>800</v>
      </c>
      <c r="E439" s="46">
        <v>0</v>
      </c>
      <c r="F439" s="46">
        <v>2.491103202846975E-2</v>
      </c>
      <c r="G439" s="46">
        <v>2.4805102763997167E-2</v>
      </c>
      <c r="H439" s="46">
        <v>9.2329545454545459E-3</v>
      </c>
      <c r="I439" s="46">
        <v>4.9964311206281229E-3</v>
      </c>
      <c r="J439" s="46">
        <v>3.6075036075036075E-3</v>
      </c>
      <c r="K439" s="46">
        <v>0</v>
      </c>
      <c r="L439" s="46">
        <v>4.5011252813203298E-3</v>
      </c>
      <c r="M439">
        <f>+_xlfn.IFNA(VLOOKUP(C439,'[1]HISTORICO TCB MUNICIPIO'!$C$10:$W$1131,21,FALSE),0)</f>
        <v>0</v>
      </c>
    </row>
    <row r="440" spans="1:13" x14ac:dyDescent="0.25">
      <c r="A440" s="44">
        <f>+COUNTIF($B$1:B440,ESTADISTICAS!B$9)</f>
        <v>0</v>
      </c>
      <c r="B440">
        <v>23</v>
      </c>
      <c r="C440" s="158">
        <v>23350</v>
      </c>
      <c r="D440" s="46" t="s">
        <v>801</v>
      </c>
      <c r="E440" s="46">
        <v>7.0621468926553672E-4</v>
      </c>
      <c r="F440" s="46">
        <v>0</v>
      </c>
      <c r="G440" s="46">
        <v>2.2044088176352707E-2</v>
      </c>
      <c r="H440" s="46">
        <v>3.7982973149967257E-2</v>
      </c>
      <c r="I440" s="46">
        <v>3.4127495170637477E-2</v>
      </c>
      <c r="J440" s="46">
        <v>3.111111111111111E-2</v>
      </c>
      <c r="K440" s="46">
        <v>1.3199245757385292E-2</v>
      </c>
      <c r="L440" s="46">
        <v>6.2383031815346226E-4</v>
      </c>
      <c r="M440">
        <f>+_xlfn.IFNA(VLOOKUP(C440,'[1]HISTORICO TCB MUNICIPIO'!$C$10:$W$1131,21,FALSE),0)</f>
        <v>6.222775357809583E-4</v>
      </c>
    </row>
    <row r="441" spans="1:13" x14ac:dyDescent="0.25">
      <c r="A441" s="44">
        <f>+COUNTIF($B$1:B441,ESTADISTICAS!B$9)</f>
        <v>0</v>
      </c>
      <c r="B441">
        <v>23</v>
      </c>
      <c r="C441" s="158">
        <v>23417</v>
      </c>
      <c r="D441" s="46" t="s">
        <v>802</v>
      </c>
      <c r="E441" s="46">
        <v>9.6612078676024601E-2</v>
      </c>
      <c r="F441" s="46">
        <v>0.14088873579056149</v>
      </c>
      <c r="G441" s="46">
        <v>0.17432222414090831</v>
      </c>
      <c r="H441" s="46">
        <v>0.19092413552826409</v>
      </c>
      <c r="I441" s="46">
        <v>0.20295983086680761</v>
      </c>
      <c r="J441" s="46">
        <v>0.11686575147085042</v>
      </c>
      <c r="K441" s="46">
        <v>0.124571222242282</v>
      </c>
      <c r="L441" s="46">
        <v>0.16825425902179886</v>
      </c>
      <c r="M441">
        <f>+_xlfn.IFNA(VLOOKUP(C441,'[1]HISTORICO TCB MUNICIPIO'!$C$10:$W$1131,21,FALSE),0)</f>
        <v>0.18278970355914878</v>
      </c>
    </row>
    <row r="442" spans="1:13" x14ac:dyDescent="0.25">
      <c r="A442" s="44">
        <f>+COUNTIF($B$1:B442,ESTADISTICAS!B$9)</f>
        <v>0</v>
      </c>
      <c r="B442">
        <v>23</v>
      </c>
      <c r="C442" s="158">
        <v>23419</v>
      </c>
      <c r="D442" s="46" t="s">
        <v>803</v>
      </c>
      <c r="E442" s="46">
        <v>1.5781922525107604E-2</v>
      </c>
      <c r="F442" s="46">
        <v>1.5054744525547446E-2</v>
      </c>
      <c r="G442" s="46">
        <v>2.8070175438596492E-2</v>
      </c>
      <c r="H442" s="46">
        <v>1.1435832274459974E-2</v>
      </c>
      <c r="I442" s="46">
        <v>9.8643649815043158E-3</v>
      </c>
      <c r="J442" s="46">
        <v>1.1231448054552748E-2</v>
      </c>
      <c r="K442" s="46">
        <v>0</v>
      </c>
      <c r="L442" s="46">
        <v>7.7399380804953565E-4</v>
      </c>
      <c r="M442">
        <f>+_xlfn.IFNA(VLOOKUP(C442,'[1]HISTORICO TCB MUNICIPIO'!$C$10:$W$1131,21,FALSE),0)</f>
        <v>0</v>
      </c>
    </row>
    <row r="443" spans="1:13" x14ac:dyDescent="0.25">
      <c r="A443" s="44">
        <f>+COUNTIF($B$1:B443,ESTADISTICAS!B$9)</f>
        <v>0</v>
      </c>
      <c r="B443">
        <v>23</v>
      </c>
      <c r="C443" s="158">
        <v>23464</v>
      </c>
      <c r="D443" s="46" t="s">
        <v>804</v>
      </c>
      <c r="E443" s="46">
        <v>0</v>
      </c>
      <c r="F443" s="46">
        <v>0</v>
      </c>
      <c r="G443" s="46">
        <v>0</v>
      </c>
      <c r="H443" s="46">
        <v>0</v>
      </c>
      <c r="I443" s="46">
        <v>0</v>
      </c>
      <c r="J443" s="46">
        <v>8.4805653710247342E-3</v>
      </c>
      <c r="K443" s="46">
        <v>7.1174377224199293E-4</v>
      </c>
      <c r="L443" s="46">
        <v>2.1629416005767843E-3</v>
      </c>
      <c r="M443">
        <f>+_xlfn.IFNA(VLOOKUP(C443,'[1]HISTORICO TCB MUNICIPIO'!$C$10:$W$1131,21,FALSE),0)</f>
        <v>0</v>
      </c>
    </row>
    <row r="444" spans="1:13" x14ac:dyDescent="0.25">
      <c r="A444" s="44">
        <f>+COUNTIF($B$1:B444,ESTADISTICAS!B$9)</f>
        <v>0</v>
      </c>
      <c r="B444">
        <v>23</v>
      </c>
      <c r="C444" s="158">
        <v>23466</v>
      </c>
      <c r="D444" s="46" t="s">
        <v>805</v>
      </c>
      <c r="E444" s="46">
        <v>0.11693655428723122</v>
      </c>
      <c r="F444" s="46">
        <v>0.12194805194805194</v>
      </c>
      <c r="G444" s="46">
        <v>0.15076726342710997</v>
      </c>
      <c r="H444" s="46">
        <v>0.14747883230127637</v>
      </c>
      <c r="I444" s="46">
        <v>0.10873373373373374</v>
      </c>
      <c r="J444" s="46">
        <v>3.083973247460986E-2</v>
      </c>
      <c r="K444" s="46">
        <v>4.8045103566613553E-2</v>
      </c>
      <c r="L444" s="46">
        <v>3.8816108685104316E-2</v>
      </c>
      <c r="M444">
        <f>+_xlfn.IFNA(VLOOKUP(C444,'[1]HISTORICO TCB MUNICIPIO'!$C$10:$W$1131,21,FALSE),0)</f>
        <v>2.6874625074985004E-2</v>
      </c>
    </row>
    <row r="445" spans="1:13" x14ac:dyDescent="0.25">
      <c r="A445" s="44">
        <f>+COUNTIF($B$1:B445,ESTADISTICAS!B$9)</f>
        <v>0</v>
      </c>
      <c r="B445">
        <v>23</v>
      </c>
      <c r="C445" s="158">
        <v>23500</v>
      </c>
      <c r="D445" s="46" t="s">
        <v>806</v>
      </c>
      <c r="E445" s="46">
        <v>2.6086956521739129E-2</v>
      </c>
      <c r="F445" s="46">
        <v>3.5458452722063036E-2</v>
      </c>
      <c r="G445" s="46">
        <v>1.9327129563350035E-2</v>
      </c>
      <c r="H445" s="46">
        <v>1.9466474405191059E-2</v>
      </c>
      <c r="I445" s="46">
        <v>4.7272727272727275E-3</v>
      </c>
      <c r="J445" s="46">
        <v>1.827485380116959E-3</v>
      </c>
      <c r="K445" s="46">
        <v>1.8335166850018333E-2</v>
      </c>
      <c r="L445" s="46">
        <v>2.4677716390423574E-2</v>
      </c>
      <c r="M445">
        <f>+_xlfn.IFNA(VLOOKUP(C445,'[1]HISTORICO TCB MUNICIPIO'!$C$10:$W$1131,21,FALSE),0)</f>
        <v>2.8444772811230146E-2</v>
      </c>
    </row>
    <row r="446" spans="1:13" x14ac:dyDescent="0.25">
      <c r="A446" s="44">
        <f>+COUNTIF($B$1:B446,ESTADISTICAS!B$9)</f>
        <v>0</v>
      </c>
      <c r="B446">
        <v>23</v>
      </c>
      <c r="C446" s="158">
        <v>23555</v>
      </c>
      <c r="D446" s="46" t="s">
        <v>807</v>
      </c>
      <c r="E446" s="46">
        <v>5.9958750736593992E-2</v>
      </c>
      <c r="F446" s="46">
        <v>6.7575491058340667E-2</v>
      </c>
      <c r="G446" s="46">
        <v>7.7784325279905711E-2</v>
      </c>
      <c r="H446" s="46">
        <v>6.7450863609291242E-2</v>
      </c>
      <c r="I446" s="46">
        <v>5.9471698113207544E-2</v>
      </c>
      <c r="J446" s="46">
        <v>1.5452876376988984E-2</v>
      </c>
      <c r="K446" s="46">
        <v>6.5860839919417324E-2</v>
      </c>
      <c r="L446" s="46">
        <v>5.8999370673379486E-2</v>
      </c>
      <c r="M446">
        <f>+_xlfn.IFNA(VLOOKUP(C446,'[1]HISTORICO TCB MUNICIPIO'!$C$10:$W$1131,21,FALSE),0)</f>
        <v>5.699233716475096E-2</v>
      </c>
    </row>
    <row r="447" spans="1:13" x14ac:dyDescent="0.25">
      <c r="A447" s="44">
        <f>+COUNTIF($B$1:B447,ESTADISTICAS!B$9)</f>
        <v>0</v>
      </c>
      <c r="B447">
        <v>23</v>
      </c>
      <c r="C447" s="158">
        <v>23570</v>
      </c>
      <c r="D447" s="46" t="s">
        <v>808</v>
      </c>
      <c r="E447" s="46">
        <v>2.8129395218002813E-4</v>
      </c>
      <c r="F447" s="46">
        <v>0</v>
      </c>
      <c r="G447" s="46">
        <v>9.5367847411444145E-3</v>
      </c>
      <c r="H447" s="46">
        <v>2.165087956698241E-3</v>
      </c>
      <c r="I447" s="46">
        <v>1.8867924528301887E-3</v>
      </c>
      <c r="J447" s="46">
        <v>3.4861893268972916E-3</v>
      </c>
      <c r="K447" s="46">
        <v>0</v>
      </c>
      <c r="L447" s="46">
        <v>1.8646776771443793E-3</v>
      </c>
      <c r="M447">
        <f>+_xlfn.IFNA(VLOOKUP(C447,'[1]HISTORICO TCB MUNICIPIO'!$C$10:$W$1131,21,FALSE),0)</f>
        <v>0</v>
      </c>
    </row>
    <row r="448" spans="1:13" x14ac:dyDescent="0.25">
      <c r="A448" s="44">
        <f>+COUNTIF($B$1:B448,ESTADISTICAS!B$9)</f>
        <v>0</v>
      </c>
      <c r="B448">
        <v>23</v>
      </c>
      <c r="C448" s="158">
        <v>23574</v>
      </c>
      <c r="D448" s="46" t="s">
        <v>809</v>
      </c>
      <c r="E448" s="46">
        <v>1.2222222222222223E-2</v>
      </c>
      <c r="F448" s="46">
        <v>1.1798355380765105E-2</v>
      </c>
      <c r="G448" s="46">
        <v>2.6857342169515172E-2</v>
      </c>
      <c r="H448" s="46">
        <v>1.5063334474495036E-2</v>
      </c>
      <c r="I448" s="46">
        <v>1.4814814814814815E-2</v>
      </c>
      <c r="J448" s="46">
        <v>6.646726487205051E-4</v>
      </c>
      <c r="K448" s="46">
        <v>5.2579691094314825E-3</v>
      </c>
      <c r="L448" s="46">
        <v>1.3029315960912053E-2</v>
      </c>
      <c r="M448">
        <f>+_xlfn.IFNA(VLOOKUP(C448,'[1]HISTORICO TCB MUNICIPIO'!$C$10:$W$1131,21,FALSE),0)</f>
        <v>1.5508885298869143E-2</v>
      </c>
    </row>
    <row r="449" spans="1:13" x14ac:dyDescent="0.25">
      <c r="A449" s="44">
        <f>+COUNTIF($B$1:B449,ESTADISTICAS!B$9)</f>
        <v>0</v>
      </c>
      <c r="B449">
        <v>23</v>
      </c>
      <c r="C449" s="158">
        <v>23580</v>
      </c>
      <c r="D449" s="46" t="s">
        <v>810</v>
      </c>
      <c r="E449" s="46">
        <v>4.7619047619047619E-4</v>
      </c>
      <c r="F449" s="46">
        <v>1.6988062442607896E-2</v>
      </c>
      <c r="G449" s="46">
        <v>1.911111111111111E-2</v>
      </c>
      <c r="H449" s="46">
        <v>1.8115160664222557E-2</v>
      </c>
      <c r="I449" s="46">
        <v>1.4270724029380902E-2</v>
      </c>
      <c r="J449" s="46">
        <v>6.3433599345201555E-3</v>
      </c>
      <c r="K449" s="46">
        <v>0</v>
      </c>
      <c r="L449" s="46">
        <v>1.9546520719311962E-4</v>
      </c>
      <c r="M449">
        <f>+_xlfn.IFNA(VLOOKUP(C449,'[1]HISTORICO TCB MUNICIPIO'!$C$10:$W$1131,21,FALSE),0)</f>
        <v>0</v>
      </c>
    </row>
    <row r="450" spans="1:13" x14ac:dyDescent="0.25">
      <c r="A450" s="44">
        <f>+COUNTIF($B$1:B450,ESTADISTICAS!B$9)</f>
        <v>0</v>
      </c>
      <c r="B450">
        <v>23</v>
      </c>
      <c r="C450" s="158">
        <v>23586</v>
      </c>
      <c r="D450" s="46" t="s">
        <v>811</v>
      </c>
      <c r="E450" s="46">
        <v>0</v>
      </c>
      <c r="F450" s="46">
        <v>0</v>
      </c>
      <c r="G450" s="46">
        <v>2.004008016032064E-2</v>
      </c>
      <c r="H450" s="46">
        <v>3.7812288993923027E-2</v>
      </c>
      <c r="I450" s="46">
        <v>2.6009582477754964E-2</v>
      </c>
      <c r="J450" s="46">
        <v>4.6334716459197789E-2</v>
      </c>
      <c r="K450" s="46">
        <v>6.993006993006993E-4</v>
      </c>
      <c r="L450" s="46">
        <v>1.4114326040931546E-3</v>
      </c>
      <c r="M450">
        <f>+_xlfn.IFNA(VLOOKUP(C450,'[1]HISTORICO TCB MUNICIPIO'!$C$10:$W$1131,21,FALSE),0)</f>
        <v>0</v>
      </c>
    </row>
    <row r="451" spans="1:13" x14ac:dyDescent="0.25">
      <c r="A451" s="44">
        <f>+COUNTIF($B$1:B451,ESTADISTICAS!B$9)</f>
        <v>0</v>
      </c>
      <c r="B451">
        <v>23</v>
      </c>
      <c r="C451" s="158">
        <v>23660</v>
      </c>
      <c r="D451" s="46" t="s">
        <v>812</v>
      </c>
      <c r="E451" s="46">
        <v>0.12816437734135544</v>
      </c>
      <c r="F451" s="46">
        <v>0.16309645245381391</v>
      </c>
      <c r="G451" s="46">
        <v>0.17464660282717739</v>
      </c>
      <c r="H451" s="46">
        <v>0.20985233041070606</v>
      </c>
      <c r="I451" s="46">
        <v>0.22105139913359093</v>
      </c>
      <c r="J451" s="46">
        <v>0.14382503268750743</v>
      </c>
      <c r="K451" s="46">
        <v>0.21914662153994924</v>
      </c>
      <c r="L451" s="46">
        <v>0.19295219319862</v>
      </c>
      <c r="M451">
        <f>+_xlfn.IFNA(VLOOKUP(C451,'[1]HISTORICO TCB MUNICIPIO'!$C$10:$W$1131,21,FALSE),0)</f>
        <v>0.16329352608422376</v>
      </c>
    </row>
    <row r="452" spans="1:13" x14ac:dyDescent="0.25">
      <c r="A452" s="44">
        <f>+COUNTIF($B$1:B452,ESTADISTICAS!B$9)</f>
        <v>0</v>
      </c>
      <c r="B452">
        <v>23</v>
      </c>
      <c r="C452" s="158">
        <v>23670</v>
      </c>
      <c r="D452" s="46" t="s">
        <v>813</v>
      </c>
      <c r="E452" s="46">
        <v>1.2275963663147557E-2</v>
      </c>
      <c r="F452" s="46">
        <v>0</v>
      </c>
      <c r="G452" s="46">
        <v>2.2972662531587412E-4</v>
      </c>
      <c r="H452" s="46">
        <v>0</v>
      </c>
      <c r="I452" s="46">
        <v>0</v>
      </c>
      <c r="J452" s="46">
        <v>3.2376429958989855E-3</v>
      </c>
      <c r="K452" s="46">
        <v>0</v>
      </c>
      <c r="L452" s="46">
        <v>4.2229729729729732E-4</v>
      </c>
      <c r="M452">
        <f>+_xlfn.IFNA(VLOOKUP(C452,'[1]HISTORICO TCB MUNICIPIO'!$C$10:$W$1131,21,FALSE),0)</f>
        <v>1.2780222082547664E-2</v>
      </c>
    </row>
    <row r="453" spans="1:13" x14ac:dyDescent="0.25">
      <c r="A453" s="44">
        <f>+COUNTIF($B$1:B453,ESTADISTICAS!B$9)</f>
        <v>0</v>
      </c>
      <c r="B453">
        <v>23</v>
      </c>
      <c r="C453" s="158">
        <v>23672</v>
      </c>
      <c r="D453" s="46" t="s">
        <v>814</v>
      </c>
      <c r="E453" s="46">
        <v>0</v>
      </c>
      <c r="F453" s="46">
        <v>7.2439907803753707E-3</v>
      </c>
      <c r="G453" s="46">
        <v>0</v>
      </c>
      <c r="H453" s="46">
        <v>3.2478077297823967E-4</v>
      </c>
      <c r="I453" s="46">
        <v>0</v>
      </c>
      <c r="J453" s="46">
        <v>5.5320533680442568E-3</v>
      </c>
      <c r="K453" s="46">
        <v>3.2679738562091501E-4</v>
      </c>
      <c r="L453" s="46">
        <v>6.5746219592373442E-4</v>
      </c>
      <c r="M453">
        <f>+_xlfn.IFNA(VLOOKUP(C453,'[1]HISTORICO TCB MUNICIPIO'!$C$10:$W$1131,21,FALSE),0)</f>
        <v>0</v>
      </c>
    </row>
    <row r="454" spans="1:13" x14ac:dyDescent="0.25">
      <c r="A454" s="44">
        <f>+COUNTIF($B$1:B454,ESTADISTICAS!B$9)</f>
        <v>0</v>
      </c>
      <c r="B454">
        <v>23</v>
      </c>
      <c r="C454" s="158">
        <v>23675</v>
      </c>
      <c r="D454" s="46" t="s">
        <v>815</v>
      </c>
      <c r="E454" s="46">
        <v>0</v>
      </c>
      <c r="F454" s="46">
        <v>0</v>
      </c>
      <c r="G454" s="46">
        <v>0</v>
      </c>
      <c r="H454" s="46">
        <v>0</v>
      </c>
      <c r="I454" s="46">
        <v>0</v>
      </c>
      <c r="J454" s="46">
        <v>2.7702499247214695E-2</v>
      </c>
      <c r="K454" s="46">
        <v>2.9654539896056251E-2</v>
      </c>
      <c r="L454" s="46">
        <v>3.1464174454828658E-2</v>
      </c>
      <c r="M454">
        <f>+_xlfn.IFNA(VLOOKUP(C454,'[1]HISTORICO TCB MUNICIPIO'!$C$10:$W$1131,21,FALSE),0)</f>
        <v>3.1130876747141042E-2</v>
      </c>
    </row>
    <row r="455" spans="1:13" x14ac:dyDescent="0.25">
      <c r="A455" s="44">
        <f>+COUNTIF($B$1:B455,ESTADISTICAS!B$9)</f>
        <v>0</v>
      </c>
      <c r="B455">
        <v>23</v>
      </c>
      <c r="C455" s="158">
        <v>23678</v>
      </c>
      <c r="D455" s="46" t="s">
        <v>486</v>
      </c>
      <c r="E455" s="46">
        <v>0</v>
      </c>
      <c r="F455" s="46">
        <v>0</v>
      </c>
      <c r="G455" s="46">
        <v>0</v>
      </c>
      <c r="H455" s="46">
        <v>0</v>
      </c>
      <c r="I455" s="46">
        <v>0</v>
      </c>
      <c r="J455" s="46">
        <v>1.2185215272136475E-3</v>
      </c>
      <c r="K455" s="46">
        <v>0</v>
      </c>
      <c r="L455" s="46">
        <v>2.0333468889792597E-3</v>
      </c>
      <c r="M455">
        <f>+_xlfn.IFNA(VLOOKUP(C455,'[1]HISTORICO TCB MUNICIPIO'!$C$10:$W$1131,21,FALSE),0)</f>
        <v>0</v>
      </c>
    </row>
    <row r="456" spans="1:13" x14ac:dyDescent="0.25">
      <c r="A456" s="44">
        <f>+COUNTIF($B$1:B456,ESTADISTICAS!B$9)</f>
        <v>0</v>
      </c>
      <c r="B456">
        <v>23</v>
      </c>
      <c r="C456" s="158">
        <v>23682</v>
      </c>
      <c r="D456" s="46" t="s">
        <v>816</v>
      </c>
      <c r="E456" s="46">
        <v>3.4113060428849901E-2</v>
      </c>
      <c r="F456" s="46">
        <v>0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>
        <f>+_xlfn.IFNA(VLOOKUP(C456,'[1]HISTORICO TCB MUNICIPIO'!$C$10:$W$1131,21,FALSE),0)</f>
        <v>0</v>
      </c>
    </row>
    <row r="457" spans="1:13" x14ac:dyDescent="0.25">
      <c r="A457" s="44">
        <f>+COUNTIF($B$1:B457,ESTADISTICAS!B$9)</f>
        <v>0</v>
      </c>
      <c r="B457">
        <v>23</v>
      </c>
      <c r="C457" s="158">
        <v>23686</v>
      </c>
      <c r="D457" s="46" t="s">
        <v>817</v>
      </c>
      <c r="E457" s="46">
        <v>2.5354969574036511E-4</v>
      </c>
      <c r="F457" s="46">
        <v>0</v>
      </c>
      <c r="G457" s="46">
        <v>0</v>
      </c>
      <c r="H457" s="46">
        <v>1.8271604938271607E-2</v>
      </c>
      <c r="I457" s="46">
        <v>2.6179303531736232E-2</v>
      </c>
      <c r="J457" s="46">
        <v>2.2321428571428572E-2</v>
      </c>
      <c r="K457" s="46">
        <v>0</v>
      </c>
      <c r="L457" s="46">
        <v>4.528301886792453E-3</v>
      </c>
      <c r="M457">
        <f>+_xlfn.IFNA(VLOOKUP(C457,'[1]HISTORICO TCB MUNICIPIO'!$C$10:$W$1131,21,FALSE),0)</f>
        <v>5.8553971486761712E-3</v>
      </c>
    </row>
    <row r="458" spans="1:13" x14ac:dyDescent="0.25">
      <c r="A458" s="44">
        <f>+COUNTIF($B$1:B458,ESTADISTICAS!B$9)</f>
        <v>0</v>
      </c>
      <c r="B458">
        <v>23</v>
      </c>
      <c r="C458" s="158">
        <v>23807</v>
      </c>
      <c r="D458" s="46" t="s">
        <v>818</v>
      </c>
      <c r="E458" s="46">
        <v>1.6362292832260109E-2</v>
      </c>
      <c r="F458" s="46">
        <v>9.9620006162062236E-3</v>
      </c>
      <c r="G458" s="46">
        <v>1.4165159734779989E-2</v>
      </c>
      <c r="H458" s="46">
        <v>2.7333728044207618E-2</v>
      </c>
      <c r="I458" s="46">
        <v>4.5684292379471227E-2</v>
      </c>
      <c r="J458" s="46">
        <v>3.0602455871066768E-2</v>
      </c>
      <c r="K458" s="46">
        <v>2.8167678300455235E-2</v>
      </c>
      <c r="L458" s="46">
        <v>2.3941413951741621E-2</v>
      </c>
      <c r="M458">
        <f>+_xlfn.IFNA(VLOOKUP(C458,'[1]HISTORICO TCB MUNICIPIO'!$C$10:$W$1131,21,FALSE),0)</f>
        <v>1.3588979895755771E-2</v>
      </c>
    </row>
    <row r="459" spans="1:13" x14ac:dyDescent="0.25">
      <c r="A459" s="44">
        <f>+COUNTIF($B$1:B459,ESTADISTICAS!B$9)</f>
        <v>0</v>
      </c>
      <c r="B459">
        <v>23</v>
      </c>
      <c r="C459" s="158">
        <v>23815</v>
      </c>
      <c r="D459" s="46" t="s">
        <v>819</v>
      </c>
      <c r="E459" s="46">
        <v>0</v>
      </c>
      <c r="F459" s="46">
        <v>0</v>
      </c>
      <c r="G459" s="46">
        <v>0</v>
      </c>
      <c r="H459" s="46">
        <v>0</v>
      </c>
      <c r="I459" s="46">
        <v>3.7027579162410625E-2</v>
      </c>
      <c r="J459" s="46">
        <v>4.0281973816717019E-2</v>
      </c>
      <c r="K459" s="46">
        <v>3.5100821508588502E-2</v>
      </c>
      <c r="L459" s="46">
        <v>2.6387176325524044E-2</v>
      </c>
      <c r="M459">
        <f>+_xlfn.IFNA(VLOOKUP(C459,'[1]HISTORICO TCB MUNICIPIO'!$C$10:$W$1131,21,FALSE),0)</f>
        <v>0</v>
      </c>
    </row>
    <row r="460" spans="1:13" x14ac:dyDescent="0.25">
      <c r="A460" s="44">
        <f>+COUNTIF($B$1:B460,ESTADISTICAS!B$9)</f>
        <v>0</v>
      </c>
      <c r="B460">
        <v>23</v>
      </c>
      <c r="C460" s="158">
        <v>23855</v>
      </c>
      <c r="D460" s="46" t="s">
        <v>820</v>
      </c>
      <c r="E460" s="46">
        <v>1.934673366834171E-2</v>
      </c>
      <c r="F460" s="46">
        <v>4.2615723732549599E-2</v>
      </c>
      <c r="G460" s="46">
        <v>5.2859202306583371E-2</v>
      </c>
      <c r="H460" s="46">
        <v>2.5792711784193092E-2</v>
      </c>
      <c r="I460" s="46">
        <v>2.1301498127340824E-2</v>
      </c>
      <c r="J460" s="46">
        <v>1.8531387537641882E-2</v>
      </c>
      <c r="K460" s="46">
        <v>1.7221584385763489E-2</v>
      </c>
      <c r="L460" s="46">
        <v>6.8399452804377564E-3</v>
      </c>
      <c r="M460">
        <f>+_xlfn.IFNA(VLOOKUP(C460,'[1]HISTORICO TCB MUNICIPIO'!$C$10:$W$1131,21,FALSE),0)</f>
        <v>8.6089714544630713E-3</v>
      </c>
    </row>
    <row r="461" spans="1:13" x14ac:dyDescent="0.25">
      <c r="A461" s="44">
        <f>+COUNTIF($B$1:B461,ESTADISTICAS!B$9)</f>
        <v>0</v>
      </c>
      <c r="B461">
        <v>25</v>
      </c>
      <c r="C461" s="158">
        <v>25001</v>
      </c>
      <c r="D461" s="46" t="s">
        <v>821</v>
      </c>
      <c r="E461" s="46">
        <v>6.7448680351906154E-2</v>
      </c>
      <c r="F461" s="46">
        <v>3.4619188921859542E-2</v>
      </c>
      <c r="G461" s="46">
        <v>5.3007135575942915E-2</v>
      </c>
      <c r="H461" s="46">
        <v>5.152471083070452E-2</v>
      </c>
      <c r="I461" s="46">
        <v>0</v>
      </c>
      <c r="J461" s="46">
        <v>1.7064846416382253E-2</v>
      </c>
      <c r="K461" s="46">
        <v>0</v>
      </c>
      <c r="L461" s="46">
        <v>0</v>
      </c>
      <c r="M461">
        <f>+_xlfn.IFNA(VLOOKUP(C461,'[1]HISTORICO TCB MUNICIPIO'!$C$10:$W$1131,21,FALSE),0)</f>
        <v>0</v>
      </c>
    </row>
    <row r="462" spans="1:13" x14ac:dyDescent="0.25">
      <c r="A462" s="44">
        <f>+COUNTIF($B$1:B462,ESTADISTICAS!B$9)</f>
        <v>0</v>
      </c>
      <c r="B462">
        <v>25</v>
      </c>
      <c r="C462" s="158">
        <v>25019</v>
      </c>
      <c r="D462" s="46" t="s">
        <v>822</v>
      </c>
      <c r="E462" s="46">
        <v>8.6655112651646451E-2</v>
      </c>
      <c r="F462" s="46">
        <v>0.10608695652173913</v>
      </c>
      <c r="G462" s="46">
        <v>6.1188811188811192E-2</v>
      </c>
      <c r="H462" s="46">
        <v>2.831858407079646E-2</v>
      </c>
      <c r="I462" s="46">
        <v>0</v>
      </c>
      <c r="J462" s="46">
        <v>1.838235294117647E-3</v>
      </c>
      <c r="K462" s="46">
        <v>0</v>
      </c>
      <c r="L462" s="46">
        <v>0</v>
      </c>
      <c r="M462">
        <f>+_xlfn.IFNA(VLOOKUP(C462,'[1]HISTORICO TCB MUNICIPIO'!$C$10:$W$1131,21,FALSE),0)</f>
        <v>0</v>
      </c>
    </row>
    <row r="463" spans="1:13" x14ac:dyDescent="0.25">
      <c r="A463" s="44">
        <f>+COUNTIF($B$1:B463,ESTADISTICAS!B$9)</f>
        <v>0</v>
      </c>
      <c r="B463">
        <v>25</v>
      </c>
      <c r="C463" s="158">
        <v>25035</v>
      </c>
      <c r="D463" s="46" t="s">
        <v>823</v>
      </c>
      <c r="E463" s="46">
        <v>3.5003977724741446E-2</v>
      </c>
      <c r="F463" s="46">
        <v>7.1373157486423588E-2</v>
      </c>
      <c r="G463" s="46">
        <v>8.0645161290322578E-2</v>
      </c>
      <c r="H463" s="46">
        <v>4.0061633281972264E-2</v>
      </c>
      <c r="I463" s="46">
        <v>1.558846453624318E-2</v>
      </c>
      <c r="J463" s="46">
        <v>0</v>
      </c>
      <c r="K463" s="46">
        <v>0</v>
      </c>
      <c r="L463" s="46">
        <v>8.3056478405315617E-4</v>
      </c>
      <c r="M463">
        <f>+_xlfn.IFNA(VLOOKUP(C463,'[1]HISTORICO TCB MUNICIPIO'!$C$10:$W$1131,21,FALSE),0)</f>
        <v>0</v>
      </c>
    </row>
    <row r="464" spans="1:13" x14ac:dyDescent="0.25">
      <c r="A464" s="44">
        <f>+COUNTIF($B$1:B464,ESTADISTICAS!B$9)</f>
        <v>0</v>
      </c>
      <c r="B464">
        <v>25</v>
      </c>
      <c r="C464" s="158">
        <v>25040</v>
      </c>
      <c r="D464" s="46" t="s">
        <v>824</v>
      </c>
      <c r="E464" s="46">
        <v>1.8775510204081632E-2</v>
      </c>
      <c r="F464" s="46">
        <v>1.9262981574539362E-2</v>
      </c>
      <c r="G464" s="46">
        <v>1.4782608695652174E-2</v>
      </c>
      <c r="H464" s="46">
        <v>1.5596330275229359E-2</v>
      </c>
      <c r="I464" s="46">
        <v>8.771929824561403E-3</v>
      </c>
      <c r="J464" s="46">
        <v>0</v>
      </c>
      <c r="K464" s="46">
        <v>1.0964912280701754E-3</v>
      </c>
      <c r="L464" s="46">
        <v>1.1534025374855825E-3</v>
      </c>
      <c r="M464">
        <f>+_xlfn.IFNA(VLOOKUP(C464,'[1]HISTORICO TCB MUNICIPIO'!$C$10:$W$1131,21,FALSE),0)</f>
        <v>0</v>
      </c>
    </row>
    <row r="465" spans="1:13" x14ac:dyDescent="0.25">
      <c r="A465" s="44">
        <f>+COUNTIF($B$1:B465,ESTADISTICAS!B$9)</f>
        <v>0</v>
      </c>
      <c r="B465">
        <v>25</v>
      </c>
      <c r="C465" s="158">
        <v>25053</v>
      </c>
      <c r="D465" s="46" t="s">
        <v>825</v>
      </c>
      <c r="E465" s="46">
        <v>0.44616709732988802</v>
      </c>
      <c r="F465" s="46">
        <v>0.5709342560553633</v>
      </c>
      <c r="G465" s="46">
        <v>0.82608695652173914</v>
      </c>
      <c r="H465" s="46">
        <v>0.96403508771929824</v>
      </c>
      <c r="I465" s="46">
        <v>0.84513274336283184</v>
      </c>
      <c r="J465" s="46">
        <v>0.77985739750445637</v>
      </c>
      <c r="K465" s="46">
        <v>0.67023172905525852</v>
      </c>
      <c r="L465" s="46">
        <v>9.4390026714158498E-2</v>
      </c>
      <c r="M465">
        <f>+_xlfn.IFNA(VLOOKUP(C465,'[1]HISTORICO TCB MUNICIPIO'!$C$10:$W$1131,21,FALSE),0)</f>
        <v>5.4078014184397165E-2</v>
      </c>
    </row>
    <row r="466" spans="1:13" x14ac:dyDescent="0.25">
      <c r="A466" s="44">
        <f>+COUNTIF($B$1:B466,ESTADISTICAS!B$9)</f>
        <v>0</v>
      </c>
      <c r="B466">
        <v>25</v>
      </c>
      <c r="C466" s="158">
        <v>25086</v>
      </c>
      <c r="D466" s="46" t="s">
        <v>2368</v>
      </c>
      <c r="E466" s="46">
        <v>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>
        <f>+_xlfn.IFNA(VLOOKUP(C466,'[1]HISTORICO TCB MUNICIPIO'!$C$10:$W$1131,21,FALSE),0)</f>
        <v>0</v>
      </c>
    </row>
    <row r="467" spans="1:13" x14ac:dyDescent="0.25">
      <c r="A467" s="44">
        <f>+COUNTIF($B$1:B467,ESTADISTICAS!B$9)</f>
        <v>0</v>
      </c>
      <c r="B467">
        <v>25</v>
      </c>
      <c r="C467" s="158">
        <v>25095</v>
      </c>
      <c r="D467" s="46" t="s">
        <v>826</v>
      </c>
      <c r="E467" s="46">
        <v>0.59215686274509804</v>
      </c>
      <c r="F467" s="46">
        <v>0.61596958174904948</v>
      </c>
      <c r="G467" s="46">
        <v>0.56060606060606055</v>
      </c>
      <c r="H467" s="46">
        <v>0.42222222222222222</v>
      </c>
      <c r="I467" s="46">
        <v>0</v>
      </c>
      <c r="J467" s="46">
        <v>0</v>
      </c>
      <c r="K467" s="46">
        <v>0</v>
      </c>
      <c r="L467" s="46">
        <v>0</v>
      </c>
      <c r="M467">
        <f>+_xlfn.IFNA(VLOOKUP(C467,'[1]HISTORICO TCB MUNICIPIO'!$C$10:$W$1131,21,FALSE),0)</f>
        <v>0</v>
      </c>
    </row>
    <row r="468" spans="1:13" x14ac:dyDescent="0.25">
      <c r="A468" s="44">
        <f>+COUNTIF($B$1:B468,ESTADISTICAS!B$9)</f>
        <v>0</v>
      </c>
      <c r="B468">
        <v>25</v>
      </c>
      <c r="C468" s="158">
        <v>25099</v>
      </c>
      <c r="D468" s="46" t="s">
        <v>827</v>
      </c>
      <c r="E468" s="46">
        <v>4.0247678018575851E-2</v>
      </c>
      <c r="F468" s="46">
        <v>0.15073891625615762</v>
      </c>
      <c r="G468" s="46">
        <v>0.12881679389312978</v>
      </c>
      <c r="H468" s="46">
        <v>0</v>
      </c>
      <c r="I468" s="46">
        <v>0</v>
      </c>
      <c r="J468" s="46">
        <v>0</v>
      </c>
      <c r="K468" s="46">
        <v>8.9766606822262122E-4</v>
      </c>
      <c r="L468" s="46">
        <v>0</v>
      </c>
      <c r="M468">
        <f>+_xlfn.IFNA(VLOOKUP(C468,'[1]HISTORICO TCB MUNICIPIO'!$C$10:$W$1131,21,FALSE),0)</f>
        <v>0</v>
      </c>
    </row>
    <row r="469" spans="1:13" x14ac:dyDescent="0.25">
      <c r="A469" s="44">
        <f>+COUNTIF($B$1:B469,ESTADISTICAS!B$9)</f>
        <v>0</v>
      </c>
      <c r="B469">
        <v>25</v>
      </c>
      <c r="C469" s="158">
        <v>25120</v>
      </c>
      <c r="D469" s="46" t="s">
        <v>828</v>
      </c>
      <c r="E469" s="46">
        <v>8.8888888888888892E-2</v>
      </c>
      <c r="F469" s="46">
        <v>3.8740920096852302E-2</v>
      </c>
      <c r="G469" s="46">
        <v>0</v>
      </c>
      <c r="H469" s="46">
        <v>0</v>
      </c>
      <c r="I469" s="46">
        <v>0</v>
      </c>
      <c r="J469" s="46">
        <v>0</v>
      </c>
      <c r="K469" s="46">
        <v>0</v>
      </c>
      <c r="L469" s="46">
        <v>0</v>
      </c>
      <c r="M469">
        <f>+_xlfn.IFNA(VLOOKUP(C469,'[1]HISTORICO TCB MUNICIPIO'!$C$10:$W$1131,21,FALSE),0)</f>
        <v>0</v>
      </c>
    </row>
    <row r="470" spans="1:13" x14ac:dyDescent="0.25">
      <c r="A470" s="44">
        <f>+COUNTIF($B$1:B470,ESTADISTICAS!B$9)</f>
        <v>0</v>
      </c>
      <c r="B470">
        <v>25</v>
      </c>
      <c r="C470" s="158">
        <v>25123</v>
      </c>
      <c r="D470" s="46" t="s">
        <v>829</v>
      </c>
      <c r="E470" s="46">
        <v>0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>
        <f>+_xlfn.IFNA(VLOOKUP(C470,'[1]HISTORICO TCB MUNICIPIO'!$C$10:$W$1131,21,FALSE),0)</f>
        <v>0</v>
      </c>
    </row>
    <row r="471" spans="1:13" x14ac:dyDescent="0.25">
      <c r="A471" s="44">
        <f>+COUNTIF($B$1:B471,ESTADISTICAS!B$9)</f>
        <v>0</v>
      </c>
      <c r="B471">
        <v>25</v>
      </c>
      <c r="C471" s="158">
        <v>25126</v>
      </c>
      <c r="D471" s="46" t="s">
        <v>830</v>
      </c>
      <c r="E471" s="46">
        <v>9.7093257973354871E-2</v>
      </c>
      <c r="F471" s="46">
        <v>8.9321557607386595E-2</v>
      </c>
      <c r="G471" s="46">
        <v>0.37637637637637639</v>
      </c>
      <c r="H471" s="46">
        <v>0.40528105621124227</v>
      </c>
      <c r="I471" s="46">
        <v>0.39272145570885825</v>
      </c>
      <c r="J471" s="46">
        <v>0.76180984652182582</v>
      </c>
      <c r="K471" s="46">
        <v>1.1273230525899565</v>
      </c>
      <c r="L471" s="46">
        <v>1.4111219512195121</v>
      </c>
      <c r="M471">
        <f>+_xlfn.IFNA(VLOOKUP(C471,'[1]HISTORICO TCB MUNICIPIO'!$C$10:$W$1131,21,FALSE),0)</f>
        <v>1.1399808245445828</v>
      </c>
    </row>
    <row r="472" spans="1:13" x14ac:dyDescent="0.25">
      <c r="A472" s="44">
        <f>+COUNTIF($B$1:B472,ESTADISTICAS!B$9)</f>
        <v>0</v>
      </c>
      <c r="B472">
        <v>25</v>
      </c>
      <c r="C472" s="158">
        <v>25148</v>
      </c>
      <c r="D472" s="46" t="s">
        <v>831</v>
      </c>
      <c r="E472" s="46">
        <v>0.10115979381443299</v>
      </c>
      <c r="F472" s="46">
        <v>6.8123393316195366E-2</v>
      </c>
      <c r="G472" s="46">
        <v>9.9609375E-2</v>
      </c>
      <c r="H472" s="46">
        <v>4.5999999999999999E-2</v>
      </c>
      <c r="I472" s="46">
        <v>2.0604395604395604E-2</v>
      </c>
      <c r="J472" s="46">
        <v>7.0821529745042496E-4</v>
      </c>
      <c r="K472" s="46">
        <v>0</v>
      </c>
      <c r="L472" s="46">
        <v>0</v>
      </c>
      <c r="M472">
        <f>+_xlfn.IFNA(VLOOKUP(C472,'[1]HISTORICO TCB MUNICIPIO'!$C$10:$W$1131,21,FALSE),0)</f>
        <v>0</v>
      </c>
    </row>
    <row r="473" spans="1:13" x14ac:dyDescent="0.25">
      <c r="A473" s="44">
        <f>+COUNTIF($B$1:B473,ESTADISTICAS!B$9)</f>
        <v>0</v>
      </c>
      <c r="B473">
        <v>25</v>
      </c>
      <c r="C473" s="158">
        <v>25151</v>
      </c>
      <c r="D473" s="46" t="s">
        <v>832</v>
      </c>
      <c r="E473" s="46">
        <v>0.15867158671586715</v>
      </c>
      <c r="F473" s="46">
        <v>0.12875</v>
      </c>
      <c r="G473" s="46">
        <v>0.11089743589743589</v>
      </c>
      <c r="H473" s="46">
        <v>4.2904290429042903E-2</v>
      </c>
      <c r="I473" s="46">
        <v>4.564032697547684E-2</v>
      </c>
      <c r="J473" s="46">
        <v>3.626220362622036E-2</v>
      </c>
      <c r="K473" s="46">
        <v>3.4751773049645392E-2</v>
      </c>
      <c r="L473" s="46">
        <v>2.7162258756254467E-2</v>
      </c>
      <c r="M473">
        <f>+_xlfn.IFNA(VLOOKUP(C473,'[1]HISTORICO TCB MUNICIPIO'!$C$10:$W$1131,21,FALSE),0)</f>
        <v>1.5781922525107604E-2</v>
      </c>
    </row>
    <row r="474" spans="1:13" x14ac:dyDescent="0.25">
      <c r="A474" s="44">
        <f>+COUNTIF($B$1:B474,ESTADISTICAS!B$9)</f>
        <v>0</v>
      </c>
      <c r="B474">
        <v>25</v>
      </c>
      <c r="C474" s="158">
        <v>25154</v>
      </c>
      <c r="D474" s="46" t="s">
        <v>833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1.3054830287206266E-3</v>
      </c>
      <c r="M474">
        <f>+_xlfn.IFNA(VLOOKUP(C474,'[1]HISTORICO TCB MUNICIPIO'!$C$10:$W$1131,21,FALSE),0)</f>
        <v>0</v>
      </c>
    </row>
    <row r="475" spans="1:13" x14ac:dyDescent="0.25">
      <c r="A475" s="44">
        <f>+COUNTIF($B$1:B475,ESTADISTICAS!B$9)</f>
        <v>0</v>
      </c>
      <c r="B475">
        <v>25</v>
      </c>
      <c r="C475" s="158">
        <v>25168</v>
      </c>
      <c r="D475" s="46" t="s">
        <v>834</v>
      </c>
      <c r="E475" s="46">
        <v>1.7721518987341773E-2</v>
      </c>
      <c r="F475" s="46">
        <v>0</v>
      </c>
      <c r="G475" s="46">
        <v>6.6326530612244902E-2</v>
      </c>
      <c r="H475" s="46">
        <v>6.7010309278350513E-2</v>
      </c>
      <c r="I475" s="46">
        <v>5.2910052910052907E-2</v>
      </c>
      <c r="J475" s="46">
        <v>0</v>
      </c>
      <c r="K475" s="46">
        <v>0</v>
      </c>
      <c r="L475" s="46">
        <v>0</v>
      </c>
      <c r="M475">
        <f>+_xlfn.IFNA(VLOOKUP(C475,'[1]HISTORICO TCB MUNICIPIO'!$C$10:$W$1131,21,FALSE),0)</f>
        <v>0</v>
      </c>
    </row>
    <row r="476" spans="1:13" x14ac:dyDescent="0.25">
      <c r="A476" s="44">
        <f>+COUNTIF($B$1:B476,ESTADISTICAS!B$9)</f>
        <v>0</v>
      </c>
      <c r="B476">
        <v>25</v>
      </c>
      <c r="C476" s="158">
        <v>25175</v>
      </c>
      <c r="D476" s="46" t="s">
        <v>835</v>
      </c>
      <c r="E476" s="46">
        <v>0.89515736139530355</v>
      </c>
      <c r="F476" s="46">
        <v>0.91957906931840128</v>
      </c>
      <c r="G476" s="46">
        <v>0.95448434799308624</v>
      </c>
      <c r="H476" s="46">
        <v>1.2206023403030883</v>
      </c>
      <c r="I476" s="46">
        <v>1.3566848502249018</v>
      </c>
      <c r="J476" s="46">
        <v>1.5773843517989721</v>
      </c>
      <c r="K476" s="46">
        <v>1.5643126177024482</v>
      </c>
      <c r="L476" s="46">
        <v>1.6765716408208748</v>
      </c>
      <c r="M476">
        <f>+_xlfn.IFNA(VLOOKUP(C476,'[1]HISTORICO TCB MUNICIPIO'!$C$10:$W$1131,21,FALSE),0)</f>
        <v>1.6205385668644454</v>
      </c>
    </row>
    <row r="477" spans="1:13" x14ac:dyDescent="0.25">
      <c r="A477" s="44">
        <f>+COUNTIF($B$1:B477,ESTADISTICAS!B$9)</f>
        <v>0</v>
      </c>
      <c r="B477">
        <v>25</v>
      </c>
      <c r="C477" s="158">
        <v>25178</v>
      </c>
      <c r="D477" s="46" t="s">
        <v>836</v>
      </c>
      <c r="E477" s="46">
        <v>2.6481715006305171E-2</v>
      </c>
      <c r="F477" s="46">
        <v>5.2699228791773779E-2</v>
      </c>
      <c r="G477" s="46">
        <v>4.581151832460733E-2</v>
      </c>
      <c r="H477" s="46">
        <v>2.4226110363391656E-2</v>
      </c>
      <c r="I477" s="46">
        <v>3.7447988904299581E-2</v>
      </c>
      <c r="J477" s="46">
        <v>3.3946251768033946E-2</v>
      </c>
      <c r="K477" s="46">
        <v>3.3093525179856115E-2</v>
      </c>
      <c r="L477" s="46">
        <v>3.1930333817126268E-2</v>
      </c>
      <c r="M477">
        <f>+_xlfn.IFNA(VLOOKUP(C477,'[1]HISTORICO TCB MUNICIPIO'!$C$10:$W$1131,21,FALSE),0)</f>
        <v>2.9027576197387519E-2</v>
      </c>
    </row>
    <row r="478" spans="1:13" x14ac:dyDescent="0.25">
      <c r="A478" s="44">
        <f>+COUNTIF($B$1:B478,ESTADISTICAS!B$9)</f>
        <v>0</v>
      </c>
      <c r="B478">
        <v>25</v>
      </c>
      <c r="C478" s="158">
        <v>25181</v>
      </c>
      <c r="D478" s="46" t="s">
        <v>837</v>
      </c>
      <c r="E478" s="46">
        <v>0.29711538461538461</v>
      </c>
      <c r="F478" s="46">
        <v>0.24583741429970618</v>
      </c>
      <c r="G478" s="46">
        <v>0.20060483870967741</v>
      </c>
      <c r="H478" s="46">
        <v>0.10725552050473186</v>
      </c>
      <c r="I478" s="46">
        <v>6.71806167400881E-2</v>
      </c>
      <c r="J478" s="46">
        <v>1.1494252873563218E-3</v>
      </c>
      <c r="K478" s="46">
        <v>3.5460992907801418E-3</v>
      </c>
      <c r="L478" s="46">
        <v>0</v>
      </c>
      <c r="M478">
        <f>+_xlfn.IFNA(VLOOKUP(C478,'[1]HISTORICO TCB MUNICIPIO'!$C$10:$W$1131,21,FALSE),0)</f>
        <v>0</v>
      </c>
    </row>
    <row r="479" spans="1:13" x14ac:dyDescent="0.25">
      <c r="A479" s="44">
        <f>+COUNTIF($B$1:B479,ESTADISTICAS!B$9)</f>
        <v>0</v>
      </c>
      <c r="B479">
        <v>25</v>
      </c>
      <c r="C479" s="158">
        <v>25183</v>
      </c>
      <c r="D479" s="46" t="s">
        <v>838</v>
      </c>
      <c r="E479" s="46">
        <v>0.11692015209125475</v>
      </c>
      <c r="F479" s="46">
        <v>0.10276497695852535</v>
      </c>
      <c r="G479" s="46">
        <v>2.3004059539918808E-2</v>
      </c>
      <c r="H479" s="46">
        <v>2.7715690657130084E-2</v>
      </c>
      <c r="I479" s="46">
        <v>2.5835189309576838E-2</v>
      </c>
      <c r="J479" s="46">
        <v>5.3475935828877002E-3</v>
      </c>
      <c r="K479" s="46">
        <v>4.4583147570218459E-3</v>
      </c>
      <c r="L479" s="46">
        <v>4.9151027703306528E-3</v>
      </c>
      <c r="M479">
        <f>+_xlfn.IFNA(VLOOKUP(C479,'[1]HISTORICO TCB MUNICIPIO'!$C$10:$W$1131,21,FALSE),0)</f>
        <v>0</v>
      </c>
    </row>
    <row r="480" spans="1:13" x14ac:dyDescent="0.25">
      <c r="A480" s="44">
        <f>+COUNTIF($B$1:B480,ESTADISTICAS!B$9)</f>
        <v>0</v>
      </c>
      <c r="B480">
        <v>25</v>
      </c>
      <c r="C480" s="158">
        <v>25200</v>
      </c>
      <c r="D480" s="46" t="s">
        <v>839</v>
      </c>
      <c r="E480" s="46">
        <v>0.14102564102564102</v>
      </c>
      <c r="F480" s="46">
        <v>0.14457831325301204</v>
      </c>
      <c r="G480" s="46">
        <v>0.19496544916090819</v>
      </c>
      <c r="H480" s="46">
        <v>0.12066438690766976</v>
      </c>
      <c r="I480" s="46">
        <v>9.0422946037919297E-2</v>
      </c>
      <c r="J480" s="46">
        <v>2.8985507246376812E-2</v>
      </c>
      <c r="K480" s="46">
        <v>2.4963994239078253E-2</v>
      </c>
      <c r="L480" s="46">
        <v>0</v>
      </c>
      <c r="M480">
        <f>+_xlfn.IFNA(VLOOKUP(C480,'[1]HISTORICO TCB MUNICIPIO'!$C$10:$W$1131,21,FALSE),0)</f>
        <v>0</v>
      </c>
    </row>
    <row r="481" spans="1:13" x14ac:dyDescent="0.25">
      <c r="A481" s="44">
        <f>+COUNTIF($B$1:B481,ESTADISTICAS!B$9)</f>
        <v>0</v>
      </c>
      <c r="B481">
        <v>25</v>
      </c>
      <c r="C481" s="158">
        <v>25214</v>
      </c>
      <c r="D481" s="46" t="s">
        <v>840</v>
      </c>
      <c r="E481" s="46">
        <v>0.10311640696608616</v>
      </c>
      <c r="F481" s="46">
        <v>7.5978161965423119E-2</v>
      </c>
      <c r="G481" s="46">
        <v>0.10873521383075523</v>
      </c>
      <c r="H481" s="46">
        <v>7.1265417999086339E-2</v>
      </c>
      <c r="I481" s="46">
        <v>3.4958601655933765E-2</v>
      </c>
      <c r="J481" s="46">
        <v>4.621072088724584E-4</v>
      </c>
      <c r="K481" s="46">
        <v>4.6146746654360867E-4</v>
      </c>
      <c r="L481" s="46">
        <v>4.5871559633027525E-4</v>
      </c>
      <c r="M481">
        <f>+_xlfn.IFNA(VLOOKUP(C481,'[1]HISTORICO TCB MUNICIPIO'!$C$10:$W$1131,21,FALSE),0)</f>
        <v>0</v>
      </c>
    </row>
    <row r="482" spans="1:13" x14ac:dyDescent="0.25">
      <c r="A482" s="44">
        <f>+COUNTIF($B$1:B482,ESTADISTICAS!B$9)</f>
        <v>0</v>
      </c>
      <c r="B482">
        <v>25</v>
      </c>
      <c r="C482" s="158">
        <v>25224</v>
      </c>
      <c r="D482" s="46" t="s">
        <v>841</v>
      </c>
      <c r="E482" s="46">
        <v>4.240766073871409E-2</v>
      </c>
      <c r="F482" s="46">
        <v>0</v>
      </c>
      <c r="G482" s="46">
        <v>5.4621848739495799E-2</v>
      </c>
      <c r="H482" s="46">
        <v>9.4017094017094016E-2</v>
      </c>
      <c r="I482" s="46">
        <v>8.7336244541484712E-2</v>
      </c>
      <c r="J482" s="46">
        <v>4.2836041358936483E-2</v>
      </c>
      <c r="K482" s="46">
        <v>0</v>
      </c>
      <c r="L482" s="46">
        <v>0</v>
      </c>
      <c r="M482">
        <f>+_xlfn.IFNA(VLOOKUP(C482,'[1]HISTORICO TCB MUNICIPIO'!$C$10:$W$1131,21,FALSE),0)</f>
        <v>0</v>
      </c>
    </row>
    <row r="483" spans="1:13" x14ac:dyDescent="0.25">
      <c r="A483" s="44">
        <f>+COUNTIF($B$1:B483,ESTADISTICAS!B$9)</f>
        <v>0</v>
      </c>
      <c r="B483">
        <v>25</v>
      </c>
      <c r="C483" s="158">
        <v>25245</v>
      </c>
      <c r="D483" s="46" t="s">
        <v>842</v>
      </c>
      <c r="E483" s="46">
        <v>0.23028057173107463</v>
      </c>
      <c r="F483" s="46">
        <v>0.16012558869701726</v>
      </c>
      <c r="G483" s="46">
        <v>0.18668746749869994</v>
      </c>
      <c r="H483" s="46">
        <v>0.14909090909090908</v>
      </c>
      <c r="I483" s="46">
        <v>5.2686489306207618E-2</v>
      </c>
      <c r="J483" s="46">
        <v>6.4244339125855712E-2</v>
      </c>
      <c r="K483" s="46">
        <v>5.4255319148936172E-2</v>
      </c>
      <c r="L483" s="46">
        <v>5.609492988133765E-2</v>
      </c>
      <c r="M483">
        <f>+_xlfn.IFNA(VLOOKUP(C483,'[1]HISTORICO TCB MUNICIPIO'!$C$10:$W$1131,21,FALSE),0)</f>
        <v>2.1965952773201538E-3</v>
      </c>
    </row>
    <row r="484" spans="1:13" x14ac:dyDescent="0.25">
      <c r="A484" s="44">
        <f>+COUNTIF($B$1:B484,ESTADISTICAS!B$9)</f>
        <v>0</v>
      </c>
      <c r="B484">
        <v>25</v>
      </c>
      <c r="C484" s="158">
        <v>25258</v>
      </c>
      <c r="D484" s="46" t="s">
        <v>555</v>
      </c>
      <c r="E484" s="46">
        <v>0</v>
      </c>
      <c r="F484" s="46">
        <v>0</v>
      </c>
      <c r="G484" s="46">
        <v>4.6255506607929514E-2</v>
      </c>
      <c r="H484" s="46">
        <v>4.6875E-2</v>
      </c>
      <c r="I484" s="46">
        <v>4.8387096774193547E-2</v>
      </c>
      <c r="J484" s="46">
        <v>0</v>
      </c>
      <c r="K484" s="46">
        <v>0</v>
      </c>
      <c r="L484" s="46">
        <v>0</v>
      </c>
      <c r="M484">
        <f>+_xlfn.IFNA(VLOOKUP(C484,'[1]HISTORICO TCB MUNICIPIO'!$C$10:$W$1131,21,FALSE),0)</f>
        <v>0</v>
      </c>
    </row>
    <row r="485" spans="1:13" x14ac:dyDescent="0.25">
      <c r="A485" s="44">
        <f>+COUNTIF($B$1:B485,ESTADISTICAS!B$9)</f>
        <v>0</v>
      </c>
      <c r="B485">
        <v>25</v>
      </c>
      <c r="C485" s="158">
        <v>25260</v>
      </c>
      <c r="D485" s="46" t="s">
        <v>843</v>
      </c>
      <c r="E485" s="46">
        <v>8.1506849315068491E-2</v>
      </c>
      <c r="F485" s="46">
        <v>1.8704074816299265E-2</v>
      </c>
      <c r="G485" s="46">
        <v>2.7255029201817001E-2</v>
      </c>
      <c r="H485" s="46">
        <v>2.1546261089987327E-2</v>
      </c>
      <c r="I485" s="46">
        <v>1.9740900678593461E-2</v>
      </c>
      <c r="J485" s="46">
        <v>1.2004801920768306E-3</v>
      </c>
      <c r="K485" s="46">
        <v>0</v>
      </c>
      <c r="L485" s="46">
        <v>0</v>
      </c>
      <c r="M485">
        <f>+_xlfn.IFNA(VLOOKUP(C485,'[1]HISTORICO TCB MUNICIPIO'!$C$10:$W$1131,21,FALSE),0)</f>
        <v>0</v>
      </c>
    </row>
    <row r="486" spans="1:13" x14ac:dyDescent="0.25">
      <c r="A486" s="44">
        <f>+COUNTIF($B$1:B486,ESTADISTICAS!B$9)</f>
        <v>0</v>
      </c>
      <c r="B486">
        <v>25</v>
      </c>
      <c r="C486" s="158">
        <v>25269</v>
      </c>
      <c r="D486" s="46" t="s">
        <v>844</v>
      </c>
      <c r="E486" s="46">
        <v>0.24072000689001807</v>
      </c>
      <c r="F486" s="46">
        <v>0.3328160027590964</v>
      </c>
      <c r="G486" s="46">
        <v>0.40403428274608261</v>
      </c>
      <c r="H486" s="46">
        <v>0.46529047992335165</v>
      </c>
      <c r="I486" s="46">
        <v>0.5426220899702433</v>
      </c>
      <c r="J486" s="46">
        <v>0.49492385786802029</v>
      </c>
      <c r="K486" s="46">
        <v>0.54067693378578263</v>
      </c>
      <c r="L486" s="46">
        <v>0.55420030922521901</v>
      </c>
      <c r="M486">
        <f>+_xlfn.IFNA(VLOOKUP(C486,'[1]HISTORICO TCB MUNICIPIO'!$C$10:$W$1131,21,FALSE),0)</f>
        <v>0.48390639520148687</v>
      </c>
    </row>
    <row r="487" spans="1:13" x14ac:dyDescent="0.25">
      <c r="A487" s="44">
        <f>+COUNTIF($B$1:B487,ESTADISTICAS!B$9)</f>
        <v>0</v>
      </c>
      <c r="B487">
        <v>25</v>
      </c>
      <c r="C487" s="158">
        <v>25279</v>
      </c>
      <c r="D487" s="46" t="s">
        <v>845</v>
      </c>
      <c r="E487" s="46">
        <v>0.10559006211180125</v>
      </c>
      <c r="F487" s="46">
        <v>5.6057866184448461E-2</v>
      </c>
      <c r="G487" s="46">
        <v>4.2750929368029739E-2</v>
      </c>
      <c r="H487" s="46">
        <v>1.6252390057361378E-2</v>
      </c>
      <c r="I487" s="46">
        <v>1.4807502467917079E-2</v>
      </c>
      <c r="J487" s="46">
        <v>1.0131712259371835E-3</v>
      </c>
      <c r="K487" s="46">
        <v>0</v>
      </c>
      <c r="L487" s="46">
        <v>0</v>
      </c>
      <c r="M487">
        <f>+_xlfn.IFNA(VLOOKUP(C487,'[1]HISTORICO TCB MUNICIPIO'!$C$10:$W$1131,21,FALSE),0)</f>
        <v>0</v>
      </c>
    </row>
    <row r="488" spans="1:13" x14ac:dyDescent="0.25">
      <c r="A488" s="44">
        <f>+COUNTIF($B$1:B488,ESTADISTICAS!B$9)</f>
        <v>0</v>
      </c>
      <c r="B488">
        <v>25</v>
      </c>
      <c r="C488" s="158">
        <v>25281</v>
      </c>
      <c r="D488" s="46" t="s">
        <v>846</v>
      </c>
      <c r="E488" s="46">
        <v>0</v>
      </c>
      <c r="F488" s="46">
        <v>0</v>
      </c>
      <c r="G488" s="46">
        <v>1.9801980198019802E-2</v>
      </c>
      <c r="H488" s="46">
        <v>1.5427769985974754E-2</v>
      </c>
      <c r="I488" s="46">
        <v>0</v>
      </c>
      <c r="J488" s="46">
        <v>0</v>
      </c>
      <c r="K488" s="46">
        <v>0</v>
      </c>
      <c r="L488" s="46">
        <v>0</v>
      </c>
      <c r="M488">
        <f>+_xlfn.IFNA(VLOOKUP(C488,'[1]HISTORICO TCB MUNICIPIO'!$C$10:$W$1131,21,FALSE),0)</f>
        <v>0</v>
      </c>
    </row>
    <row r="489" spans="1:13" x14ac:dyDescent="0.25">
      <c r="A489" s="44">
        <f>+COUNTIF($B$1:B489,ESTADISTICAS!B$9)</f>
        <v>0</v>
      </c>
      <c r="B489">
        <v>25</v>
      </c>
      <c r="C489" s="158">
        <v>25286</v>
      </c>
      <c r="D489" s="46" t="s">
        <v>847</v>
      </c>
      <c r="E489" s="46">
        <v>2.887218045112782E-2</v>
      </c>
      <c r="F489" s="46">
        <v>2.3134328358208955E-2</v>
      </c>
      <c r="G489" s="46">
        <v>3.1147540983606559E-2</v>
      </c>
      <c r="H489" s="46">
        <v>1.2701733413030485E-2</v>
      </c>
      <c r="I489" s="46">
        <v>6.4477432898485528E-3</v>
      </c>
      <c r="J489" s="46">
        <v>1.5012760846719713E-4</v>
      </c>
      <c r="K489" s="46">
        <v>1.1965300628178283E-3</v>
      </c>
      <c r="L489" s="46">
        <v>9.6568117664537212E-3</v>
      </c>
      <c r="M489">
        <f>+_xlfn.IFNA(VLOOKUP(C489,'[1]HISTORICO TCB MUNICIPIO'!$C$10:$W$1131,21,FALSE),0)</f>
        <v>2.8424153166421207E-2</v>
      </c>
    </row>
    <row r="490" spans="1:13" x14ac:dyDescent="0.25">
      <c r="A490" s="44">
        <f>+COUNTIF($B$1:B490,ESTADISTICAS!B$9)</f>
        <v>0</v>
      </c>
      <c r="B490">
        <v>25</v>
      </c>
      <c r="C490" s="158">
        <v>25288</v>
      </c>
      <c r="D490" s="46" t="s">
        <v>848</v>
      </c>
      <c r="E490" s="46">
        <v>0</v>
      </c>
      <c r="F490" s="46">
        <v>0</v>
      </c>
      <c r="G490" s="46">
        <v>0</v>
      </c>
      <c r="H490" s="46">
        <v>0</v>
      </c>
      <c r="I490" s="46">
        <v>0</v>
      </c>
      <c r="J490" s="46">
        <v>1.984126984126984E-3</v>
      </c>
      <c r="K490" s="46">
        <v>0</v>
      </c>
      <c r="L490" s="46">
        <v>0</v>
      </c>
      <c r="M490">
        <f>+_xlfn.IFNA(VLOOKUP(C490,'[1]HISTORICO TCB MUNICIPIO'!$C$10:$W$1131,21,FALSE),0)</f>
        <v>0</v>
      </c>
    </row>
    <row r="491" spans="1:13" x14ac:dyDescent="0.25">
      <c r="A491" s="44">
        <f>+COUNTIF($B$1:B491,ESTADISTICAS!B$9)</f>
        <v>0</v>
      </c>
      <c r="B491">
        <v>25</v>
      </c>
      <c r="C491" s="158">
        <v>25290</v>
      </c>
      <c r="D491" s="46" t="s">
        <v>849</v>
      </c>
      <c r="E491" s="46">
        <v>0.47510295769374766</v>
      </c>
      <c r="F491" s="46">
        <v>0.49858996051889454</v>
      </c>
      <c r="G491" s="46">
        <v>0.53715155551327176</v>
      </c>
      <c r="H491" s="46">
        <v>0.6742050835991108</v>
      </c>
      <c r="I491" s="46">
        <v>0.77226750466463712</v>
      </c>
      <c r="J491" s="46">
        <v>0.73509015256588073</v>
      </c>
      <c r="K491" s="46">
        <v>0.78494089599682126</v>
      </c>
      <c r="L491" s="46">
        <v>0.85693113328722459</v>
      </c>
      <c r="M491">
        <f>+_xlfn.IFNA(VLOOKUP(C491,'[1]HISTORICO TCB MUNICIPIO'!$C$10:$W$1131,21,FALSE),0)</f>
        <v>0.8453992544634098</v>
      </c>
    </row>
    <row r="492" spans="1:13" x14ac:dyDescent="0.25">
      <c r="A492" s="44">
        <f>+COUNTIF($B$1:B492,ESTADISTICAS!B$9)</f>
        <v>0</v>
      </c>
      <c r="B492">
        <v>25</v>
      </c>
      <c r="C492" s="158">
        <v>25293</v>
      </c>
      <c r="D492" s="46" t="s">
        <v>850</v>
      </c>
      <c r="E492" s="46">
        <v>1.7636684303350969E-3</v>
      </c>
      <c r="F492" s="46">
        <v>6.1082024432809773E-2</v>
      </c>
      <c r="G492" s="46">
        <v>5.9336823734729496E-2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>
        <f>+_xlfn.IFNA(VLOOKUP(C492,'[1]HISTORICO TCB MUNICIPIO'!$C$10:$W$1131,21,FALSE),0)</f>
        <v>0</v>
      </c>
    </row>
    <row r="493" spans="1:13" x14ac:dyDescent="0.25">
      <c r="A493" s="44">
        <f>+COUNTIF($B$1:B493,ESTADISTICAS!B$9)</f>
        <v>0</v>
      </c>
      <c r="B493">
        <v>25</v>
      </c>
      <c r="C493" s="158">
        <v>25295</v>
      </c>
      <c r="D493" s="46" t="s">
        <v>851</v>
      </c>
      <c r="E493" s="46">
        <v>0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2.008032128514056E-3</v>
      </c>
      <c r="M493">
        <f>+_xlfn.IFNA(VLOOKUP(C493,'[1]HISTORICO TCB MUNICIPIO'!$C$10:$W$1131,21,FALSE),0)</f>
        <v>0</v>
      </c>
    </row>
    <row r="494" spans="1:13" x14ac:dyDescent="0.25">
      <c r="A494" s="44">
        <f>+COUNTIF($B$1:B494,ESTADISTICAS!B$9)</f>
        <v>0</v>
      </c>
      <c r="B494">
        <v>25</v>
      </c>
      <c r="C494" s="158">
        <v>25297</v>
      </c>
      <c r="D494" s="46" t="s">
        <v>852</v>
      </c>
      <c r="E494" s="46">
        <v>0.32846003898635479</v>
      </c>
      <c r="F494" s="46">
        <v>0.35101253616200578</v>
      </c>
      <c r="G494" s="46">
        <v>0.38201160541586071</v>
      </c>
      <c r="H494" s="46">
        <v>0.47244094488188976</v>
      </c>
      <c r="I494" s="46">
        <v>0.58682634730538918</v>
      </c>
      <c r="J494" s="46">
        <v>0.61538461538461542</v>
      </c>
      <c r="K494" s="46">
        <v>0.69470404984423673</v>
      </c>
      <c r="L494" s="46">
        <v>0.61117078410311498</v>
      </c>
      <c r="M494">
        <f>+_xlfn.IFNA(VLOOKUP(C494,'[1]HISTORICO TCB MUNICIPIO'!$C$10:$W$1131,21,FALSE),0)</f>
        <v>0.58233369683751368</v>
      </c>
    </row>
    <row r="495" spans="1:13" x14ac:dyDescent="0.25">
      <c r="A495" s="44">
        <f>+COUNTIF($B$1:B495,ESTADISTICAS!B$9)</f>
        <v>0</v>
      </c>
      <c r="B495">
        <v>25</v>
      </c>
      <c r="C495" s="158">
        <v>25299</v>
      </c>
      <c r="D495" s="46" t="s">
        <v>853</v>
      </c>
      <c r="E495" s="46">
        <v>0</v>
      </c>
      <c r="F495" s="46">
        <v>0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1.1396011396011397E-2</v>
      </c>
      <c r="M495">
        <f>+_xlfn.IFNA(VLOOKUP(C495,'[1]HISTORICO TCB MUNICIPIO'!$C$10:$W$1131,21,FALSE),0)</f>
        <v>0</v>
      </c>
    </row>
    <row r="496" spans="1:13" x14ac:dyDescent="0.25">
      <c r="A496" s="44">
        <f>+COUNTIF($B$1:B496,ESTADISTICAS!B$9)</f>
        <v>0</v>
      </c>
      <c r="B496">
        <v>25</v>
      </c>
      <c r="C496" s="158">
        <v>25307</v>
      </c>
      <c r="D496" s="46" t="s">
        <v>854</v>
      </c>
      <c r="E496" s="46">
        <v>0.53846987429562199</v>
      </c>
      <c r="F496" s="46">
        <v>0.50715679895901111</v>
      </c>
      <c r="G496" s="46">
        <v>0.58893756845564071</v>
      </c>
      <c r="H496" s="46">
        <v>0.82415254237288138</v>
      </c>
      <c r="I496" s="46">
        <v>0.97353712786586066</v>
      </c>
      <c r="J496" s="46">
        <v>1.0550105115627191</v>
      </c>
      <c r="K496" s="46">
        <v>1.0514749790994864</v>
      </c>
      <c r="L496" s="46">
        <v>1.1085895558809176</v>
      </c>
      <c r="M496">
        <f>+_xlfn.IFNA(VLOOKUP(C496,'[1]HISTORICO TCB MUNICIPIO'!$C$10:$W$1131,21,FALSE),0)</f>
        <v>1.1391098955743411</v>
      </c>
    </row>
    <row r="497" spans="1:13" x14ac:dyDescent="0.25">
      <c r="A497" s="44">
        <f>+COUNTIF($B$1:B497,ESTADISTICAS!B$9)</f>
        <v>0</v>
      </c>
      <c r="B497">
        <v>25</v>
      </c>
      <c r="C497" s="158">
        <v>25312</v>
      </c>
      <c r="D497" s="46" t="s">
        <v>449</v>
      </c>
      <c r="E497" s="46">
        <v>2.4875621890547263E-3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2.6490066225165563E-3</v>
      </c>
      <c r="L497" s="46">
        <v>0</v>
      </c>
      <c r="M497">
        <f>+_xlfn.IFNA(VLOOKUP(C497,'[1]HISTORICO TCB MUNICIPIO'!$C$10:$W$1131,21,FALSE),0)</f>
        <v>0</v>
      </c>
    </row>
    <row r="498" spans="1:13" x14ac:dyDescent="0.25">
      <c r="A498" s="44">
        <f>+COUNTIF($B$1:B498,ESTADISTICAS!B$9)</f>
        <v>0</v>
      </c>
      <c r="B498">
        <v>25</v>
      </c>
      <c r="C498" s="158">
        <v>25317</v>
      </c>
      <c r="D498" s="46" t="s">
        <v>2369</v>
      </c>
      <c r="E498" s="46">
        <v>0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>
        <f>+_xlfn.IFNA(VLOOKUP(C498,'[1]HISTORICO TCB MUNICIPIO'!$C$10:$W$1131,21,FALSE),0)</f>
        <v>0</v>
      </c>
    </row>
    <row r="499" spans="1:13" x14ac:dyDescent="0.25">
      <c r="A499" s="44">
        <f>+COUNTIF($B$1:B499,ESTADISTICAS!B$9)</f>
        <v>0</v>
      </c>
      <c r="B499">
        <v>25</v>
      </c>
      <c r="C499" s="158">
        <v>25320</v>
      </c>
      <c r="D499" s="46" t="s">
        <v>855</v>
      </c>
      <c r="E499" s="46">
        <v>0.12100388407529131</v>
      </c>
      <c r="F499" s="46">
        <v>8.5106382978723402E-2</v>
      </c>
      <c r="G499" s="46">
        <v>9.9586288416075655E-2</v>
      </c>
      <c r="H499" s="46">
        <v>6.0841037876528482E-2</v>
      </c>
      <c r="I499" s="46">
        <v>2.504526252263126E-2</v>
      </c>
      <c r="J499" s="46">
        <v>4.0256175663311987E-2</v>
      </c>
      <c r="K499" s="46">
        <v>6.1087354917532073E-4</v>
      </c>
      <c r="L499" s="46">
        <v>0</v>
      </c>
      <c r="M499">
        <f>+_xlfn.IFNA(VLOOKUP(C499,'[1]HISTORICO TCB MUNICIPIO'!$C$10:$W$1131,21,FALSE),0)</f>
        <v>0</v>
      </c>
    </row>
    <row r="500" spans="1:13" x14ac:dyDescent="0.25">
      <c r="A500" s="44">
        <f>+COUNTIF($B$1:B500,ESTADISTICAS!B$9)</f>
        <v>0</v>
      </c>
      <c r="B500">
        <v>25</v>
      </c>
      <c r="C500" s="158">
        <v>25322</v>
      </c>
      <c r="D500" s="46" t="s">
        <v>856</v>
      </c>
      <c r="E500" s="46">
        <v>2.9917726252804786E-2</v>
      </c>
      <c r="F500" s="46">
        <v>2.9347028613352897E-2</v>
      </c>
      <c r="G500" s="46">
        <v>4.0579710144927533E-2</v>
      </c>
      <c r="H500" s="46">
        <v>1.1519078473722102E-2</v>
      </c>
      <c r="I500" s="46">
        <v>1.1412268188302425E-2</v>
      </c>
      <c r="J500" s="46">
        <v>0</v>
      </c>
      <c r="K500" s="46">
        <v>0</v>
      </c>
      <c r="L500" s="46">
        <v>0</v>
      </c>
      <c r="M500">
        <f>+_xlfn.IFNA(VLOOKUP(C500,'[1]HISTORICO TCB MUNICIPIO'!$C$10:$W$1131,21,FALSE),0)</f>
        <v>0</v>
      </c>
    </row>
    <row r="501" spans="1:13" x14ac:dyDescent="0.25">
      <c r="A501" s="44">
        <f>+COUNTIF($B$1:B501,ESTADISTICAS!B$9)</f>
        <v>0</v>
      </c>
      <c r="B501">
        <v>25</v>
      </c>
      <c r="C501" s="158">
        <v>25324</v>
      </c>
      <c r="D501" s="46" t="s">
        <v>2370</v>
      </c>
      <c r="E501" s="46">
        <v>0</v>
      </c>
      <c r="F501" s="46">
        <v>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>
        <f>+_xlfn.IFNA(VLOOKUP(C501,'[1]HISTORICO TCB MUNICIPIO'!$C$10:$W$1131,21,FALSE),0)</f>
        <v>0</v>
      </c>
    </row>
    <row r="502" spans="1:13" x14ac:dyDescent="0.25">
      <c r="A502" s="44">
        <f>+COUNTIF($B$1:B502,ESTADISTICAS!B$9)</f>
        <v>0</v>
      </c>
      <c r="B502">
        <v>25</v>
      </c>
      <c r="C502" s="158">
        <v>25326</v>
      </c>
      <c r="D502" s="46" t="s">
        <v>857</v>
      </c>
      <c r="E502" s="46">
        <v>0</v>
      </c>
      <c r="F502" s="46">
        <v>0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>
        <f>+_xlfn.IFNA(VLOOKUP(C502,'[1]HISTORICO TCB MUNICIPIO'!$C$10:$W$1131,21,FALSE),0)</f>
        <v>0</v>
      </c>
    </row>
    <row r="503" spans="1:13" x14ac:dyDescent="0.25">
      <c r="A503" s="44">
        <f>+COUNTIF($B$1:B503,ESTADISTICAS!B$9)</f>
        <v>0</v>
      </c>
      <c r="B503">
        <v>25</v>
      </c>
      <c r="C503" s="158">
        <v>25328</v>
      </c>
      <c r="D503" s="46" t="s">
        <v>858</v>
      </c>
      <c r="E503" s="46">
        <v>0.37463976945244959</v>
      </c>
      <c r="F503" s="46">
        <v>0.20224719101123595</v>
      </c>
      <c r="G503" s="46">
        <v>0.1977715877437326</v>
      </c>
      <c r="H503" s="46">
        <v>6.0606060606060608E-2</v>
      </c>
      <c r="I503" s="46">
        <v>6.0606060606060608E-2</v>
      </c>
      <c r="J503" s="46">
        <v>0</v>
      </c>
      <c r="K503" s="46">
        <v>0</v>
      </c>
      <c r="L503" s="46">
        <v>0</v>
      </c>
      <c r="M503">
        <f>+_xlfn.IFNA(VLOOKUP(C503,'[1]HISTORICO TCB MUNICIPIO'!$C$10:$W$1131,21,FALSE),0)</f>
        <v>0</v>
      </c>
    </row>
    <row r="504" spans="1:13" x14ac:dyDescent="0.25">
      <c r="A504" s="44">
        <f>+COUNTIF($B$1:B504,ESTADISTICAS!B$9)</f>
        <v>0</v>
      </c>
      <c r="B504">
        <v>25</v>
      </c>
      <c r="C504" s="158">
        <v>25335</v>
      </c>
      <c r="D504" s="46" t="s">
        <v>859</v>
      </c>
      <c r="E504" s="46">
        <v>0.26463700234192039</v>
      </c>
      <c r="F504" s="46">
        <v>0.21527777777777779</v>
      </c>
      <c r="G504" s="46">
        <v>0.11954022988505747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>
        <f>+_xlfn.IFNA(VLOOKUP(C504,'[1]HISTORICO TCB MUNICIPIO'!$C$10:$W$1131,21,FALSE),0)</f>
        <v>0</v>
      </c>
    </row>
    <row r="505" spans="1:13" x14ac:dyDescent="0.25">
      <c r="A505" s="44">
        <f>+COUNTIF($B$1:B505,ESTADISTICAS!B$9)</f>
        <v>0</v>
      </c>
      <c r="B505">
        <v>25</v>
      </c>
      <c r="C505" s="158">
        <v>25339</v>
      </c>
      <c r="D505" s="46" t="s">
        <v>860</v>
      </c>
      <c r="E505" s="46">
        <v>2.3752969121140144E-3</v>
      </c>
      <c r="F505" s="46">
        <v>5.2995391705069124E-2</v>
      </c>
      <c r="G505" s="46">
        <v>4.328018223234624E-2</v>
      </c>
      <c r="H505" s="46">
        <v>3.6363636363636362E-2</v>
      </c>
      <c r="I505" s="46">
        <v>0</v>
      </c>
      <c r="J505" s="46">
        <v>0</v>
      </c>
      <c r="K505" s="46">
        <v>2.3255813953488372E-3</v>
      </c>
      <c r="L505" s="46">
        <v>0</v>
      </c>
      <c r="M505">
        <f>+_xlfn.IFNA(VLOOKUP(C505,'[1]HISTORICO TCB MUNICIPIO'!$C$10:$W$1131,21,FALSE),0)</f>
        <v>0</v>
      </c>
    </row>
    <row r="506" spans="1:13" x14ac:dyDescent="0.25">
      <c r="A506" s="44">
        <f>+COUNTIF($B$1:B506,ESTADISTICAS!B$9)</f>
        <v>0</v>
      </c>
      <c r="B506">
        <v>25</v>
      </c>
      <c r="C506" s="158">
        <v>25368</v>
      </c>
      <c r="D506" s="46" t="s">
        <v>2371</v>
      </c>
      <c r="E506" s="46">
        <v>0</v>
      </c>
      <c r="F506" s="46">
        <v>0</v>
      </c>
      <c r="G506" s="46">
        <v>0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>
        <f>+_xlfn.IFNA(VLOOKUP(C506,'[1]HISTORICO TCB MUNICIPIO'!$C$10:$W$1131,21,FALSE),0)</f>
        <v>0</v>
      </c>
    </row>
    <row r="507" spans="1:13" x14ac:dyDescent="0.25">
      <c r="A507" s="44">
        <f>+COUNTIF($B$1:B507,ESTADISTICAS!B$9)</f>
        <v>0</v>
      </c>
      <c r="B507">
        <v>25</v>
      </c>
      <c r="C507" s="158">
        <v>25372</v>
      </c>
      <c r="D507" s="46" t="s">
        <v>861</v>
      </c>
      <c r="E507" s="46">
        <v>3.1784841075794622E-2</v>
      </c>
      <c r="F507" s="46">
        <v>1.7942583732057416E-2</v>
      </c>
      <c r="G507" s="46">
        <v>2.0047169811320754E-2</v>
      </c>
      <c r="H507" s="46">
        <v>8.3135391923990498E-3</v>
      </c>
      <c r="I507" s="46">
        <v>1.2004801920768306E-3</v>
      </c>
      <c r="J507" s="46">
        <v>0</v>
      </c>
      <c r="K507" s="46">
        <v>0</v>
      </c>
      <c r="L507" s="46">
        <v>0</v>
      </c>
      <c r="M507">
        <f>+_xlfn.IFNA(VLOOKUP(C507,'[1]HISTORICO TCB MUNICIPIO'!$C$10:$W$1131,21,FALSE),0)</f>
        <v>0</v>
      </c>
    </row>
    <row r="508" spans="1:13" x14ac:dyDescent="0.25">
      <c r="A508" s="44">
        <f>+COUNTIF($B$1:B508,ESTADISTICAS!B$9)</f>
        <v>0</v>
      </c>
      <c r="B508">
        <v>25</v>
      </c>
      <c r="C508" s="158">
        <v>25377</v>
      </c>
      <c r="D508" s="46" t="s">
        <v>862</v>
      </c>
      <c r="E508" s="46">
        <v>0.10754017305315204</v>
      </c>
      <c r="F508" s="46">
        <v>6.9586573884568154E-2</v>
      </c>
      <c r="G508" s="46">
        <v>3.8886614817846908E-2</v>
      </c>
      <c r="H508" s="46">
        <v>3.0127940569541892E-2</v>
      </c>
      <c r="I508" s="46">
        <v>2.1684737281067557E-2</v>
      </c>
      <c r="J508" s="46">
        <v>2.1061499578770007E-3</v>
      </c>
      <c r="K508" s="46">
        <v>0</v>
      </c>
      <c r="L508" s="46">
        <v>0</v>
      </c>
      <c r="M508">
        <f>+_xlfn.IFNA(VLOOKUP(C508,'[1]HISTORICO TCB MUNICIPIO'!$C$10:$W$1131,21,FALSE),0)</f>
        <v>0</v>
      </c>
    </row>
    <row r="509" spans="1:13" x14ac:dyDescent="0.25">
      <c r="A509" s="44">
        <f>+COUNTIF($B$1:B509,ESTADISTICAS!B$9)</f>
        <v>0</v>
      </c>
      <c r="B509">
        <v>25</v>
      </c>
      <c r="C509" s="158">
        <v>25386</v>
      </c>
      <c r="D509" s="46" t="s">
        <v>863</v>
      </c>
      <c r="E509" s="46">
        <v>9.8190219484020028E-2</v>
      </c>
      <c r="F509" s="46">
        <v>3.2465081162702907E-2</v>
      </c>
      <c r="G509" s="46">
        <v>5.9523809523809521E-2</v>
      </c>
      <c r="H509" s="46">
        <v>3.1296023564064801E-2</v>
      </c>
      <c r="I509" s="46">
        <v>8.2081348479296448E-2</v>
      </c>
      <c r="J509" s="46">
        <v>3.6643459142543056E-4</v>
      </c>
      <c r="K509" s="46">
        <v>1.4678899082568807E-3</v>
      </c>
      <c r="L509" s="46">
        <v>7.3719130114264651E-4</v>
      </c>
      <c r="M509">
        <f>+_xlfn.IFNA(VLOOKUP(C509,'[1]HISTORICO TCB MUNICIPIO'!$C$10:$W$1131,21,FALSE),0)</f>
        <v>0</v>
      </c>
    </row>
    <row r="510" spans="1:13" x14ac:dyDescent="0.25">
      <c r="A510" s="44">
        <f>+COUNTIF($B$1:B510,ESTADISTICAS!B$9)</f>
        <v>0</v>
      </c>
      <c r="B510">
        <v>25</v>
      </c>
      <c r="C510" s="158">
        <v>25394</v>
      </c>
      <c r="D510" s="46" t="s">
        <v>864</v>
      </c>
      <c r="E510" s="46">
        <v>0.13636363636363635</v>
      </c>
      <c r="F510" s="46">
        <v>7.7299412915851268E-2</v>
      </c>
      <c r="G510" s="46">
        <v>9.4230769230769229E-2</v>
      </c>
      <c r="H510" s="46">
        <v>5.9672762271414825E-2</v>
      </c>
      <c r="I510" s="46">
        <v>3.6857419980601359E-2</v>
      </c>
      <c r="J510" s="46">
        <v>1.8756169792694965E-2</v>
      </c>
      <c r="K510" s="46">
        <v>3.6326942482341071E-2</v>
      </c>
      <c r="L510" s="46">
        <v>0</v>
      </c>
      <c r="M510">
        <f>+_xlfn.IFNA(VLOOKUP(C510,'[1]HISTORICO TCB MUNICIPIO'!$C$10:$W$1131,21,FALSE),0)</f>
        <v>0</v>
      </c>
    </row>
    <row r="511" spans="1:13" x14ac:dyDescent="0.25">
      <c r="A511" s="44">
        <f>+COUNTIF($B$1:B511,ESTADISTICAS!B$9)</f>
        <v>0</v>
      </c>
      <c r="B511">
        <v>25</v>
      </c>
      <c r="C511" s="158">
        <v>25398</v>
      </c>
      <c r="D511" s="46" t="s">
        <v>865</v>
      </c>
      <c r="E511" s="46">
        <v>0</v>
      </c>
      <c r="F511" s="46">
        <v>5.7971014492753624E-2</v>
      </c>
      <c r="G511" s="46">
        <v>0.14060258249641319</v>
      </c>
      <c r="H511" s="46">
        <v>0.1072463768115942</v>
      </c>
      <c r="I511" s="46">
        <v>5.701754385964912E-2</v>
      </c>
      <c r="J511" s="46">
        <v>0</v>
      </c>
      <c r="K511" s="46">
        <v>0</v>
      </c>
      <c r="L511" s="46">
        <v>0</v>
      </c>
      <c r="M511">
        <f>+_xlfn.IFNA(VLOOKUP(C511,'[1]HISTORICO TCB MUNICIPIO'!$C$10:$W$1131,21,FALSE),0)</f>
        <v>0</v>
      </c>
    </row>
    <row r="512" spans="1:13" x14ac:dyDescent="0.25">
      <c r="A512" s="44">
        <f>+COUNTIF($B$1:B512,ESTADISTICAS!B$9)</f>
        <v>0</v>
      </c>
      <c r="B512">
        <v>25</v>
      </c>
      <c r="C512" s="158">
        <v>25402</v>
      </c>
      <c r="D512" s="46" t="s">
        <v>747</v>
      </c>
      <c r="E512" s="46">
        <v>0.15849056603773584</v>
      </c>
      <c r="F512" s="46">
        <v>0.14243759177679882</v>
      </c>
      <c r="G512" s="46">
        <v>0.13482335976928622</v>
      </c>
      <c r="H512" s="46">
        <v>9.9638989169675091E-2</v>
      </c>
      <c r="I512" s="46">
        <v>2.2594752186588921E-2</v>
      </c>
      <c r="J512" s="46">
        <v>0</v>
      </c>
      <c r="K512" s="46">
        <v>0</v>
      </c>
      <c r="L512" s="46">
        <v>7.8492935635792783E-4</v>
      </c>
      <c r="M512">
        <f>+_xlfn.IFNA(VLOOKUP(C512,'[1]HISTORICO TCB MUNICIPIO'!$C$10:$W$1131,21,FALSE),0)</f>
        <v>0</v>
      </c>
    </row>
    <row r="513" spans="1:13" x14ac:dyDescent="0.25">
      <c r="A513" s="44">
        <f>+COUNTIF($B$1:B513,ESTADISTICAS!B$9)</f>
        <v>0</v>
      </c>
      <c r="B513">
        <v>25</v>
      </c>
      <c r="C513" s="158">
        <v>25407</v>
      </c>
      <c r="D513" s="46" t="s">
        <v>1381</v>
      </c>
      <c r="E513" s="46">
        <v>0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>
        <f>+_xlfn.IFNA(VLOOKUP(C513,'[1]HISTORICO TCB MUNICIPIO'!$C$10:$W$1131,21,FALSE),0)</f>
        <v>0</v>
      </c>
    </row>
    <row r="514" spans="1:13" x14ac:dyDescent="0.25">
      <c r="A514" s="44">
        <f>+COUNTIF($B$1:B514,ESTADISTICAS!B$9)</f>
        <v>0</v>
      </c>
      <c r="B514">
        <v>25</v>
      </c>
      <c r="C514" s="158">
        <v>25426</v>
      </c>
      <c r="D514" s="46" t="s">
        <v>866</v>
      </c>
      <c r="E514" s="46">
        <v>5.4226475279106859E-2</v>
      </c>
      <c r="F514" s="46">
        <v>0.10096153846153846</v>
      </c>
      <c r="G514" s="46">
        <v>4.3973941368078175E-2</v>
      </c>
      <c r="H514" s="46">
        <v>4.5226130653266333E-2</v>
      </c>
      <c r="I514" s="46">
        <v>0</v>
      </c>
      <c r="J514" s="46">
        <v>0</v>
      </c>
      <c r="K514" s="46">
        <v>3.6968576709796672E-3</v>
      </c>
      <c r="L514" s="46">
        <v>0</v>
      </c>
      <c r="M514">
        <f>+_xlfn.IFNA(VLOOKUP(C514,'[1]HISTORICO TCB MUNICIPIO'!$C$10:$W$1131,21,FALSE),0)</f>
        <v>0</v>
      </c>
    </row>
    <row r="515" spans="1:13" x14ac:dyDescent="0.25">
      <c r="A515" s="44">
        <f>+COUNTIF($B$1:B515,ESTADISTICAS!B$9)</f>
        <v>0</v>
      </c>
      <c r="B515">
        <v>25</v>
      </c>
      <c r="C515" s="158">
        <v>25430</v>
      </c>
      <c r="D515" s="46" t="s">
        <v>867</v>
      </c>
      <c r="E515" s="46">
        <v>6.3814252336448593E-2</v>
      </c>
      <c r="F515" s="46">
        <v>9.3111500291885585E-2</v>
      </c>
      <c r="G515" s="46">
        <v>4.2379073505772323E-2</v>
      </c>
      <c r="H515" s="46">
        <v>9.5858334552905017E-2</v>
      </c>
      <c r="I515" s="46">
        <v>7.8419897585954648E-2</v>
      </c>
      <c r="J515" s="46">
        <v>6.6025360734586799E-2</v>
      </c>
      <c r="K515" s="46">
        <v>6.5675519630484985E-2</v>
      </c>
      <c r="L515" s="46">
        <v>7.3937153419593352E-2</v>
      </c>
      <c r="M515">
        <f>+_xlfn.IFNA(VLOOKUP(C515,'[1]HISTORICO TCB MUNICIPIO'!$C$10:$W$1131,21,FALSE),0)</f>
        <v>7.3143495254048022E-2</v>
      </c>
    </row>
    <row r="516" spans="1:13" x14ac:dyDescent="0.25">
      <c r="A516" s="44">
        <f>+COUNTIF($B$1:B516,ESTADISTICAS!B$9)</f>
        <v>0</v>
      </c>
      <c r="B516">
        <v>25</v>
      </c>
      <c r="C516" s="158">
        <v>25436</v>
      </c>
      <c r="D516" s="46" t="s">
        <v>868</v>
      </c>
      <c r="E516" s="46">
        <v>0</v>
      </c>
      <c r="F516" s="46">
        <v>0</v>
      </c>
      <c r="G516" s="46">
        <v>0</v>
      </c>
      <c r="H516" s="46">
        <v>0</v>
      </c>
      <c r="I516" s="46">
        <v>0</v>
      </c>
      <c r="J516" s="46">
        <v>1.3544018058690745E-2</v>
      </c>
      <c r="K516" s="46">
        <v>0</v>
      </c>
      <c r="L516" s="46">
        <v>0</v>
      </c>
      <c r="M516">
        <f>+_xlfn.IFNA(VLOOKUP(C516,'[1]HISTORICO TCB MUNICIPIO'!$C$10:$W$1131,21,FALSE),0)</f>
        <v>0</v>
      </c>
    </row>
    <row r="517" spans="1:13" x14ac:dyDescent="0.25">
      <c r="A517" s="44">
        <f>+COUNTIF($B$1:B517,ESTADISTICAS!B$9)</f>
        <v>0</v>
      </c>
      <c r="B517">
        <v>25</v>
      </c>
      <c r="C517" s="158">
        <v>25438</v>
      </c>
      <c r="D517" s="46" t="s">
        <v>869</v>
      </c>
      <c r="E517" s="46">
        <v>5.9782608695652176E-2</v>
      </c>
      <c r="F517" s="46">
        <v>0.11211573236889692</v>
      </c>
      <c r="G517" s="46">
        <v>7.5729927007299275E-2</v>
      </c>
      <c r="H517" s="46">
        <v>3.62453531598513E-2</v>
      </c>
      <c r="I517" s="46">
        <v>0</v>
      </c>
      <c r="J517" s="46">
        <v>0</v>
      </c>
      <c r="K517" s="46">
        <v>0</v>
      </c>
      <c r="L517" s="46">
        <v>0</v>
      </c>
      <c r="M517">
        <f>+_xlfn.IFNA(VLOOKUP(C517,'[1]HISTORICO TCB MUNICIPIO'!$C$10:$W$1131,21,FALSE),0)</f>
        <v>0</v>
      </c>
    </row>
    <row r="518" spans="1:13" x14ac:dyDescent="0.25">
      <c r="A518" s="44">
        <f>+COUNTIF($B$1:B518,ESTADISTICAS!B$9)</f>
        <v>0</v>
      </c>
      <c r="B518">
        <v>25</v>
      </c>
      <c r="C518" s="158">
        <v>25473</v>
      </c>
      <c r="D518" s="46" t="s">
        <v>870</v>
      </c>
      <c r="E518" s="46">
        <v>0.310446957458266</v>
      </c>
      <c r="F518" s="46">
        <v>0.32403631101170899</v>
      </c>
      <c r="G518" s="46">
        <v>0.35570817675262406</v>
      </c>
      <c r="H518" s="46">
        <v>0.37243062692702983</v>
      </c>
      <c r="I518" s="46">
        <v>0.51467585502807556</v>
      </c>
      <c r="J518" s="46">
        <v>0.57630116220313288</v>
      </c>
      <c r="K518" s="46">
        <v>0.66081215744892874</v>
      </c>
      <c r="L518" s="46">
        <v>0.74631087063453028</v>
      </c>
      <c r="M518">
        <f>+_xlfn.IFNA(VLOOKUP(C518,'[1]HISTORICO TCB MUNICIPIO'!$C$10:$W$1131,21,FALSE),0)</f>
        <v>0.72449350964454684</v>
      </c>
    </row>
    <row r="519" spans="1:13" x14ac:dyDescent="0.25">
      <c r="A519" s="44">
        <f>+COUNTIF($B$1:B519,ESTADISTICAS!B$9)</f>
        <v>0</v>
      </c>
      <c r="B519">
        <v>25</v>
      </c>
      <c r="C519" s="158">
        <v>25483</v>
      </c>
      <c r="D519" s="46" t="s">
        <v>469</v>
      </c>
      <c r="E519" s="46">
        <v>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>
        <f>+_xlfn.IFNA(VLOOKUP(C519,'[1]HISTORICO TCB MUNICIPIO'!$C$10:$W$1131,21,FALSE),0)</f>
        <v>0</v>
      </c>
    </row>
    <row r="520" spans="1:13" x14ac:dyDescent="0.25">
      <c r="A520" s="44">
        <f>+COUNTIF($B$1:B520,ESTADISTICAS!B$9)</f>
        <v>0</v>
      </c>
      <c r="B520">
        <v>25</v>
      </c>
      <c r="C520" s="158">
        <v>25486</v>
      </c>
      <c r="D520" s="46" t="s">
        <v>871</v>
      </c>
      <c r="E520" s="46">
        <v>2.2505626406601649E-3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>
        <f>+_xlfn.IFNA(VLOOKUP(C520,'[1]HISTORICO TCB MUNICIPIO'!$C$10:$W$1131,21,FALSE),0)</f>
        <v>0</v>
      </c>
    </row>
    <row r="521" spans="1:13" x14ac:dyDescent="0.25">
      <c r="A521" s="44">
        <f>+COUNTIF($B$1:B521,ESTADISTICAS!B$9)</f>
        <v>0</v>
      </c>
      <c r="B521">
        <v>25</v>
      </c>
      <c r="C521" s="158">
        <v>25488</v>
      </c>
      <c r="D521" s="46" t="s">
        <v>872</v>
      </c>
      <c r="E521" s="46">
        <v>1.7299328859060403</v>
      </c>
      <c r="F521" s="46">
        <v>0.86459989401165871</v>
      </c>
      <c r="G521" s="46">
        <v>1.0916732335172052</v>
      </c>
      <c r="H521" s="46">
        <v>0.83986415882967602</v>
      </c>
      <c r="I521" s="46">
        <v>1.3223787167449139</v>
      </c>
      <c r="J521" s="46">
        <v>1.3601982263954095</v>
      </c>
      <c r="K521" s="46">
        <v>1.3833333333333333</v>
      </c>
      <c r="L521" s="46">
        <v>1.34105098855359</v>
      </c>
      <c r="M521">
        <f>+_xlfn.IFNA(VLOOKUP(C521,'[1]HISTORICO TCB MUNICIPIO'!$C$10:$W$1131,21,FALSE),0)</f>
        <v>1.379569613689396</v>
      </c>
    </row>
    <row r="522" spans="1:13" x14ac:dyDescent="0.25">
      <c r="A522" s="44">
        <f>+COUNTIF($B$1:B522,ESTADISTICAS!B$9)</f>
        <v>0</v>
      </c>
      <c r="B522">
        <v>25</v>
      </c>
      <c r="C522" s="158">
        <v>25489</v>
      </c>
      <c r="D522" s="46" t="s">
        <v>873</v>
      </c>
      <c r="E522" s="46">
        <v>0.1558872305140962</v>
      </c>
      <c r="F522" s="46">
        <v>0.14146341463414633</v>
      </c>
      <c r="G522" s="46">
        <v>9.9186991869918695E-2</v>
      </c>
      <c r="H522" s="46">
        <v>2.9411764705882353E-2</v>
      </c>
      <c r="I522" s="46">
        <v>0</v>
      </c>
      <c r="J522" s="46">
        <v>0</v>
      </c>
      <c r="K522" s="46">
        <v>0</v>
      </c>
      <c r="L522" s="46">
        <v>0</v>
      </c>
      <c r="M522">
        <f>+_xlfn.IFNA(VLOOKUP(C522,'[1]HISTORICO TCB MUNICIPIO'!$C$10:$W$1131,21,FALSE),0)</f>
        <v>0</v>
      </c>
    </row>
    <row r="523" spans="1:13" x14ac:dyDescent="0.25">
      <c r="A523" s="44">
        <f>+COUNTIF($B$1:B523,ESTADISTICAS!B$9)</f>
        <v>0</v>
      </c>
      <c r="B523">
        <v>25</v>
      </c>
      <c r="C523" s="158">
        <v>25491</v>
      </c>
      <c r="D523" s="46" t="s">
        <v>874</v>
      </c>
      <c r="E523" s="46">
        <v>0.28493647912885661</v>
      </c>
      <c r="F523" s="46">
        <v>0.26198630136986301</v>
      </c>
      <c r="G523" s="46">
        <v>0.21147540983606558</v>
      </c>
      <c r="H523" s="46">
        <v>9.1051805337519623E-2</v>
      </c>
      <c r="I523" s="46">
        <v>5.3353658536585365E-2</v>
      </c>
      <c r="J523" s="46">
        <v>2.2222222222222223E-2</v>
      </c>
      <c r="K523" s="46">
        <v>1.906158357771261E-2</v>
      </c>
      <c r="L523" s="46">
        <v>1.7595307917888565E-2</v>
      </c>
      <c r="M523">
        <f>+_xlfn.IFNA(VLOOKUP(C523,'[1]HISTORICO TCB MUNICIPIO'!$C$10:$W$1131,21,FALSE),0)</f>
        <v>8.9418777943368107E-3</v>
      </c>
    </row>
    <row r="524" spans="1:13" x14ac:dyDescent="0.25">
      <c r="A524" s="44">
        <f>+COUNTIF($B$1:B524,ESTADISTICAS!B$9)</f>
        <v>0</v>
      </c>
      <c r="B524">
        <v>25</v>
      </c>
      <c r="C524" s="158">
        <v>25506</v>
      </c>
      <c r="D524" s="46" t="s">
        <v>514</v>
      </c>
      <c r="E524" s="46">
        <v>0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>
        <f>+_xlfn.IFNA(VLOOKUP(C524,'[1]HISTORICO TCB MUNICIPIO'!$C$10:$W$1131,21,FALSE),0)</f>
        <v>0</v>
      </c>
    </row>
    <row r="525" spans="1:13" x14ac:dyDescent="0.25">
      <c r="A525" s="44">
        <f>+COUNTIF($B$1:B525,ESTADISTICAS!B$9)</f>
        <v>0</v>
      </c>
      <c r="B525">
        <v>25</v>
      </c>
      <c r="C525" s="158">
        <v>25513</v>
      </c>
      <c r="D525" s="46" t="s">
        <v>875</v>
      </c>
      <c r="E525" s="46">
        <v>0.16263387544625149</v>
      </c>
      <c r="F525" s="46">
        <v>8.8119590873328088E-2</v>
      </c>
      <c r="G525" s="46">
        <v>0.13166144200626959</v>
      </c>
      <c r="H525" s="46">
        <v>6.0070671378091869E-2</v>
      </c>
      <c r="I525" s="46">
        <v>4.6172059984214683E-2</v>
      </c>
      <c r="J525" s="46">
        <v>3.9729837107667858E-4</v>
      </c>
      <c r="K525" s="46">
        <v>3.996802557953637E-4</v>
      </c>
      <c r="L525" s="46">
        <v>8.0256821829855537E-4</v>
      </c>
      <c r="M525">
        <f>+_xlfn.IFNA(VLOOKUP(C525,'[1]HISTORICO TCB MUNICIPIO'!$C$10:$W$1131,21,FALSE),0)</f>
        <v>2.6591458501208701E-2</v>
      </c>
    </row>
    <row r="526" spans="1:13" x14ac:dyDescent="0.25">
      <c r="A526" s="44">
        <f>+COUNTIF($B$1:B526,ESTADISTICAS!B$9)</f>
        <v>0</v>
      </c>
      <c r="B526">
        <v>25</v>
      </c>
      <c r="C526" s="158">
        <v>25518</v>
      </c>
      <c r="D526" s="46" t="s">
        <v>876</v>
      </c>
      <c r="E526" s="46">
        <v>0</v>
      </c>
      <c r="F526" s="46">
        <v>0</v>
      </c>
      <c r="G526" s="46">
        <v>0.12926829268292683</v>
      </c>
      <c r="H526" s="46">
        <v>0.13131313131313133</v>
      </c>
      <c r="I526" s="46">
        <v>8.6387434554973816E-2</v>
      </c>
      <c r="J526" s="46">
        <v>0</v>
      </c>
      <c r="K526" s="46">
        <v>0</v>
      </c>
      <c r="L526" s="46">
        <v>0</v>
      </c>
      <c r="M526">
        <f>+_xlfn.IFNA(VLOOKUP(C526,'[1]HISTORICO TCB MUNICIPIO'!$C$10:$W$1131,21,FALSE),0)</f>
        <v>0</v>
      </c>
    </row>
    <row r="527" spans="1:13" x14ac:dyDescent="0.25">
      <c r="A527" s="44">
        <f>+COUNTIF($B$1:B527,ESTADISTICAS!B$9)</f>
        <v>0</v>
      </c>
      <c r="B527">
        <v>25</v>
      </c>
      <c r="C527" s="158">
        <v>25524</v>
      </c>
      <c r="D527" s="46" t="s">
        <v>877</v>
      </c>
      <c r="E527" s="46">
        <v>7.3308270676691725E-2</v>
      </c>
      <c r="F527" s="46">
        <v>3.5647279549718573E-2</v>
      </c>
      <c r="G527" s="46">
        <v>0</v>
      </c>
      <c r="H527" s="46">
        <v>0</v>
      </c>
      <c r="I527" s="46">
        <v>0</v>
      </c>
      <c r="J527" s="46">
        <v>1.953125E-3</v>
      </c>
      <c r="K527" s="46">
        <v>0</v>
      </c>
      <c r="L527" s="46">
        <v>0</v>
      </c>
      <c r="M527">
        <f>+_xlfn.IFNA(VLOOKUP(C527,'[1]HISTORICO TCB MUNICIPIO'!$C$10:$W$1131,21,FALSE),0)</f>
        <v>0</v>
      </c>
    </row>
    <row r="528" spans="1:13" x14ac:dyDescent="0.25">
      <c r="A528" s="44">
        <f>+COUNTIF($B$1:B528,ESTADISTICAS!B$9)</f>
        <v>0</v>
      </c>
      <c r="B528">
        <v>25</v>
      </c>
      <c r="C528" s="158">
        <v>25530</v>
      </c>
      <c r="D528" s="46" t="s">
        <v>878</v>
      </c>
      <c r="E528" s="46">
        <v>9.2413793103448272E-2</v>
      </c>
      <c r="F528" s="46">
        <v>9.2926490984743412E-2</v>
      </c>
      <c r="G528" s="46">
        <v>3.3613445378151259E-2</v>
      </c>
      <c r="H528" s="46">
        <v>3.2716927453769556E-2</v>
      </c>
      <c r="I528" s="46">
        <v>2.1739130434782608E-2</v>
      </c>
      <c r="J528" s="46">
        <v>5.9171597633136093E-3</v>
      </c>
      <c r="K528" s="46">
        <v>0</v>
      </c>
      <c r="L528" s="46">
        <v>0</v>
      </c>
      <c r="M528">
        <f>+_xlfn.IFNA(VLOOKUP(C528,'[1]HISTORICO TCB MUNICIPIO'!$C$10:$W$1131,21,FALSE),0)</f>
        <v>0</v>
      </c>
    </row>
    <row r="529" spans="1:13" x14ac:dyDescent="0.25">
      <c r="A529" s="44">
        <f>+COUNTIF($B$1:B529,ESTADISTICAS!B$9)</f>
        <v>0</v>
      </c>
      <c r="B529">
        <v>25</v>
      </c>
      <c r="C529" s="158">
        <v>25535</v>
      </c>
      <c r="D529" s="46" t="s">
        <v>879</v>
      </c>
      <c r="E529" s="46">
        <v>6.6170388751033912E-3</v>
      </c>
      <c r="F529" s="46">
        <v>3.3585222502099076E-3</v>
      </c>
      <c r="G529" s="46">
        <v>3.4188034188034188E-3</v>
      </c>
      <c r="H529" s="46">
        <v>8.8183421516754845E-4</v>
      </c>
      <c r="I529" s="46">
        <v>9.1157702825888785E-4</v>
      </c>
      <c r="J529" s="46">
        <v>0</v>
      </c>
      <c r="K529" s="46">
        <v>0</v>
      </c>
      <c r="L529" s="46">
        <v>0</v>
      </c>
      <c r="M529">
        <f>+_xlfn.IFNA(VLOOKUP(C529,'[1]HISTORICO TCB MUNICIPIO'!$C$10:$W$1131,21,FALSE),0)</f>
        <v>0</v>
      </c>
    </row>
    <row r="530" spans="1:13" x14ac:dyDescent="0.25">
      <c r="A530" s="44">
        <f>+COUNTIF($B$1:B530,ESTADISTICAS!B$9)</f>
        <v>0</v>
      </c>
      <c r="B530">
        <v>25</v>
      </c>
      <c r="C530" s="158">
        <v>25572</v>
      </c>
      <c r="D530" s="46" t="s">
        <v>880</v>
      </c>
      <c r="E530" s="46">
        <v>0.30393401015228427</v>
      </c>
      <c r="F530" s="46">
        <v>0.11928306551297899</v>
      </c>
      <c r="G530" s="46">
        <v>0.15342960288808663</v>
      </c>
      <c r="H530" s="46">
        <v>0.10064743967039436</v>
      </c>
      <c r="I530" s="46">
        <v>6.0449050086355788E-2</v>
      </c>
      <c r="J530" s="46">
        <v>0</v>
      </c>
      <c r="K530" s="46">
        <v>0</v>
      </c>
      <c r="L530" s="46">
        <v>5.506607929515419E-4</v>
      </c>
      <c r="M530">
        <f>+_xlfn.IFNA(VLOOKUP(C530,'[1]HISTORICO TCB MUNICIPIO'!$C$10:$W$1131,21,FALSE),0)</f>
        <v>0</v>
      </c>
    </row>
    <row r="531" spans="1:13" x14ac:dyDescent="0.25">
      <c r="A531" s="44">
        <f>+COUNTIF($B$1:B531,ESTADISTICAS!B$9)</f>
        <v>0</v>
      </c>
      <c r="B531">
        <v>25</v>
      </c>
      <c r="C531" s="158">
        <v>25580</v>
      </c>
      <c r="D531" s="46" t="s">
        <v>881</v>
      </c>
      <c r="E531" s="46">
        <v>0</v>
      </c>
      <c r="F531" s="46">
        <v>0.17532467532467533</v>
      </c>
      <c r="G531" s="46">
        <v>0.18181818181818182</v>
      </c>
      <c r="H531" s="46">
        <v>6.1643835616438353E-2</v>
      </c>
      <c r="I531" s="46">
        <v>0</v>
      </c>
      <c r="J531" s="46">
        <v>0</v>
      </c>
      <c r="K531" s="46">
        <v>0</v>
      </c>
      <c r="L531" s="46">
        <v>0</v>
      </c>
      <c r="M531">
        <f>+_xlfn.IFNA(VLOOKUP(C531,'[1]HISTORICO TCB MUNICIPIO'!$C$10:$W$1131,21,FALSE),0)</f>
        <v>0</v>
      </c>
    </row>
    <row r="532" spans="1:13" x14ac:dyDescent="0.25">
      <c r="A532" s="44">
        <f>+COUNTIF($B$1:B532,ESTADISTICAS!B$9)</f>
        <v>0</v>
      </c>
      <c r="B532">
        <v>25</v>
      </c>
      <c r="C532" s="158">
        <v>25592</v>
      </c>
      <c r="D532" s="46" t="s">
        <v>882</v>
      </c>
      <c r="E532" s="46">
        <v>6.8883610451306407E-2</v>
      </c>
      <c r="F532" s="46">
        <v>0</v>
      </c>
      <c r="G532" s="46">
        <v>6.0267857142857144E-2</v>
      </c>
      <c r="H532" s="46">
        <v>7.5723830734966593E-2</v>
      </c>
      <c r="I532" s="46">
        <v>2.9017857142857144E-2</v>
      </c>
      <c r="J532" s="46">
        <v>0</v>
      </c>
      <c r="K532" s="46">
        <v>0</v>
      </c>
      <c r="L532" s="46">
        <v>0</v>
      </c>
      <c r="M532">
        <f>+_xlfn.IFNA(VLOOKUP(C532,'[1]HISTORICO TCB MUNICIPIO'!$C$10:$W$1131,21,FALSE),0)</f>
        <v>0</v>
      </c>
    </row>
    <row r="533" spans="1:13" x14ac:dyDescent="0.25">
      <c r="A533" s="44">
        <f>+COUNTIF($B$1:B533,ESTADISTICAS!B$9)</f>
        <v>0</v>
      </c>
      <c r="B533">
        <v>25</v>
      </c>
      <c r="C533" s="158">
        <v>25594</v>
      </c>
      <c r="D533" s="46" t="s">
        <v>883</v>
      </c>
      <c r="E533" s="46">
        <v>0.29548989113530327</v>
      </c>
      <c r="F533" s="46">
        <v>0.30524642289348169</v>
      </c>
      <c r="G533" s="46">
        <v>0.3366174055829228</v>
      </c>
      <c r="H533" s="46">
        <v>0.31462585034013607</v>
      </c>
      <c r="I533" s="46">
        <v>0.256140350877193</v>
      </c>
      <c r="J533" s="46">
        <v>0.21920289855072464</v>
      </c>
      <c r="K533" s="46">
        <v>0.15185185185185185</v>
      </c>
      <c r="L533" s="46">
        <v>0</v>
      </c>
      <c r="M533">
        <f>+_xlfn.IFNA(VLOOKUP(C533,'[1]HISTORICO TCB MUNICIPIO'!$C$10:$W$1131,21,FALSE),0)</f>
        <v>0</v>
      </c>
    </row>
    <row r="534" spans="1:13" x14ac:dyDescent="0.25">
      <c r="A534" s="44">
        <f>+COUNTIF($B$1:B534,ESTADISTICAS!B$9)</f>
        <v>0</v>
      </c>
      <c r="B534">
        <v>25</v>
      </c>
      <c r="C534" s="158">
        <v>25596</v>
      </c>
      <c r="D534" s="46" t="s">
        <v>884</v>
      </c>
      <c r="E534" s="46">
        <v>0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>
        <f>+_xlfn.IFNA(VLOOKUP(C534,'[1]HISTORICO TCB MUNICIPIO'!$C$10:$W$1131,21,FALSE),0)</f>
        <v>0</v>
      </c>
    </row>
    <row r="535" spans="1:13" x14ac:dyDescent="0.25">
      <c r="A535" s="44">
        <f>+COUNTIF($B$1:B535,ESTADISTICAS!B$9)</f>
        <v>0</v>
      </c>
      <c r="B535">
        <v>25</v>
      </c>
      <c r="C535" s="158">
        <v>25599</v>
      </c>
      <c r="D535" s="46" t="s">
        <v>885</v>
      </c>
      <c r="E535" s="46">
        <v>9.3434343434343439E-2</v>
      </c>
      <c r="F535" s="46">
        <v>4.5685279187817257E-2</v>
      </c>
      <c r="G535" s="46">
        <v>2.5974025974025976E-2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>
        <f>+_xlfn.IFNA(VLOOKUP(C535,'[1]HISTORICO TCB MUNICIPIO'!$C$10:$W$1131,21,FALSE),0)</f>
        <v>0</v>
      </c>
    </row>
    <row r="536" spans="1:13" x14ac:dyDescent="0.25">
      <c r="A536" s="44">
        <f>+COUNTIF($B$1:B536,ESTADISTICAS!B$9)</f>
        <v>0</v>
      </c>
      <c r="B536">
        <v>25</v>
      </c>
      <c r="C536" s="158">
        <v>25612</v>
      </c>
      <c r="D536" s="46" t="s">
        <v>886</v>
      </c>
      <c r="E536" s="46">
        <v>0</v>
      </c>
      <c r="F536" s="46">
        <v>1.7456359102244388E-2</v>
      </c>
      <c r="G536" s="46">
        <v>9.6534653465346537E-2</v>
      </c>
      <c r="H536" s="46">
        <v>7.160493827160494E-2</v>
      </c>
      <c r="I536" s="46">
        <v>6.1576354679802957E-2</v>
      </c>
      <c r="J536" s="46">
        <v>1.8359853121175031E-2</v>
      </c>
      <c r="K536" s="46">
        <v>1.4616321559074299E-2</v>
      </c>
      <c r="L536" s="46">
        <v>1.2121212121212121E-3</v>
      </c>
      <c r="M536">
        <f>+_xlfn.IFNA(VLOOKUP(C536,'[1]HISTORICO TCB MUNICIPIO'!$C$10:$W$1131,21,FALSE),0)</f>
        <v>0</v>
      </c>
    </row>
    <row r="537" spans="1:13" x14ac:dyDescent="0.25">
      <c r="A537" s="44">
        <f>+COUNTIF($B$1:B537,ESTADISTICAS!B$9)</f>
        <v>0</v>
      </c>
      <c r="B537">
        <v>25</v>
      </c>
      <c r="C537" s="158">
        <v>25645</v>
      </c>
      <c r="D537" s="46" t="s">
        <v>2372</v>
      </c>
      <c r="E537" s="46">
        <v>0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8.8809946714031975E-4</v>
      </c>
      <c r="L537" s="46">
        <v>9.0171325518485117E-4</v>
      </c>
      <c r="M537">
        <f>+_xlfn.IFNA(VLOOKUP(C537,'[1]HISTORICO TCB MUNICIPIO'!$C$10:$W$1131,21,FALSE),0)</f>
        <v>0</v>
      </c>
    </row>
    <row r="538" spans="1:13" x14ac:dyDescent="0.25">
      <c r="A538" s="44">
        <f>+COUNTIF($B$1:B538,ESTADISTICAS!B$9)</f>
        <v>0</v>
      </c>
      <c r="B538">
        <v>25</v>
      </c>
      <c r="C538" s="158">
        <v>25649</v>
      </c>
      <c r="D538" s="46" t="s">
        <v>888</v>
      </c>
      <c r="E538" s="46">
        <v>2.0920502092050207E-3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>
        <f>+_xlfn.IFNA(VLOOKUP(C538,'[1]HISTORICO TCB MUNICIPIO'!$C$10:$W$1131,21,FALSE),0)</f>
        <v>0</v>
      </c>
    </row>
    <row r="539" spans="1:13" x14ac:dyDescent="0.25">
      <c r="A539" s="44">
        <f>+COUNTIF($B$1:B539,ESTADISTICAS!B$9)</f>
        <v>0</v>
      </c>
      <c r="B539">
        <v>25</v>
      </c>
      <c r="C539" s="158">
        <v>25653</v>
      </c>
      <c r="D539" s="46" t="s">
        <v>889</v>
      </c>
      <c r="E539" s="46">
        <v>0</v>
      </c>
      <c r="F539" s="46">
        <v>0</v>
      </c>
      <c r="G539" s="46">
        <v>4.5364891518737675E-2</v>
      </c>
      <c r="H539" s="46">
        <v>4.6938775510204082E-2</v>
      </c>
      <c r="I539" s="46">
        <v>0</v>
      </c>
      <c r="J539" s="46">
        <v>0</v>
      </c>
      <c r="K539" s="46">
        <v>0</v>
      </c>
      <c r="L539" s="46">
        <v>0</v>
      </c>
      <c r="M539">
        <f>+_xlfn.IFNA(VLOOKUP(C539,'[1]HISTORICO TCB MUNICIPIO'!$C$10:$W$1131,21,FALSE),0)</f>
        <v>0</v>
      </c>
    </row>
    <row r="540" spans="1:13" x14ac:dyDescent="0.25">
      <c r="A540" s="44">
        <f>+COUNTIF($B$1:B540,ESTADISTICAS!B$9)</f>
        <v>0</v>
      </c>
      <c r="B540">
        <v>25</v>
      </c>
      <c r="C540" s="158">
        <v>25658</v>
      </c>
      <c r="D540" s="46" t="s">
        <v>487</v>
      </c>
      <c r="E540" s="46">
        <v>0.1835518474374255</v>
      </c>
      <c r="F540" s="46">
        <v>4.9940546967895363E-2</v>
      </c>
      <c r="G540" s="46">
        <v>4.0718562874251497E-2</v>
      </c>
      <c r="H540" s="46">
        <v>0</v>
      </c>
      <c r="I540" s="46">
        <v>0</v>
      </c>
      <c r="J540" s="46">
        <v>0</v>
      </c>
      <c r="K540" s="46">
        <v>1.2437810945273632E-3</v>
      </c>
      <c r="L540" s="46">
        <v>0</v>
      </c>
      <c r="M540">
        <f>+_xlfn.IFNA(VLOOKUP(C540,'[1]HISTORICO TCB MUNICIPIO'!$C$10:$W$1131,21,FALSE),0)</f>
        <v>0</v>
      </c>
    </row>
    <row r="541" spans="1:13" x14ac:dyDescent="0.25">
      <c r="A541" s="44">
        <f>+COUNTIF($B$1:B541,ESTADISTICAS!B$9)</f>
        <v>0</v>
      </c>
      <c r="B541">
        <v>25</v>
      </c>
      <c r="C541" s="158">
        <v>25662</v>
      </c>
      <c r="D541" s="46" t="s">
        <v>890</v>
      </c>
      <c r="E541" s="46">
        <v>0.20060483870967741</v>
      </c>
      <c r="F541" s="46">
        <v>0.10396039603960396</v>
      </c>
      <c r="G541" s="46">
        <v>8.9566929133858261E-2</v>
      </c>
      <c r="H541" s="46">
        <v>9.3966369930761628E-2</v>
      </c>
      <c r="I541" s="46">
        <v>6.3316582914572858E-2</v>
      </c>
      <c r="J541" s="46">
        <v>1.3429752066115703E-2</v>
      </c>
      <c r="K541" s="46">
        <v>1.5957446808510637E-2</v>
      </c>
      <c r="L541" s="46">
        <v>1.4317180616740088E-2</v>
      </c>
      <c r="M541">
        <f>+_xlfn.IFNA(VLOOKUP(C541,'[1]HISTORICO TCB MUNICIPIO'!$C$10:$W$1131,21,FALSE),0)</f>
        <v>0</v>
      </c>
    </row>
    <row r="542" spans="1:13" x14ac:dyDescent="0.25">
      <c r="A542" s="44">
        <f>+COUNTIF($B$1:B542,ESTADISTICAS!B$9)</f>
        <v>0</v>
      </c>
      <c r="B542">
        <v>25</v>
      </c>
      <c r="C542" s="158">
        <v>25718</v>
      </c>
      <c r="D542" s="46" t="s">
        <v>891</v>
      </c>
      <c r="E542" s="46">
        <v>0.17827004219409281</v>
      </c>
      <c r="F542" s="46">
        <v>6.903765690376569E-2</v>
      </c>
      <c r="G542" s="46">
        <v>0.12774869109947645</v>
      </c>
      <c r="H542" s="46">
        <v>7.8141499472016901E-2</v>
      </c>
      <c r="I542" s="46">
        <v>4.4181034482758619E-2</v>
      </c>
      <c r="J542" s="46">
        <v>0</v>
      </c>
      <c r="K542" s="46">
        <v>0</v>
      </c>
      <c r="L542" s="46">
        <v>0</v>
      </c>
      <c r="M542">
        <f>+_xlfn.IFNA(VLOOKUP(C542,'[1]HISTORICO TCB MUNICIPIO'!$C$10:$W$1131,21,FALSE),0)</f>
        <v>0</v>
      </c>
    </row>
    <row r="543" spans="1:13" x14ac:dyDescent="0.25">
      <c r="A543" s="44">
        <f>+COUNTIF($B$1:B543,ESTADISTICAS!B$9)</f>
        <v>0</v>
      </c>
      <c r="B543">
        <v>25</v>
      </c>
      <c r="C543" s="158">
        <v>25736</v>
      </c>
      <c r="D543" s="46" t="s">
        <v>892</v>
      </c>
      <c r="E543" s="46">
        <v>0</v>
      </c>
      <c r="F543" s="46">
        <v>0</v>
      </c>
      <c r="G543" s="46">
        <v>0</v>
      </c>
      <c r="H543" s="46">
        <v>0</v>
      </c>
      <c r="I543" s="46">
        <v>0</v>
      </c>
      <c r="J543" s="46">
        <v>7.6569678407350692E-4</v>
      </c>
      <c r="K543" s="46">
        <v>0</v>
      </c>
      <c r="L543" s="46">
        <v>1.4684287812041115E-3</v>
      </c>
      <c r="M543">
        <f>+_xlfn.IFNA(VLOOKUP(C543,'[1]HISTORICO TCB MUNICIPIO'!$C$10:$W$1131,21,FALSE),0)</f>
        <v>0</v>
      </c>
    </row>
    <row r="544" spans="1:13" x14ac:dyDescent="0.25">
      <c r="A544" s="44">
        <f>+COUNTIF($B$1:B544,ESTADISTICAS!B$9)</f>
        <v>0</v>
      </c>
      <c r="B544">
        <v>25</v>
      </c>
      <c r="C544" s="158">
        <v>25740</v>
      </c>
      <c r="D544" s="46" t="s">
        <v>893</v>
      </c>
      <c r="E544" s="46">
        <v>0.51916691820102623</v>
      </c>
      <c r="F544" s="46">
        <v>0.48836524300441825</v>
      </c>
      <c r="G544" s="46">
        <v>0.48732718894009219</v>
      </c>
      <c r="H544" s="46">
        <v>0.41264465142534573</v>
      </c>
      <c r="I544" s="46">
        <v>0.305332964907433</v>
      </c>
      <c r="J544" s="46">
        <v>0.28021680216802169</v>
      </c>
      <c r="K544" s="46">
        <v>0.2209767814251401</v>
      </c>
      <c r="L544" s="46">
        <v>0.17997364953886694</v>
      </c>
      <c r="M544">
        <f>+_xlfn.IFNA(VLOOKUP(C544,'[1]HISTORICO TCB MUNICIPIO'!$C$10:$W$1131,21,FALSE),0)</f>
        <v>0.19313417190775681</v>
      </c>
    </row>
    <row r="545" spans="1:13" x14ac:dyDescent="0.25">
      <c r="A545" s="44">
        <f>+COUNTIF($B$1:B545,ESTADISTICAS!B$9)</f>
        <v>0</v>
      </c>
      <c r="B545">
        <v>25</v>
      </c>
      <c r="C545" s="158">
        <v>25743</v>
      </c>
      <c r="D545" s="46" t="s">
        <v>894</v>
      </c>
      <c r="E545" s="46">
        <v>9.1338582677165353E-2</v>
      </c>
      <c r="F545" s="46">
        <v>9.0909090909090912E-2</v>
      </c>
      <c r="G545" s="46">
        <v>4.1561074505828688E-2</v>
      </c>
      <c r="H545" s="46">
        <v>2.8913260219341975E-2</v>
      </c>
      <c r="I545" s="46">
        <v>9.857072449482503E-3</v>
      </c>
      <c r="J545" s="46">
        <v>1.9550342130987292E-3</v>
      </c>
      <c r="K545" s="46">
        <v>0</v>
      </c>
      <c r="L545" s="46">
        <v>0</v>
      </c>
      <c r="M545">
        <f>+_xlfn.IFNA(VLOOKUP(C545,'[1]HISTORICO TCB MUNICIPIO'!$C$10:$W$1131,21,FALSE),0)</f>
        <v>0</v>
      </c>
    </row>
    <row r="546" spans="1:13" x14ac:dyDescent="0.25">
      <c r="A546" s="44">
        <f>+COUNTIF($B$1:B546,ESTADISTICAS!B$9)</f>
        <v>0</v>
      </c>
      <c r="B546">
        <v>25</v>
      </c>
      <c r="C546" s="158">
        <v>25745</v>
      </c>
      <c r="D546" s="46" t="s">
        <v>895</v>
      </c>
      <c r="E546" s="46">
        <v>0.1020746887966805</v>
      </c>
      <c r="F546" s="46">
        <v>9.5588235294117641E-2</v>
      </c>
      <c r="G546" s="46">
        <v>0.10210696920583469</v>
      </c>
      <c r="H546" s="46">
        <v>8.2859463850528031E-2</v>
      </c>
      <c r="I546" s="46">
        <v>3.5130718954248366E-2</v>
      </c>
      <c r="J546" s="46">
        <v>1.1513157894736841E-2</v>
      </c>
      <c r="K546" s="46">
        <v>9.9255583126550868E-3</v>
      </c>
      <c r="L546" s="46">
        <v>9.1210613598673301E-3</v>
      </c>
      <c r="M546">
        <f>+_xlfn.IFNA(VLOOKUP(C546,'[1]HISTORICO TCB MUNICIPIO'!$C$10:$W$1131,21,FALSE),0)</f>
        <v>5.8091286307053944E-3</v>
      </c>
    </row>
    <row r="547" spans="1:13" x14ac:dyDescent="0.25">
      <c r="A547" s="44">
        <f>+COUNTIF($B$1:B547,ESTADISTICAS!B$9)</f>
        <v>0</v>
      </c>
      <c r="B547">
        <v>25</v>
      </c>
      <c r="C547" s="158">
        <v>25754</v>
      </c>
      <c r="D547" s="46" t="s">
        <v>896</v>
      </c>
      <c r="E547" s="46">
        <v>8.2296588495383419E-2</v>
      </c>
      <c r="F547" s="46">
        <v>7.4113649477485943E-2</v>
      </c>
      <c r="G547" s="46">
        <v>0.11333997752284823</v>
      </c>
      <c r="H547" s="46">
        <v>0.16751956016071051</v>
      </c>
      <c r="I547" s="46">
        <v>0.20200612395734346</v>
      </c>
      <c r="J547" s="46">
        <v>0.21000337524259557</v>
      </c>
      <c r="K547" s="46">
        <v>0.18377173615929687</v>
      </c>
      <c r="L547" s="46">
        <v>0.20089089654307046</v>
      </c>
      <c r="M547">
        <f>+_xlfn.IFNA(VLOOKUP(C547,'[1]HISTORICO TCB MUNICIPIO'!$C$10:$W$1131,21,FALSE),0)</f>
        <v>0.20389299469137087</v>
      </c>
    </row>
    <row r="548" spans="1:13" x14ac:dyDescent="0.25">
      <c r="A548" s="44">
        <f>+COUNTIF($B$1:B548,ESTADISTICAS!B$9)</f>
        <v>0</v>
      </c>
      <c r="B548">
        <v>25</v>
      </c>
      <c r="C548" s="158">
        <v>25758</v>
      </c>
      <c r="D548" s="46" t="s">
        <v>897</v>
      </c>
      <c r="E548" s="46">
        <v>1.5336039693279206E-2</v>
      </c>
      <c r="F548" s="46">
        <v>4.2160737812911728E-2</v>
      </c>
      <c r="G548" s="46">
        <v>5.650684931506849E-2</v>
      </c>
      <c r="H548" s="46">
        <v>3.5131744040150563E-2</v>
      </c>
      <c r="I548" s="46">
        <v>1.5625E-2</v>
      </c>
      <c r="J548" s="46">
        <v>4.0551500405515005E-4</v>
      </c>
      <c r="K548" s="46">
        <v>8.0256821829855537E-4</v>
      </c>
      <c r="L548" s="46">
        <v>0</v>
      </c>
      <c r="M548">
        <f>+_xlfn.IFNA(VLOOKUP(C548,'[1]HISTORICO TCB MUNICIPIO'!$C$10:$W$1131,21,FALSE),0)</f>
        <v>0</v>
      </c>
    </row>
    <row r="549" spans="1:13" x14ac:dyDescent="0.25">
      <c r="A549" s="44">
        <f>+COUNTIF($B$1:B549,ESTADISTICAS!B$9)</f>
        <v>0</v>
      </c>
      <c r="B549">
        <v>25</v>
      </c>
      <c r="C549" s="158">
        <v>25769</v>
      </c>
      <c r="D549" s="46" t="s">
        <v>898</v>
      </c>
      <c r="E549" s="46">
        <v>9.2567567567567566E-2</v>
      </c>
      <c r="F549" s="46">
        <v>4.9300466355762823E-2</v>
      </c>
      <c r="G549" s="46">
        <v>6.0465116279069767E-2</v>
      </c>
      <c r="H549" s="46">
        <v>3.614457831325301E-2</v>
      </c>
      <c r="I549" s="46">
        <v>3.1907671418873046E-2</v>
      </c>
      <c r="J549" s="46">
        <v>6.8917987594762232E-4</v>
      </c>
      <c r="K549" s="46">
        <v>6.993006993006993E-4</v>
      </c>
      <c r="L549" s="46">
        <v>0</v>
      </c>
      <c r="M549">
        <f>+_xlfn.IFNA(VLOOKUP(C549,'[1]HISTORICO TCB MUNICIPIO'!$C$10:$W$1131,21,FALSE),0)</f>
        <v>0</v>
      </c>
    </row>
    <row r="550" spans="1:13" x14ac:dyDescent="0.25">
      <c r="A550" s="44">
        <f>+COUNTIF($B$1:B550,ESTADISTICAS!B$9)</f>
        <v>0</v>
      </c>
      <c r="B550">
        <v>25</v>
      </c>
      <c r="C550" s="158">
        <v>25772</v>
      </c>
      <c r="D550" s="46" t="s">
        <v>899</v>
      </c>
      <c r="E550" s="46">
        <v>4.848866498740554E-2</v>
      </c>
      <c r="F550" s="46">
        <v>3.8953134510042606E-2</v>
      </c>
      <c r="G550" s="46">
        <v>5.509478672985782E-2</v>
      </c>
      <c r="H550" s="46">
        <v>2.0348837209302327E-2</v>
      </c>
      <c r="I550" s="46">
        <v>1.9461934745277618E-2</v>
      </c>
      <c r="J550" s="46">
        <v>5.6338028169014088E-4</v>
      </c>
      <c r="K550" s="46">
        <v>0</v>
      </c>
      <c r="L550" s="46">
        <v>1.6402405686167304E-3</v>
      </c>
      <c r="M550">
        <f>+_xlfn.IFNA(VLOOKUP(C550,'[1]HISTORICO TCB MUNICIPIO'!$C$10:$W$1131,21,FALSE),0)</f>
        <v>0</v>
      </c>
    </row>
    <row r="551" spans="1:13" x14ac:dyDescent="0.25">
      <c r="A551" s="44">
        <f>+COUNTIF($B$1:B551,ESTADISTICAS!B$9)</f>
        <v>0</v>
      </c>
      <c r="B551">
        <v>25</v>
      </c>
      <c r="C551" s="158">
        <v>25777</v>
      </c>
      <c r="D551" s="46" t="s">
        <v>900</v>
      </c>
      <c r="E551" s="46">
        <v>2.2494887525562373E-2</v>
      </c>
      <c r="F551" s="46">
        <v>0</v>
      </c>
      <c r="G551" s="46">
        <v>0</v>
      </c>
      <c r="H551" s="46">
        <v>0</v>
      </c>
      <c r="I551" s="46">
        <v>0</v>
      </c>
      <c r="J551" s="46">
        <v>1.834862385321101E-3</v>
      </c>
      <c r="K551" s="46">
        <v>1.841620626151013E-3</v>
      </c>
      <c r="L551" s="46">
        <v>0</v>
      </c>
      <c r="M551">
        <f>+_xlfn.IFNA(VLOOKUP(C551,'[1]HISTORICO TCB MUNICIPIO'!$C$10:$W$1131,21,FALSE),0)</f>
        <v>0</v>
      </c>
    </row>
    <row r="552" spans="1:13" x14ac:dyDescent="0.25">
      <c r="A552" s="44">
        <f>+COUNTIF($B$1:B552,ESTADISTICAS!B$9)</f>
        <v>0</v>
      </c>
      <c r="B552">
        <v>25</v>
      </c>
      <c r="C552" s="158">
        <v>25779</v>
      </c>
      <c r="D552" s="46" t="s">
        <v>901</v>
      </c>
      <c r="E552" s="46">
        <v>0</v>
      </c>
      <c r="F552" s="46">
        <v>0</v>
      </c>
      <c r="G552" s="46">
        <v>0</v>
      </c>
      <c r="H552" s="46">
        <v>9.372071227741331E-4</v>
      </c>
      <c r="I552" s="46">
        <v>0</v>
      </c>
      <c r="J552" s="46">
        <v>0</v>
      </c>
      <c r="K552" s="46">
        <v>0</v>
      </c>
      <c r="L552" s="46">
        <v>0</v>
      </c>
      <c r="M552">
        <f>+_xlfn.IFNA(VLOOKUP(C552,'[1]HISTORICO TCB MUNICIPIO'!$C$10:$W$1131,21,FALSE),0)</f>
        <v>0</v>
      </c>
    </row>
    <row r="553" spans="1:13" x14ac:dyDescent="0.25">
      <c r="A553" s="44">
        <f>+COUNTIF($B$1:B553,ESTADISTICAS!B$9)</f>
        <v>0</v>
      </c>
      <c r="B553">
        <v>25</v>
      </c>
      <c r="C553" s="158">
        <v>25781</v>
      </c>
      <c r="D553" s="46" t="s">
        <v>1382</v>
      </c>
      <c r="E553" s="46">
        <v>0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>
        <f>+_xlfn.IFNA(VLOOKUP(C553,'[1]HISTORICO TCB MUNICIPIO'!$C$10:$W$1131,21,FALSE),0)</f>
        <v>0</v>
      </c>
    </row>
    <row r="554" spans="1:13" x14ac:dyDescent="0.25">
      <c r="A554" s="44">
        <f>+COUNTIF($B$1:B554,ESTADISTICAS!B$9)</f>
        <v>0</v>
      </c>
      <c r="B554">
        <v>25</v>
      </c>
      <c r="C554" s="158">
        <v>25785</v>
      </c>
      <c r="D554" s="46" t="s">
        <v>902</v>
      </c>
      <c r="E554" s="46">
        <v>1.1473152822395595E-2</v>
      </c>
      <c r="F554" s="46">
        <v>9.9637681159420281E-3</v>
      </c>
      <c r="G554" s="46">
        <v>3.5189309576837413E-2</v>
      </c>
      <c r="H554" s="46">
        <v>2.2309711286089239E-2</v>
      </c>
      <c r="I554" s="46">
        <v>1.8795386586928663E-2</v>
      </c>
      <c r="J554" s="46">
        <v>0</v>
      </c>
      <c r="K554" s="46">
        <v>0</v>
      </c>
      <c r="L554" s="46">
        <v>1.9425019425019425E-3</v>
      </c>
      <c r="M554">
        <f>+_xlfn.IFNA(VLOOKUP(C554,'[1]HISTORICO TCB MUNICIPIO'!$C$10:$W$1131,21,FALSE),0)</f>
        <v>0</v>
      </c>
    </row>
    <row r="555" spans="1:13" x14ac:dyDescent="0.25">
      <c r="A555" s="44">
        <f>+COUNTIF($B$1:B555,ESTADISTICAS!B$9)</f>
        <v>0</v>
      </c>
      <c r="B555">
        <v>25</v>
      </c>
      <c r="C555" s="158">
        <v>25793</v>
      </c>
      <c r="D555" s="46" t="s">
        <v>903</v>
      </c>
      <c r="E555" s="46">
        <v>0.15759637188208617</v>
      </c>
      <c r="F555" s="46">
        <v>0.17445838084378562</v>
      </c>
      <c r="G555" s="46">
        <v>0.15953757225433526</v>
      </c>
      <c r="H555" s="46">
        <v>6.0426540284360189E-2</v>
      </c>
      <c r="I555" s="46">
        <v>5.9756097560975607E-2</v>
      </c>
      <c r="J555" s="46">
        <v>9.608091024020228E-2</v>
      </c>
      <c r="K555" s="46">
        <v>8.7855297157622733E-2</v>
      </c>
      <c r="L555" s="46">
        <v>0.1218872870249017</v>
      </c>
      <c r="M555">
        <f>+_xlfn.IFNA(VLOOKUP(C555,'[1]HISTORICO TCB MUNICIPIO'!$C$10:$W$1131,21,FALSE),0)</f>
        <v>0.11038107752956636</v>
      </c>
    </row>
    <row r="556" spans="1:13" x14ac:dyDescent="0.25">
      <c r="A556" s="44">
        <f>+COUNTIF($B$1:B556,ESTADISTICAS!B$9)</f>
        <v>0</v>
      </c>
      <c r="B556">
        <v>25</v>
      </c>
      <c r="C556" s="158">
        <v>25797</v>
      </c>
      <c r="D556" s="46" t="s">
        <v>2373</v>
      </c>
      <c r="E556" s="46">
        <v>0</v>
      </c>
      <c r="F556" s="46">
        <v>0</v>
      </c>
      <c r="G556" s="46">
        <v>0</v>
      </c>
      <c r="H556" s="46">
        <v>0</v>
      </c>
      <c r="I556" s="46">
        <v>0</v>
      </c>
      <c r="J556" s="46">
        <v>0</v>
      </c>
      <c r="K556" s="46">
        <v>1.0214504596527069E-3</v>
      </c>
      <c r="L556" s="46">
        <v>1.0162601626016261E-3</v>
      </c>
      <c r="M556">
        <f>+_xlfn.IFNA(VLOOKUP(C556,'[1]HISTORICO TCB MUNICIPIO'!$C$10:$W$1131,21,FALSE),0)</f>
        <v>3.1440162271805273E-2</v>
      </c>
    </row>
    <row r="557" spans="1:13" x14ac:dyDescent="0.25">
      <c r="A557" s="44">
        <f>+COUNTIF($B$1:B557,ESTADISTICAS!B$9)</f>
        <v>0</v>
      </c>
      <c r="B557">
        <v>25</v>
      </c>
      <c r="C557" s="158">
        <v>25799</v>
      </c>
      <c r="D557" s="46" t="s">
        <v>905</v>
      </c>
      <c r="E557" s="46">
        <v>6.5415244596131975E-2</v>
      </c>
      <c r="F557" s="46">
        <v>7.8231292517006806E-2</v>
      </c>
      <c r="G557" s="46">
        <v>0.15011286681715574</v>
      </c>
      <c r="H557" s="46">
        <v>9.4064949608062706E-2</v>
      </c>
      <c r="I557" s="46">
        <v>6.2118691070438159E-2</v>
      </c>
      <c r="J557" s="46">
        <v>5.4914881933003845E-4</v>
      </c>
      <c r="K557" s="46">
        <v>5.4200542005420054E-4</v>
      </c>
      <c r="L557" s="46">
        <v>0</v>
      </c>
      <c r="M557">
        <f>+_xlfn.IFNA(VLOOKUP(C557,'[1]HISTORICO TCB MUNICIPIO'!$C$10:$W$1131,21,FALSE),0)</f>
        <v>0</v>
      </c>
    </row>
    <row r="558" spans="1:13" x14ac:dyDescent="0.25">
      <c r="A558" s="44">
        <f>+COUNTIF($B$1:B558,ESTADISTICAS!B$9)</f>
        <v>0</v>
      </c>
      <c r="B558">
        <v>25</v>
      </c>
      <c r="C558" s="158">
        <v>25805</v>
      </c>
      <c r="D558" s="46" t="s">
        <v>906</v>
      </c>
      <c r="E558" s="46">
        <v>0</v>
      </c>
      <c r="F558" s="46">
        <v>0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>
        <f>+_xlfn.IFNA(VLOOKUP(C558,'[1]HISTORICO TCB MUNICIPIO'!$C$10:$W$1131,21,FALSE),0)</f>
        <v>0</v>
      </c>
    </row>
    <row r="559" spans="1:13" x14ac:dyDescent="0.25">
      <c r="A559" s="44">
        <f>+COUNTIF($B$1:B559,ESTADISTICAS!B$9)</f>
        <v>0</v>
      </c>
      <c r="B559">
        <v>25</v>
      </c>
      <c r="C559" s="158">
        <v>25807</v>
      </c>
      <c r="D559" s="46" t="s">
        <v>1383</v>
      </c>
      <c r="E559" s="46">
        <v>0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>
        <f>+_xlfn.IFNA(VLOOKUP(C559,'[1]HISTORICO TCB MUNICIPIO'!$C$10:$W$1131,21,FALSE),0)</f>
        <v>0</v>
      </c>
    </row>
    <row r="560" spans="1:13" x14ac:dyDescent="0.25">
      <c r="A560" s="44">
        <f>+COUNTIF($B$1:B560,ESTADISTICAS!B$9)</f>
        <v>0</v>
      </c>
      <c r="B560">
        <v>25</v>
      </c>
      <c r="C560" s="158">
        <v>25815</v>
      </c>
      <c r="D560" s="46" t="s">
        <v>907</v>
      </c>
      <c r="E560" s="46">
        <v>8.3333333333333329E-2</v>
      </c>
      <c r="F560" s="46">
        <v>6.5326633165829151E-2</v>
      </c>
      <c r="G560" s="46">
        <v>6.6709021601016522E-2</v>
      </c>
      <c r="H560" s="46">
        <v>1.878238341968912E-2</v>
      </c>
      <c r="I560" s="46">
        <v>1.4598540145985401E-2</v>
      </c>
      <c r="J560" s="46">
        <v>7.6766304347826081E-2</v>
      </c>
      <c r="K560" s="46">
        <v>0.10027662517289074</v>
      </c>
      <c r="L560" s="46">
        <v>0.10852713178294573</v>
      </c>
      <c r="M560">
        <f>+_xlfn.IFNA(VLOOKUP(C560,'[1]HISTORICO TCB MUNICIPIO'!$C$10:$W$1131,21,FALSE),0)</f>
        <v>7.7746077032810265E-2</v>
      </c>
    </row>
    <row r="561" spans="1:13" x14ac:dyDescent="0.25">
      <c r="A561" s="44">
        <f>+COUNTIF($B$1:B561,ESTADISTICAS!B$9)</f>
        <v>0</v>
      </c>
      <c r="B561">
        <v>25</v>
      </c>
      <c r="C561" s="158">
        <v>25817</v>
      </c>
      <c r="D561" s="46" t="s">
        <v>908</v>
      </c>
      <c r="E561" s="46">
        <v>0.17016574585635358</v>
      </c>
      <c r="F561" s="46">
        <v>0.1291012838801712</v>
      </c>
      <c r="G561" s="46">
        <v>0.1634980988593156</v>
      </c>
      <c r="H561" s="46">
        <v>9.4232059020791417E-2</v>
      </c>
      <c r="I561" s="46">
        <v>7.8431372549019607E-2</v>
      </c>
      <c r="J561" s="46">
        <v>9.5541401273885346E-3</v>
      </c>
      <c r="K561" s="46">
        <v>9.3312597200622088E-4</v>
      </c>
      <c r="L561" s="46">
        <v>2.4360535931790498E-3</v>
      </c>
      <c r="M561">
        <f>+_xlfn.IFNA(VLOOKUP(C561,'[1]HISTORICO TCB MUNICIPIO'!$C$10:$W$1131,21,FALSE),0)</f>
        <v>0</v>
      </c>
    </row>
    <row r="562" spans="1:13" x14ac:dyDescent="0.25">
      <c r="A562" s="44">
        <f>+COUNTIF($B$1:B562,ESTADISTICAS!B$9)</f>
        <v>0</v>
      </c>
      <c r="B562">
        <v>25</v>
      </c>
      <c r="C562" s="158">
        <v>25823</v>
      </c>
      <c r="D562" s="46" t="s">
        <v>909</v>
      </c>
      <c r="E562" s="46">
        <v>0</v>
      </c>
      <c r="F562" s="46">
        <v>0</v>
      </c>
      <c r="G562" s="46">
        <v>0</v>
      </c>
      <c r="H562" s="46">
        <v>0</v>
      </c>
      <c r="I562" s="46">
        <v>0</v>
      </c>
      <c r="J562" s="46">
        <v>2.3696682464454978E-3</v>
      </c>
      <c r="K562" s="46">
        <v>2.4752475247524753E-3</v>
      </c>
      <c r="L562" s="46">
        <v>0</v>
      </c>
      <c r="M562">
        <f>+_xlfn.IFNA(VLOOKUP(C562,'[1]HISTORICO TCB MUNICIPIO'!$C$10:$W$1131,21,FALSE),0)</f>
        <v>0</v>
      </c>
    </row>
    <row r="563" spans="1:13" x14ac:dyDescent="0.25">
      <c r="A563" s="44">
        <f>+COUNTIF($B$1:B563,ESTADISTICAS!B$9)</f>
        <v>0</v>
      </c>
      <c r="B563">
        <v>25</v>
      </c>
      <c r="C563" s="158">
        <v>25839</v>
      </c>
      <c r="D563" s="46" t="s">
        <v>910</v>
      </c>
      <c r="E563" s="46">
        <v>0</v>
      </c>
      <c r="F563" s="46">
        <v>2.7123483226266953E-2</v>
      </c>
      <c r="G563" s="46">
        <v>2.6889534883720929E-2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>
        <f>+_xlfn.IFNA(VLOOKUP(C563,'[1]HISTORICO TCB MUNICIPIO'!$C$10:$W$1131,21,FALSE),0)</f>
        <v>0</v>
      </c>
    </row>
    <row r="564" spans="1:13" x14ac:dyDescent="0.25">
      <c r="A564" s="44">
        <f>+COUNTIF($B$1:B564,ESTADISTICAS!B$9)</f>
        <v>0</v>
      </c>
      <c r="B564">
        <v>25</v>
      </c>
      <c r="C564" s="158">
        <v>25841</v>
      </c>
      <c r="D564" s="46" t="s">
        <v>911</v>
      </c>
      <c r="E564" s="46">
        <v>5.1903114186851208E-2</v>
      </c>
      <c r="F564" s="46">
        <v>5.328596802841918E-2</v>
      </c>
      <c r="G564" s="46">
        <v>7.8899082568807344E-2</v>
      </c>
      <c r="H564" s="46">
        <v>2.4714828897338403E-2</v>
      </c>
      <c r="I564" s="46">
        <v>1.968503937007874E-2</v>
      </c>
      <c r="J564" s="46">
        <v>0</v>
      </c>
      <c r="K564" s="46">
        <v>0</v>
      </c>
      <c r="L564" s="46">
        <v>0</v>
      </c>
      <c r="M564">
        <f>+_xlfn.IFNA(VLOOKUP(C564,'[1]HISTORICO TCB MUNICIPIO'!$C$10:$W$1131,21,FALSE),0)</f>
        <v>0</v>
      </c>
    </row>
    <row r="565" spans="1:13" x14ac:dyDescent="0.25">
      <c r="A565" s="44">
        <f>+COUNTIF($B$1:B565,ESTADISTICAS!B$9)</f>
        <v>0</v>
      </c>
      <c r="B565">
        <v>25</v>
      </c>
      <c r="C565" s="158">
        <v>25843</v>
      </c>
      <c r="D565" s="46" t="s">
        <v>912</v>
      </c>
      <c r="E565" s="46">
        <v>0.20849210669569951</v>
      </c>
      <c r="F565" s="46">
        <v>0.20267686424474188</v>
      </c>
      <c r="G565" s="46">
        <v>0.20422728520450179</v>
      </c>
      <c r="H565" s="46">
        <v>0.21252424494319755</v>
      </c>
      <c r="I565" s="46">
        <v>0.2110862262038074</v>
      </c>
      <c r="J565" s="46">
        <v>0.21299435028248587</v>
      </c>
      <c r="K565" s="46">
        <v>0.23418803418803419</v>
      </c>
      <c r="L565" s="46">
        <v>0.29034107194038405</v>
      </c>
      <c r="M565">
        <f>+_xlfn.IFNA(VLOOKUP(C565,'[1]HISTORICO TCB MUNICIPIO'!$C$10:$W$1131,21,FALSE),0)</f>
        <v>0.29945134276638752</v>
      </c>
    </row>
    <row r="566" spans="1:13" x14ac:dyDescent="0.25">
      <c r="A566" s="44">
        <f>+COUNTIF($B$1:B566,ESTADISTICAS!B$9)</f>
        <v>0</v>
      </c>
      <c r="B566">
        <v>25</v>
      </c>
      <c r="C566" s="158">
        <v>25845</v>
      </c>
      <c r="D566" s="46" t="s">
        <v>913</v>
      </c>
      <c r="E566" s="46">
        <v>0.14726840855106887</v>
      </c>
      <c r="F566" s="46">
        <v>6.9129916567342076E-2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>
        <f>+_xlfn.IFNA(VLOOKUP(C566,'[1]HISTORICO TCB MUNICIPIO'!$C$10:$W$1131,21,FALSE),0)</f>
        <v>0</v>
      </c>
    </row>
    <row r="567" spans="1:13" x14ac:dyDescent="0.25">
      <c r="A567" s="44">
        <f>+COUNTIF($B$1:B567,ESTADISTICAS!B$9)</f>
        <v>0</v>
      </c>
      <c r="B567">
        <v>25</v>
      </c>
      <c r="C567" s="158">
        <v>25851</v>
      </c>
      <c r="D567" s="46" t="s">
        <v>914</v>
      </c>
      <c r="E567" s="46">
        <v>0.2318840579710145</v>
      </c>
      <c r="F567" s="46">
        <v>9.3360995850622408E-2</v>
      </c>
      <c r="G567" s="46">
        <v>4.8625792811839326E-2</v>
      </c>
      <c r="H567" s="46">
        <v>2.6030368763557483E-2</v>
      </c>
      <c r="I567" s="46">
        <v>0</v>
      </c>
      <c r="J567" s="46">
        <v>0</v>
      </c>
      <c r="K567" s="46">
        <v>2.3474178403755869E-3</v>
      </c>
      <c r="L567" s="46">
        <v>0</v>
      </c>
      <c r="M567">
        <f>+_xlfn.IFNA(VLOOKUP(C567,'[1]HISTORICO TCB MUNICIPIO'!$C$10:$W$1131,21,FALSE),0)</f>
        <v>0</v>
      </c>
    </row>
    <row r="568" spans="1:13" x14ac:dyDescent="0.25">
      <c r="A568" s="44">
        <f>+COUNTIF($B$1:B568,ESTADISTICAS!B$9)</f>
        <v>0</v>
      </c>
      <c r="B568">
        <v>25</v>
      </c>
      <c r="C568" s="158">
        <v>25862</v>
      </c>
      <c r="D568" s="46" t="s">
        <v>915</v>
      </c>
      <c r="E568" s="46">
        <v>0.14496644295302014</v>
      </c>
      <c r="F568" s="46">
        <v>0.12533333333333332</v>
      </c>
      <c r="G568" s="46">
        <v>0.15394912985274431</v>
      </c>
      <c r="H568" s="46">
        <v>7.2010869565217392E-2</v>
      </c>
      <c r="I568" s="46">
        <v>3.0598052851182198E-2</v>
      </c>
      <c r="J568" s="46">
        <v>0</v>
      </c>
      <c r="K568" s="46">
        <v>0</v>
      </c>
      <c r="L568" s="46">
        <v>0</v>
      </c>
      <c r="M568">
        <f>+_xlfn.IFNA(VLOOKUP(C568,'[1]HISTORICO TCB MUNICIPIO'!$C$10:$W$1131,21,FALSE),0)</f>
        <v>0</v>
      </c>
    </row>
    <row r="569" spans="1:13" x14ac:dyDescent="0.25">
      <c r="A569" s="44">
        <f>+COUNTIF($B$1:B569,ESTADISTICAS!B$9)</f>
        <v>0</v>
      </c>
      <c r="B569">
        <v>25</v>
      </c>
      <c r="C569" s="158">
        <v>25867</v>
      </c>
      <c r="D569" s="46" t="s">
        <v>916</v>
      </c>
      <c r="E569" s="46">
        <v>5.3030303030303032E-2</v>
      </c>
      <c r="F569" s="46">
        <v>8.2706766917293228E-2</v>
      </c>
      <c r="G569" s="46">
        <v>8.1218274111675121E-2</v>
      </c>
      <c r="H569" s="46">
        <v>5.1282051282051282E-3</v>
      </c>
      <c r="I569" s="46">
        <v>0</v>
      </c>
      <c r="J569" s="46">
        <v>0</v>
      </c>
      <c r="K569" s="46">
        <v>0</v>
      </c>
      <c r="L569" s="46">
        <v>0</v>
      </c>
      <c r="M569">
        <f>+_xlfn.IFNA(VLOOKUP(C569,'[1]HISTORICO TCB MUNICIPIO'!$C$10:$W$1131,21,FALSE),0)</f>
        <v>0</v>
      </c>
    </row>
    <row r="570" spans="1:13" x14ac:dyDescent="0.25">
      <c r="A570" s="44">
        <f>+COUNTIF($B$1:B570,ESTADISTICAS!B$9)</f>
        <v>0</v>
      </c>
      <c r="B570">
        <v>25</v>
      </c>
      <c r="C570" s="158">
        <v>25871</v>
      </c>
      <c r="D570" s="46" t="s">
        <v>917</v>
      </c>
      <c r="E570" s="46">
        <v>0</v>
      </c>
      <c r="F570" s="46">
        <v>0</v>
      </c>
      <c r="G570" s="46">
        <v>0.17924528301886791</v>
      </c>
      <c r="H570" s="46">
        <v>0.18181818181818182</v>
      </c>
      <c r="I570" s="46">
        <v>0.13875598086124402</v>
      </c>
      <c r="J570" s="46">
        <v>0</v>
      </c>
      <c r="K570" s="46">
        <v>0</v>
      </c>
      <c r="L570" s="46">
        <v>0</v>
      </c>
      <c r="M570">
        <f>+_xlfn.IFNA(VLOOKUP(C570,'[1]HISTORICO TCB MUNICIPIO'!$C$10:$W$1131,21,FALSE),0)</f>
        <v>0</v>
      </c>
    </row>
    <row r="571" spans="1:13" x14ac:dyDescent="0.25">
      <c r="A571" s="44">
        <f>+COUNTIF($B$1:B571,ESTADISTICAS!B$9)</f>
        <v>0</v>
      </c>
      <c r="B571">
        <v>25</v>
      </c>
      <c r="C571" s="158">
        <v>25873</v>
      </c>
      <c r="D571" s="46" t="s">
        <v>918</v>
      </c>
      <c r="E571" s="46">
        <v>9.4978165938864628E-2</v>
      </c>
      <c r="F571" s="46">
        <v>7.1159029649595681E-2</v>
      </c>
      <c r="G571" s="46">
        <v>9.6411355115158012E-2</v>
      </c>
      <c r="H571" s="46">
        <v>5.403959336543606E-2</v>
      </c>
      <c r="I571" s="46">
        <v>2.4051309460181722E-2</v>
      </c>
      <c r="J571" s="46">
        <v>1.3319126265316995E-2</v>
      </c>
      <c r="K571" s="46">
        <v>5.2770448548812663E-4</v>
      </c>
      <c r="L571" s="46">
        <v>0</v>
      </c>
      <c r="M571">
        <f>+_xlfn.IFNA(VLOOKUP(C571,'[1]HISTORICO TCB MUNICIPIO'!$C$10:$W$1131,21,FALSE),0)</f>
        <v>0</v>
      </c>
    </row>
    <row r="572" spans="1:13" x14ac:dyDescent="0.25">
      <c r="A572" s="44">
        <f>+COUNTIF($B$1:B572,ESTADISTICAS!B$9)</f>
        <v>0</v>
      </c>
      <c r="B572">
        <v>25</v>
      </c>
      <c r="C572" s="158">
        <v>25875</v>
      </c>
      <c r="D572" s="46" t="s">
        <v>919</v>
      </c>
      <c r="E572" s="46">
        <v>0.44635373009220453</v>
      </c>
      <c r="F572" s="46">
        <v>0.27805695142378561</v>
      </c>
      <c r="G572" s="46">
        <v>0.29645270270270269</v>
      </c>
      <c r="H572" s="46">
        <v>0.38521066208082544</v>
      </c>
      <c r="I572" s="46">
        <v>0.46207803594914509</v>
      </c>
      <c r="J572" s="46">
        <v>0.69337511190689349</v>
      </c>
      <c r="K572" s="46">
        <v>1.0641784251251707</v>
      </c>
      <c r="L572" s="46">
        <v>1.2498845265588914</v>
      </c>
      <c r="M572">
        <f>+_xlfn.IFNA(VLOOKUP(C572,'[1]HISTORICO TCB MUNICIPIO'!$C$10:$W$1131,21,FALSE),0)</f>
        <v>1.2654494382022472</v>
      </c>
    </row>
    <row r="573" spans="1:13" x14ac:dyDescent="0.25">
      <c r="A573" s="44">
        <f>+COUNTIF($B$1:B573,ESTADISTICAS!B$9)</f>
        <v>0</v>
      </c>
      <c r="B573">
        <v>25</v>
      </c>
      <c r="C573" s="158">
        <v>25878</v>
      </c>
      <c r="D573" s="46" t="s">
        <v>920</v>
      </c>
      <c r="E573" s="46">
        <v>6.2247372675828617E-2</v>
      </c>
      <c r="F573" s="46">
        <v>4.5709703287890938E-2</v>
      </c>
      <c r="G573" s="46">
        <v>2.9505582137161084E-2</v>
      </c>
      <c r="H573" s="46">
        <v>0</v>
      </c>
      <c r="I573" s="46">
        <v>0</v>
      </c>
      <c r="J573" s="46">
        <v>8.2576383154417832E-4</v>
      </c>
      <c r="K573" s="46">
        <v>8.4602368866328254E-4</v>
      </c>
      <c r="L573" s="46">
        <v>0</v>
      </c>
      <c r="M573">
        <f>+_xlfn.IFNA(VLOOKUP(C573,'[1]HISTORICO TCB MUNICIPIO'!$C$10:$W$1131,21,FALSE),0)</f>
        <v>0</v>
      </c>
    </row>
    <row r="574" spans="1:13" x14ac:dyDescent="0.25">
      <c r="A574" s="44">
        <f>+COUNTIF($B$1:B574,ESTADISTICAS!B$9)</f>
        <v>0</v>
      </c>
      <c r="B574">
        <v>25</v>
      </c>
      <c r="C574" s="158">
        <v>25885</v>
      </c>
      <c r="D574" s="46" t="s">
        <v>921</v>
      </c>
      <c r="E574" s="46">
        <v>4.3668122270742356E-3</v>
      </c>
      <c r="F574" s="46">
        <v>0</v>
      </c>
      <c r="G574" s="46">
        <v>1.9441069258809233E-2</v>
      </c>
      <c r="H574" s="46">
        <v>1.1627906976744186E-2</v>
      </c>
      <c r="I574" s="46">
        <v>1.181592039800995E-2</v>
      </c>
      <c r="J574" s="46">
        <v>1.2763241863433313E-3</v>
      </c>
      <c r="K574" s="46">
        <v>0</v>
      </c>
      <c r="L574" s="46">
        <v>0</v>
      </c>
      <c r="M574">
        <f>+_xlfn.IFNA(VLOOKUP(C574,'[1]HISTORICO TCB MUNICIPIO'!$C$10:$W$1131,21,FALSE),0)</f>
        <v>0</v>
      </c>
    </row>
    <row r="575" spans="1:13" x14ac:dyDescent="0.25">
      <c r="A575" s="44">
        <f>+COUNTIF($B$1:B575,ESTADISTICAS!B$9)</f>
        <v>0</v>
      </c>
      <c r="B575">
        <v>25</v>
      </c>
      <c r="C575" s="158">
        <v>25898</v>
      </c>
      <c r="D575" s="46" t="s">
        <v>922</v>
      </c>
      <c r="E575" s="46">
        <v>0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>
        <f>+_xlfn.IFNA(VLOOKUP(C575,'[1]HISTORICO TCB MUNICIPIO'!$C$10:$W$1131,21,FALSE),0)</f>
        <v>0</v>
      </c>
    </row>
    <row r="576" spans="1:13" x14ac:dyDescent="0.25">
      <c r="A576" s="44">
        <f>+COUNTIF($B$1:B576,ESTADISTICAS!B$9)</f>
        <v>0</v>
      </c>
      <c r="B576">
        <v>25</v>
      </c>
      <c r="C576" s="158">
        <v>25899</v>
      </c>
      <c r="D576" s="46" t="s">
        <v>923</v>
      </c>
      <c r="E576" s="46">
        <v>0.22522953328232595</v>
      </c>
      <c r="F576" s="46">
        <v>0.48370546318289787</v>
      </c>
      <c r="G576" s="46">
        <v>0.30515542077331309</v>
      </c>
      <c r="H576" s="46">
        <v>0.50735503463984055</v>
      </c>
      <c r="I576" s="46">
        <v>0.48999336052357012</v>
      </c>
      <c r="J576" s="46">
        <v>0.44586530264279622</v>
      </c>
      <c r="K576" s="46">
        <v>0.25571334524593248</v>
      </c>
      <c r="L576" s="46">
        <v>0.26133929402998973</v>
      </c>
      <c r="M576">
        <f>+_xlfn.IFNA(VLOOKUP(C576,'[1]HISTORICO TCB MUNICIPIO'!$C$10:$W$1131,21,FALSE),0)</f>
        <v>0.24940136305028551</v>
      </c>
    </row>
    <row r="577" spans="1:13" x14ac:dyDescent="0.25">
      <c r="A577" s="44">
        <f>+COUNTIF($B$1:B577,ESTADISTICAS!B$9)</f>
        <v>0</v>
      </c>
      <c r="B577">
        <v>27</v>
      </c>
      <c r="C577" s="158">
        <v>27001</v>
      </c>
      <c r="D577" s="46" t="s">
        <v>924</v>
      </c>
      <c r="E577" s="46">
        <v>0.98518031829464159</v>
      </c>
      <c r="F577" s="46">
        <v>0.92429629629629628</v>
      </c>
      <c r="G577" s="46">
        <v>0.9069345822631818</v>
      </c>
      <c r="H577" s="46">
        <v>0.9053981002394007</v>
      </c>
      <c r="I577" s="46">
        <v>0.96348004417100486</v>
      </c>
      <c r="J577" s="46">
        <v>1.0059466409514626</v>
      </c>
      <c r="K577" s="46">
        <v>0.96779453730126375</v>
      </c>
      <c r="L577" s="46">
        <v>1.0559769167353668</v>
      </c>
      <c r="M577">
        <f>+_xlfn.IFNA(VLOOKUP(C577,'[1]HISTORICO TCB MUNICIPIO'!$C$10:$W$1131,21,FALSE),0)</f>
        <v>1.0490277546950308</v>
      </c>
    </row>
    <row r="578" spans="1:13" x14ac:dyDescent="0.25">
      <c r="A578" s="44">
        <f>+COUNTIF($B$1:B578,ESTADISTICAS!B$9)</f>
        <v>0</v>
      </c>
      <c r="B578">
        <v>27</v>
      </c>
      <c r="C578" s="158">
        <v>27006</v>
      </c>
      <c r="D578" s="46" t="s">
        <v>925</v>
      </c>
      <c r="E578" s="46">
        <v>0.13459801264679314</v>
      </c>
      <c r="F578" s="46">
        <v>5.5912007332722273E-2</v>
      </c>
      <c r="G578" s="46">
        <v>1.9699812382739212E-2</v>
      </c>
      <c r="H578" s="46">
        <v>0</v>
      </c>
      <c r="I578" s="46">
        <v>0</v>
      </c>
      <c r="J578" s="46">
        <v>1.0224948875255625E-3</v>
      </c>
      <c r="K578" s="46">
        <v>0</v>
      </c>
      <c r="L578" s="46">
        <v>1.8498367791077257E-2</v>
      </c>
      <c r="M578">
        <f>+_xlfn.IFNA(VLOOKUP(C578,'[1]HISTORICO TCB MUNICIPIO'!$C$10:$W$1131,21,FALSE),0)</f>
        <v>0</v>
      </c>
    </row>
    <row r="579" spans="1:13" x14ac:dyDescent="0.25">
      <c r="A579" s="44">
        <f>+COUNTIF($B$1:B579,ESTADISTICAS!B$9)</f>
        <v>0</v>
      </c>
      <c r="B579">
        <v>27</v>
      </c>
      <c r="C579" s="158">
        <v>27025</v>
      </c>
      <c r="D579" s="46" t="s">
        <v>926</v>
      </c>
      <c r="E579" s="46">
        <v>1.335113484646195E-2</v>
      </c>
      <c r="F579" s="46">
        <v>1.2282497441146366E-2</v>
      </c>
      <c r="G579" s="46">
        <v>2.4479804161566709E-4</v>
      </c>
      <c r="H579" s="46">
        <v>4.6761748889408465E-4</v>
      </c>
      <c r="I579" s="46">
        <v>0</v>
      </c>
      <c r="J579" s="46">
        <v>2.1204410517387616E-4</v>
      </c>
      <c r="K579" s="46">
        <v>0</v>
      </c>
      <c r="L579" s="46">
        <v>0</v>
      </c>
      <c r="M579">
        <f>+_xlfn.IFNA(VLOOKUP(C579,'[1]HISTORICO TCB MUNICIPIO'!$C$10:$W$1131,21,FALSE),0)</f>
        <v>0</v>
      </c>
    </row>
    <row r="580" spans="1:13" x14ac:dyDescent="0.25">
      <c r="A580" s="44">
        <f>+COUNTIF($B$1:B580,ESTADISTICAS!B$9)</f>
        <v>0</v>
      </c>
      <c r="B580">
        <v>27</v>
      </c>
      <c r="C580" s="158">
        <v>27050</v>
      </c>
      <c r="D580" s="46" t="s">
        <v>927</v>
      </c>
      <c r="E580" s="46">
        <v>1.0204081632653062E-3</v>
      </c>
      <c r="F580" s="46">
        <v>0</v>
      </c>
      <c r="G580" s="46">
        <v>0</v>
      </c>
      <c r="H580" s="46">
        <v>0.13228035538005922</v>
      </c>
      <c r="I580" s="46">
        <v>0.14836795252225518</v>
      </c>
      <c r="J580" s="46">
        <v>0</v>
      </c>
      <c r="K580" s="46">
        <v>0</v>
      </c>
      <c r="L580" s="46">
        <v>0</v>
      </c>
      <c r="M580">
        <f>+_xlfn.IFNA(VLOOKUP(C580,'[1]HISTORICO TCB MUNICIPIO'!$C$10:$W$1131,21,FALSE),0)</f>
        <v>0</v>
      </c>
    </row>
    <row r="581" spans="1:13" x14ac:dyDescent="0.25">
      <c r="A581" s="44">
        <f>+COUNTIF($B$1:B581,ESTADISTICAS!B$9)</f>
        <v>0</v>
      </c>
      <c r="B581">
        <v>27</v>
      </c>
      <c r="C581" s="158">
        <v>27073</v>
      </c>
      <c r="D581" s="46" t="s">
        <v>928</v>
      </c>
      <c r="E581" s="46">
        <v>1.0660980810234541E-3</v>
      </c>
      <c r="F581" s="46">
        <v>0</v>
      </c>
      <c r="G581" s="46">
        <v>0</v>
      </c>
      <c r="H581" s="46">
        <v>0</v>
      </c>
      <c r="I581" s="46">
        <v>0</v>
      </c>
      <c r="J581" s="46">
        <v>1.2135922330097086E-3</v>
      </c>
      <c r="K581" s="46">
        <v>0</v>
      </c>
      <c r="L581" s="46">
        <v>0</v>
      </c>
      <c r="M581">
        <f>+_xlfn.IFNA(VLOOKUP(C581,'[1]HISTORICO TCB MUNICIPIO'!$C$10:$W$1131,21,FALSE),0)</f>
        <v>0</v>
      </c>
    </row>
    <row r="582" spans="1:13" x14ac:dyDescent="0.25">
      <c r="A582" s="44">
        <f>+COUNTIF($B$1:B582,ESTADISTICAS!B$9)</f>
        <v>0</v>
      </c>
      <c r="B582">
        <v>27</v>
      </c>
      <c r="C582" s="158">
        <v>27075</v>
      </c>
      <c r="D582" s="46" t="s">
        <v>929</v>
      </c>
      <c r="E582" s="46">
        <v>9.6993210475266732E-4</v>
      </c>
      <c r="F582" s="46">
        <v>0</v>
      </c>
      <c r="G582" s="46">
        <v>0</v>
      </c>
      <c r="H582" s="46">
        <v>1.0141987829614604E-3</v>
      </c>
      <c r="I582" s="46">
        <v>0</v>
      </c>
      <c r="J582" s="46">
        <v>0</v>
      </c>
      <c r="K582" s="46">
        <v>0</v>
      </c>
      <c r="L582" s="46">
        <v>0</v>
      </c>
      <c r="M582">
        <f>+_xlfn.IFNA(VLOOKUP(C582,'[1]HISTORICO TCB MUNICIPIO'!$C$10:$W$1131,21,FALSE),0)</f>
        <v>0</v>
      </c>
    </row>
    <row r="583" spans="1:13" x14ac:dyDescent="0.25">
      <c r="A583" s="44">
        <f>+COUNTIF($B$1:B583,ESTADISTICAS!B$9)</f>
        <v>0</v>
      </c>
      <c r="B583">
        <v>27</v>
      </c>
      <c r="C583" s="158">
        <v>27077</v>
      </c>
      <c r="D583" s="46" t="s">
        <v>930</v>
      </c>
      <c r="E583" s="46">
        <v>0</v>
      </c>
      <c r="F583" s="46">
        <v>0</v>
      </c>
      <c r="G583" s="46">
        <v>1.9240019240019241E-3</v>
      </c>
      <c r="H583" s="46">
        <v>9.4921689606074992E-4</v>
      </c>
      <c r="I583" s="46">
        <v>0</v>
      </c>
      <c r="J583" s="46">
        <v>0</v>
      </c>
      <c r="K583" s="46">
        <v>0</v>
      </c>
      <c r="L583" s="46">
        <v>0</v>
      </c>
      <c r="M583">
        <f>+_xlfn.IFNA(VLOOKUP(C583,'[1]HISTORICO TCB MUNICIPIO'!$C$10:$W$1131,21,FALSE),0)</f>
        <v>0</v>
      </c>
    </row>
    <row r="584" spans="1:13" x14ac:dyDescent="0.25">
      <c r="A584" s="44">
        <f>+COUNTIF($B$1:B584,ESTADISTICAS!B$9)</f>
        <v>0</v>
      </c>
      <c r="B584">
        <v>27</v>
      </c>
      <c r="C584" s="158">
        <v>27099</v>
      </c>
      <c r="D584" s="46" t="s">
        <v>931</v>
      </c>
      <c r="E584" s="46">
        <v>3.1138790035587189E-2</v>
      </c>
      <c r="F584" s="46">
        <v>0</v>
      </c>
      <c r="G584" s="46">
        <v>8.1056466302367944E-2</v>
      </c>
      <c r="H584" s="46">
        <v>6.6355140186915892E-2</v>
      </c>
      <c r="I584" s="46">
        <v>6.7372473532242544E-2</v>
      </c>
      <c r="J584" s="46">
        <v>9.871668311944718E-4</v>
      </c>
      <c r="K584" s="46">
        <v>0</v>
      </c>
      <c r="L584" s="46">
        <v>0</v>
      </c>
      <c r="M584">
        <f>+_xlfn.IFNA(VLOOKUP(C584,'[1]HISTORICO TCB MUNICIPIO'!$C$10:$W$1131,21,FALSE),0)</f>
        <v>0</v>
      </c>
    </row>
    <row r="585" spans="1:13" x14ac:dyDescent="0.25">
      <c r="A585" s="44">
        <f>+COUNTIF($B$1:B585,ESTADISTICAS!B$9)</f>
        <v>0</v>
      </c>
      <c r="B585">
        <v>27</v>
      </c>
      <c r="C585" s="158">
        <v>27135</v>
      </c>
      <c r="D585" s="46" t="s">
        <v>932</v>
      </c>
      <c r="E585" s="46">
        <v>0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>
        <f>+_xlfn.IFNA(VLOOKUP(C585,'[1]HISTORICO TCB MUNICIPIO'!$C$10:$W$1131,21,FALSE),0)</f>
        <v>0</v>
      </c>
    </row>
    <row r="586" spans="1:13" x14ac:dyDescent="0.25">
      <c r="A586" s="44">
        <f>+COUNTIF($B$1:B586,ESTADISTICAS!B$9)</f>
        <v>0</v>
      </c>
      <c r="B586">
        <v>27</v>
      </c>
      <c r="C586" s="158">
        <v>27150</v>
      </c>
      <c r="D586" s="46" t="s">
        <v>933</v>
      </c>
      <c r="E586" s="46">
        <v>5.733558178752108E-2</v>
      </c>
      <c r="F586" s="46">
        <v>5.7239057239057242E-2</v>
      </c>
      <c r="G586" s="46">
        <v>6.0034305317324184E-2</v>
      </c>
      <c r="H586" s="46">
        <v>5.944055944055944E-2</v>
      </c>
      <c r="I586" s="46">
        <v>6.1151079136690649E-2</v>
      </c>
      <c r="J586" s="46">
        <v>0.10681399631675875</v>
      </c>
      <c r="K586" s="46">
        <v>0</v>
      </c>
      <c r="L586" s="46">
        <v>0</v>
      </c>
      <c r="M586">
        <f>+_xlfn.IFNA(VLOOKUP(C586,'[1]HISTORICO TCB MUNICIPIO'!$C$10:$W$1131,21,FALSE),0)</f>
        <v>0</v>
      </c>
    </row>
    <row r="587" spans="1:13" x14ac:dyDescent="0.25">
      <c r="A587" s="44">
        <f>+COUNTIF($B$1:B587,ESTADISTICAS!B$9)</f>
        <v>0</v>
      </c>
      <c r="B587">
        <v>27</v>
      </c>
      <c r="C587" s="158">
        <v>27160</v>
      </c>
      <c r="D587" s="46" t="s">
        <v>934</v>
      </c>
      <c r="E587" s="46">
        <v>0</v>
      </c>
      <c r="F587" s="46">
        <v>0</v>
      </c>
      <c r="G587" s="46">
        <v>0</v>
      </c>
      <c r="H587" s="46">
        <v>0</v>
      </c>
      <c r="I587" s="46">
        <v>0</v>
      </c>
      <c r="J587" s="46">
        <v>9.9601593625498006E-4</v>
      </c>
      <c r="K587" s="46">
        <v>0</v>
      </c>
      <c r="L587" s="46">
        <v>0</v>
      </c>
      <c r="M587">
        <f>+_xlfn.IFNA(VLOOKUP(C587,'[1]HISTORICO TCB MUNICIPIO'!$C$10:$W$1131,21,FALSE),0)</f>
        <v>0</v>
      </c>
    </row>
    <row r="588" spans="1:13" x14ac:dyDescent="0.25">
      <c r="A588" s="44">
        <f>+COUNTIF($B$1:B588,ESTADISTICAS!B$9)</f>
        <v>0</v>
      </c>
      <c r="B588">
        <v>27</v>
      </c>
      <c r="C588" s="158">
        <v>27205</v>
      </c>
      <c r="D588" s="46" t="s">
        <v>935</v>
      </c>
      <c r="E588" s="46">
        <v>3.3053221288515407E-2</v>
      </c>
      <c r="F588" s="46">
        <v>3.1513787281935844E-2</v>
      </c>
      <c r="G588" s="46">
        <v>1.9351166761525328E-2</v>
      </c>
      <c r="H588" s="46">
        <v>1.6138328530259365E-2</v>
      </c>
      <c r="I588" s="46">
        <v>1.2850467289719626E-2</v>
      </c>
      <c r="J588" s="46">
        <v>0</v>
      </c>
      <c r="K588" s="46">
        <v>0</v>
      </c>
      <c r="L588" s="46">
        <v>0</v>
      </c>
      <c r="M588">
        <f>+_xlfn.IFNA(VLOOKUP(C588,'[1]HISTORICO TCB MUNICIPIO'!$C$10:$W$1131,21,FALSE),0)</f>
        <v>0</v>
      </c>
    </row>
    <row r="589" spans="1:13" x14ac:dyDescent="0.25">
      <c r="A589" s="44">
        <f>+COUNTIF($B$1:B589,ESTADISTICAS!B$9)</f>
        <v>0</v>
      </c>
      <c r="B589">
        <v>27</v>
      </c>
      <c r="C589" s="158">
        <v>27245</v>
      </c>
      <c r="D589" s="46" t="s">
        <v>936</v>
      </c>
      <c r="E589" s="46">
        <v>4.1551246537396124E-3</v>
      </c>
      <c r="F589" s="46">
        <v>0</v>
      </c>
      <c r="G589" s="46">
        <v>6.8823124569855469E-4</v>
      </c>
      <c r="H589" s="46">
        <v>1.3888888888888889E-3</v>
      </c>
      <c r="I589" s="46">
        <v>0</v>
      </c>
      <c r="J589" s="46">
        <v>0</v>
      </c>
      <c r="K589" s="46">
        <v>0</v>
      </c>
      <c r="L589" s="46">
        <v>0</v>
      </c>
      <c r="M589">
        <f>+_xlfn.IFNA(VLOOKUP(C589,'[1]HISTORICO TCB MUNICIPIO'!$C$10:$W$1131,21,FALSE),0)</f>
        <v>0</v>
      </c>
    </row>
    <row r="590" spans="1:13" x14ac:dyDescent="0.25">
      <c r="A590" s="44">
        <f>+COUNTIF($B$1:B590,ESTADISTICAS!B$9)</f>
        <v>0</v>
      </c>
      <c r="B590">
        <v>27</v>
      </c>
      <c r="C590" s="158">
        <v>27250</v>
      </c>
      <c r="D590" s="46" t="s">
        <v>937</v>
      </c>
      <c r="E590" s="46">
        <v>0</v>
      </c>
      <c r="F590" s="46">
        <v>0</v>
      </c>
      <c r="G590" s="46">
        <v>0</v>
      </c>
      <c r="H590" s="46">
        <v>6.0024009603841532E-4</v>
      </c>
      <c r="I590" s="46">
        <v>0</v>
      </c>
      <c r="J590" s="46">
        <v>0</v>
      </c>
      <c r="K590" s="46">
        <v>0</v>
      </c>
      <c r="L590" s="46">
        <v>0</v>
      </c>
      <c r="M590">
        <f>+_xlfn.IFNA(VLOOKUP(C590,'[1]HISTORICO TCB MUNICIPIO'!$C$10:$W$1131,21,FALSE),0)</f>
        <v>0</v>
      </c>
    </row>
    <row r="591" spans="1:13" x14ac:dyDescent="0.25">
      <c r="A591" s="44">
        <f>+COUNTIF($B$1:B591,ESTADISTICAS!B$9)</f>
        <v>0</v>
      </c>
      <c r="B591">
        <v>27</v>
      </c>
      <c r="C591" s="158">
        <v>27361</v>
      </c>
      <c r="D591" s="46" t="s">
        <v>938</v>
      </c>
      <c r="E591" s="46">
        <v>0.11104294478527607</v>
      </c>
      <c r="F591" s="46">
        <v>0.19454887218045114</v>
      </c>
      <c r="G591" s="46">
        <v>0.22827496757457846</v>
      </c>
      <c r="H591" s="46">
        <v>0.24881355932203389</v>
      </c>
      <c r="I591" s="46">
        <v>0.15096359743040685</v>
      </c>
      <c r="J591" s="46">
        <v>0.11277632071937055</v>
      </c>
      <c r="K591" s="46">
        <v>8.8923556942277687E-2</v>
      </c>
      <c r="L591" s="46">
        <v>6.9729947601773479E-2</v>
      </c>
      <c r="M591">
        <f>+_xlfn.IFNA(VLOOKUP(C591,'[1]HISTORICO TCB MUNICIPIO'!$C$10:$W$1131,21,FALSE),0)</f>
        <v>4.4800657624332101E-2</v>
      </c>
    </row>
    <row r="592" spans="1:13" x14ac:dyDescent="0.25">
      <c r="A592" s="44">
        <f>+COUNTIF($B$1:B592,ESTADISTICAS!B$9)</f>
        <v>0</v>
      </c>
      <c r="B592">
        <v>27</v>
      </c>
      <c r="C592" s="158">
        <v>27372</v>
      </c>
      <c r="D592" s="46" t="s">
        <v>2374</v>
      </c>
      <c r="E592" s="46">
        <v>0</v>
      </c>
      <c r="F592" s="46">
        <v>0</v>
      </c>
      <c r="G592" s="46">
        <v>0</v>
      </c>
      <c r="H592" s="46">
        <v>0</v>
      </c>
      <c r="I592" s="46">
        <v>0</v>
      </c>
      <c r="J592" s="46">
        <v>0</v>
      </c>
      <c r="K592" s="46">
        <v>0</v>
      </c>
      <c r="L592" s="46">
        <v>0</v>
      </c>
      <c r="M592">
        <f>+_xlfn.IFNA(VLOOKUP(C592,'[1]HISTORICO TCB MUNICIPIO'!$C$10:$W$1131,21,FALSE),0)</f>
        <v>0</v>
      </c>
    </row>
    <row r="593" spans="1:13" x14ac:dyDescent="0.25">
      <c r="A593" s="44">
        <f>+COUNTIF($B$1:B593,ESTADISTICAS!B$9)</f>
        <v>0</v>
      </c>
      <c r="B593">
        <v>27</v>
      </c>
      <c r="C593" s="158">
        <v>27413</v>
      </c>
      <c r="D593" s="46" t="s">
        <v>939</v>
      </c>
      <c r="E593" s="46">
        <v>8.4033613445378156E-4</v>
      </c>
      <c r="F593" s="46">
        <v>0</v>
      </c>
      <c r="G593" s="46">
        <v>8.4817642069550466E-4</v>
      </c>
      <c r="H593" s="46">
        <v>8.6430423509075197E-4</v>
      </c>
      <c r="I593" s="46">
        <v>0</v>
      </c>
      <c r="J593" s="46">
        <v>9.0009000900090005E-4</v>
      </c>
      <c r="K593" s="46">
        <v>0</v>
      </c>
      <c r="L593" s="46">
        <v>0</v>
      </c>
      <c r="M593">
        <f>+_xlfn.IFNA(VLOOKUP(C593,'[1]HISTORICO TCB MUNICIPIO'!$C$10:$W$1131,21,FALSE),0)</f>
        <v>0</v>
      </c>
    </row>
    <row r="594" spans="1:13" x14ac:dyDescent="0.25">
      <c r="A594" s="44">
        <f>+COUNTIF($B$1:B594,ESTADISTICAS!B$9)</f>
        <v>0</v>
      </c>
      <c r="B594">
        <v>27</v>
      </c>
      <c r="C594" s="158">
        <v>27425</v>
      </c>
      <c r="D594" s="46" t="s">
        <v>1384</v>
      </c>
      <c r="E594" s="46">
        <v>0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>
        <f>+_xlfn.IFNA(VLOOKUP(C594,'[1]HISTORICO TCB MUNICIPIO'!$C$10:$W$1131,21,FALSE),0)</f>
        <v>0</v>
      </c>
    </row>
    <row r="595" spans="1:13" x14ac:dyDescent="0.25">
      <c r="A595" s="44">
        <f>+COUNTIF($B$1:B595,ESTADISTICAS!B$9)</f>
        <v>0</v>
      </c>
      <c r="B595">
        <v>27</v>
      </c>
      <c r="C595" s="158">
        <v>27430</v>
      </c>
      <c r="D595" s="46" t="s">
        <v>2375</v>
      </c>
      <c r="E595" s="46">
        <v>0</v>
      </c>
      <c r="F595" s="46">
        <v>0</v>
      </c>
      <c r="G595" s="46">
        <v>0</v>
      </c>
      <c r="H595" s="46">
        <v>0</v>
      </c>
      <c r="I595" s="46">
        <v>0</v>
      </c>
      <c r="J595" s="46">
        <v>0</v>
      </c>
      <c r="K595" s="46">
        <v>0</v>
      </c>
      <c r="L595" s="46">
        <v>0</v>
      </c>
      <c r="M595">
        <f>+_xlfn.IFNA(VLOOKUP(C595,'[1]HISTORICO TCB MUNICIPIO'!$C$10:$W$1131,21,FALSE),0)</f>
        <v>0</v>
      </c>
    </row>
    <row r="596" spans="1:13" x14ac:dyDescent="0.25">
      <c r="A596" s="44">
        <f>+COUNTIF($B$1:B596,ESTADISTICAS!B$9)</f>
        <v>0</v>
      </c>
      <c r="B596">
        <v>27</v>
      </c>
      <c r="C596" s="158">
        <v>27450</v>
      </c>
      <c r="D596" s="46" t="s">
        <v>1385</v>
      </c>
      <c r="E596" s="46">
        <v>0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>
        <f>+_xlfn.IFNA(VLOOKUP(C596,'[1]HISTORICO TCB MUNICIPIO'!$C$10:$W$1131,21,FALSE),0)</f>
        <v>0</v>
      </c>
    </row>
    <row r="597" spans="1:13" x14ac:dyDescent="0.25">
      <c r="A597" s="44">
        <f>+COUNTIF($B$1:B597,ESTADISTICAS!B$9)</f>
        <v>0</v>
      </c>
      <c r="B597">
        <v>27</v>
      </c>
      <c r="C597" s="158">
        <v>27491</v>
      </c>
      <c r="D597" s="46" t="s">
        <v>940</v>
      </c>
      <c r="E597" s="46">
        <v>1.1185682326621924E-3</v>
      </c>
      <c r="F597" s="46">
        <v>0</v>
      </c>
      <c r="G597" s="46">
        <v>2.2779043280182231E-3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>
        <f>+_xlfn.IFNA(VLOOKUP(C597,'[1]HISTORICO TCB MUNICIPIO'!$C$10:$W$1131,21,FALSE),0)</f>
        <v>0</v>
      </c>
    </row>
    <row r="598" spans="1:13" x14ac:dyDescent="0.25">
      <c r="A598" s="44">
        <f>+COUNTIF($B$1:B598,ESTADISTICAS!B$9)</f>
        <v>0</v>
      </c>
      <c r="B598">
        <v>27</v>
      </c>
      <c r="C598" s="158">
        <v>27495</v>
      </c>
      <c r="D598" s="46" t="s">
        <v>941</v>
      </c>
      <c r="E598" s="46">
        <v>0</v>
      </c>
      <c r="F598" s="46">
        <v>0</v>
      </c>
      <c r="G598" s="46">
        <v>0</v>
      </c>
      <c r="H598" s="46">
        <v>1.1248593925759281E-3</v>
      </c>
      <c r="I598" s="46">
        <v>0</v>
      </c>
      <c r="J598" s="46">
        <v>0</v>
      </c>
      <c r="K598" s="46">
        <v>0</v>
      </c>
      <c r="L598" s="46">
        <v>0</v>
      </c>
      <c r="M598">
        <f>+_xlfn.IFNA(VLOOKUP(C598,'[1]HISTORICO TCB MUNICIPIO'!$C$10:$W$1131,21,FALSE),0)</f>
        <v>0</v>
      </c>
    </row>
    <row r="599" spans="1:13" x14ac:dyDescent="0.25">
      <c r="A599" s="44">
        <f>+COUNTIF($B$1:B599,ESTADISTICAS!B$9)</f>
        <v>0</v>
      </c>
      <c r="B599">
        <v>27</v>
      </c>
      <c r="C599" s="158">
        <v>27580</v>
      </c>
      <c r="D599" s="46" t="s">
        <v>2376</v>
      </c>
      <c r="E599" s="46">
        <v>0</v>
      </c>
      <c r="F599" s="46">
        <v>0</v>
      </c>
      <c r="G599" s="46">
        <v>0</v>
      </c>
      <c r="H599" s="46">
        <v>0</v>
      </c>
      <c r="I599" s="46">
        <v>0</v>
      </c>
      <c r="J599" s="46">
        <v>0</v>
      </c>
      <c r="K599" s="46">
        <v>0</v>
      </c>
      <c r="L599" s="46">
        <v>0</v>
      </c>
      <c r="M599">
        <f>+_xlfn.IFNA(VLOOKUP(C599,'[1]HISTORICO TCB MUNICIPIO'!$C$10:$W$1131,21,FALSE),0)</f>
        <v>0</v>
      </c>
    </row>
    <row r="600" spans="1:13" x14ac:dyDescent="0.25">
      <c r="A600" s="44">
        <f>+COUNTIF($B$1:B600,ESTADISTICAS!B$9)</f>
        <v>0</v>
      </c>
      <c r="B600">
        <v>27</v>
      </c>
      <c r="C600" s="158">
        <v>27600</v>
      </c>
      <c r="D600" s="46" t="s">
        <v>2377</v>
      </c>
      <c r="E600" s="46">
        <v>0</v>
      </c>
      <c r="F600" s="46">
        <v>0</v>
      </c>
      <c r="G600" s="46">
        <v>0</v>
      </c>
      <c r="H600" s="46">
        <v>0</v>
      </c>
      <c r="I600" s="46">
        <v>0</v>
      </c>
      <c r="J600" s="46">
        <v>0</v>
      </c>
      <c r="K600" s="46">
        <v>0</v>
      </c>
      <c r="L600" s="46">
        <v>0</v>
      </c>
      <c r="M600">
        <f>+_xlfn.IFNA(VLOOKUP(C600,'[1]HISTORICO TCB MUNICIPIO'!$C$10:$W$1131,21,FALSE),0)</f>
        <v>0</v>
      </c>
    </row>
    <row r="601" spans="1:13" x14ac:dyDescent="0.25">
      <c r="A601" s="44">
        <f>+COUNTIF($B$1:B601,ESTADISTICAS!B$9)</f>
        <v>0</v>
      </c>
      <c r="B601">
        <v>27</v>
      </c>
      <c r="C601" s="158">
        <v>27615</v>
      </c>
      <c r="D601" s="46" t="s">
        <v>712</v>
      </c>
      <c r="E601" s="46">
        <v>4.2869641294838147E-2</v>
      </c>
      <c r="F601" s="46">
        <v>3.0594405594405596E-2</v>
      </c>
      <c r="G601" s="46">
        <v>3.2182562902282039E-2</v>
      </c>
      <c r="H601" s="46">
        <v>1.2360211889346674E-2</v>
      </c>
      <c r="I601" s="46">
        <v>1.1865915158706615E-2</v>
      </c>
      <c r="J601" s="46">
        <v>1.2797619047619047E-2</v>
      </c>
      <c r="K601" s="46">
        <v>0</v>
      </c>
      <c r="L601" s="46">
        <v>0</v>
      </c>
      <c r="M601">
        <f>+_xlfn.IFNA(VLOOKUP(C601,'[1]HISTORICO TCB MUNICIPIO'!$C$10:$W$1131,21,FALSE),0)</f>
        <v>0</v>
      </c>
    </row>
    <row r="602" spans="1:13" x14ac:dyDescent="0.25">
      <c r="A602" s="44">
        <f>+COUNTIF($B$1:B602,ESTADISTICAS!B$9)</f>
        <v>0</v>
      </c>
      <c r="B602">
        <v>27</v>
      </c>
      <c r="C602" s="158">
        <v>27660</v>
      </c>
      <c r="D602" s="46" t="s">
        <v>942</v>
      </c>
      <c r="E602" s="46">
        <v>1.8832391713747645E-3</v>
      </c>
      <c r="F602" s="46">
        <v>0</v>
      </c>
      <c r="G602" s="46">
        <v>1.984126984126984E-3</v>
      </c>
      <c r="H602" s="46">
        <v>2.0618556701030928E-3</v>
      </c>
      <c r="I602" s="46">
        <v>0</v>
      </c>
      <c r="J602" s="46">
        <v>0</v>
      </c>
      <c r="K602" s="46">
        <v>0</v>
      </c>
      <c r="L602" s="46">
        <v>0</v>
      </c>
      <c r="M602">
        <f>+_xlfn.IFNA(VLOOKUP(C602,'[1]HISTORICO TCB MUNICIPIO'!$C$10:$W$1131,21,FALSE),0)</f>
        <v>0</v>
      </c>
    </row>
    <row r="603" spans="1:13" x14ac:dyDescent="0.25">
      <c r="A603" s="44">
        <f>+COUNTIF($B$1:B603,ESTADISTICAS!B$9)</f>
        <v>0</v>
      </c>
      <c r="B603">
        <v>27</v>
      </c>
      <c r="C603" s="158">
        <v>27745</v>
      </c>
      <c r="D603" s="46" t="s">
        <v>943</v>
      </c>
      <c r="E603" s="46">
        <v>0</v>
      </c>
      <c r="F603" s="46">
        <v>0</v>
      </c>
      <c r="G603" s="46">
        <v>2.3923444976076554E-3</v>
      </c>
      <c r="H603" s="46">
        <v>2.403846153846154E-3</v>
      </c>
      <c r="I603" s="46">
        <v>0</v>
      </c>
      <c r="J603" s="46">
        <v>2.4875621890547263E-3</v>
      </c>
      <c r="K603" s="46">
        <v>0</v>
      </c>
      <c r="L603" s="46">
        <v>0</v>
      </c>
      <c r="M603">
        <f>+_xlfn.IFNA(VLOOKUP(C603,'[1]HISTORICO TCB MUNICIPIO'!$C$10:$W$1131,21,FALSE),0)</f>
        <v>0</v>
      </c>
    </row>
    <row r="604" spans="1:13" x14ac:dyDescent="0.25">
      <c r="A604" s="44">
        <f>+COUNTIF($B$1:B604,ESTADISTICAS!B$9)</f>
        <v>0</v>
      </c>
      <c r="B604">
        <v>27</v>
      </c>
      <c r="C604" s="158">
        <v>27787</v>
      </c>
      <c r="D604" s="46" t="s">
        <v>944</v>
      </c>
      <c r="E604" s="46">
        <v>6.4655172413793103E-3</v>
      </c>
      <c r="F604" s="46">
        <v>0</v>
      </c>
      <c r="G604" s="46">
        <v>2.6386404293381037E-2</v>
      </c>
      <c r="H604" s="46">
        <v>3.4022988505747129E-2</v>
      </c>
      <c r="I604" s="46">
        <v>1.2345679012345678E-2</v>
      </c>
      <c r="J604" s="46">
        <v>4.8661800486618007E-4</v>
      </c>
      <c r="K604" s="46">
        <v>0</v>
      </c>
      <c r="L604" s="46">
        <v>0</v>
      </c>
      <c r="M604">
        <f>+_xlfn.IFNA(VLOOKUP(C604,'[1]HISTORICO TCB MUNICIPIO'!$C$10:$W$1131,21,FALSE),0)</f>
        <v>5.0813008130081306E-4</v>
      </c>
    </row>
    <row r="605" spans="1:13" x14ac:dyDescent="0.25">
      <c r="A605" s="44">
        <f>+COUNTIF($B$1:B605,ESTADISTICAS!B$9)</f>
        <v>0</v>
      </c>
      <c r="B605">
        <v>27</v>
      </c>
      <c r="C605" s="158">
        <v>27800</v>
      </c>
      <c r="D605" s="46" t="s">
        <v>945</v>
      </c>
      <c r="E605" s="46">
        <v>3.6085626911314984E-2</v>
      </c>
      <c r="F605" s="46">
        <v>3.5495716034271728E-2</v>
      </c>
      <c r="G605" s="46">
        <v>7.0769230769230765E-2</v>
      </c>
      <c r="H605" s="46">
        <v>4.9813200498132003E-2</v>
      </c>
      <c r="I605" s="46">
        <v>0</v>
      </c>
      <c r="J605" s="46">
        <v>0</v>
      </c>
      <c r="K605" s="46">
        <v>0</v>
      </c>
      <c r="L605" s="46">
        <v>0</v>
      </c>
      <c r="M605">
        <f>+_xlfn.IFNA(VLOOKUP(C605,'[1]HISTORICO TCB MUNICIPIO'!$C$10:$W$1131,21,FALSE),0)</f>
        <v>0</v>
      </c>
    </row>
    <row r="606" spans="1:13" x14ac:dyDescent="0.25">
      <c r="A606" s="44">
        <f>+COUNTIF($B$1:B606,ESTADISTICAS!B$9)</f>
        <v>0</v>
      </c>
      <c r="B606">
        <v>27</v>
      </c>
      <c r="C606" s="158">
        <v>27810</v>
      </c>
      <c r="D606" s="46" t="s">
        <v>2378</v>
      </c>
      <c r="E606" s="46">
        <v>0</v>
      </c>
      <c r="F606" s="46">
        <v>0</v>
      </c>
      <c r="G606" s="46">
        <v>0</v>
      </c>
      <c r="H606" s="46">
        <v>0</v>
      </c>
      <c r="I606" s="46">
        <v>0</v>
      </c>
      <c r="J606" s="46">
        <v>0</v>
      </c>
      <c r="K606" s="46">
        <v>0</v>
      </c>
      <c r="L606" s="46">
        <v>0</v>
      </c>
      <c r="M606">
        <f>+_xlfn.IFNA(VLOOKUP(C606,'[1]HISTORICO TCB MUNICIPIO'!$C$10:$W$1131,21,FALSE),0)</f>
        <v>0</v>
      </c>
    </row>
    <row r="607" spans="1:13" x14ac:dyDescent="0.25">
      <c r="A607" s="44">
        <f>+COUNTIF($B$1:B607,ESTADISTICAS!B$9)</f>
        <v>0</v>
      </c>
      <c r="B607">
        <v>41</v>
      </c>
      <c r="C607" s="158">
        <v>41001</v>
      </c>
      <c r="D607" s="46" t="s">
        <v>946</v>
      </c>
      <c r="E607" s="46">
        <v>0.62172795634102229</v>
      </c>
      <c r="F607" s="46">
        <v>0.68814157062787329</v>
      </c>
      <c r="G607" s="46">
        <v>0.74219362937392119</v>
      </c>
      <c r="H607" s="46">
        <v>0.77252153140126989</v>
      </c>
      <c r="I607" s="46">
        <v>0.78894870170994302</v>
      </c>
      <c r="J607" s="46">
        <v>0.82429271731120435</v>
      </c>
      <c r="K607" s="46">
        <v>0.84862086911267243</v>
      </c>
      <c r="L607" s="46">
        <v>0.87820597567424641</v>
      </c>
      <c r="M607">
        <f>+_xlfn.IFNA(VLOOKUP(C607,'[1]HISTORICO TCB MUNICIPIO'!$C$10:$W$1131,21,FALSE),0)</f>
        <v>0.8716486023958927</v>
      </c>
    </row>
    <row r="608" spans="1:13" x14ac:dyDescent="0.25">
      <c r="A608" s="44">
        <f>+COUNTIF($B$1:B608,ESTADISTICAS!B$9)</f>
        <v>0</v>
      </c>
      <c r="B608">
        <v>41</v>
      </c>
      <c r="C608" s="158">
        <v>41006</v>
      </c>
      <c r="D608" s="46" t="s">
        <v>947</v>
      </c>
      <c r="E608" s="46">
        <v>6.2133241284086987E-3</v>
      </c>
      <c r="F608" s="46">
        <v>1.9867549668874172E-3</v>
      </c>
      <c r="G608" s="46">
        <v>5.7270124085268851E-3</v>
      </c>
      <c r="H608" s="46">
        <v>5.5180870631514412E-3</v>
      </c>
      <c r="I608" s="46">
        <v>0</v>
      </c>
      <c r="J608" s="46">
        <v>0</v>
      </c>
      <c r="K608" s="46">
        <v>1.0746606334841629E-2</v>
      </c>
      <c r="L608" s="46">
        <v>1.0277777777777778E-2</v>
      </c>
      <c r="M608">
        <f>+_xlfn.IFNA(VLOOKUP(C608,'[1]HISTORICO TCB MUNICIPIO'!$C$10:$W$1131,21,FALSE),0)</f>
        <v>7.3891625615763543E-3</v>
      </c>
    </row>
    <row r="609" spans="1:13" x14ac:dyDescent="0.25">
      <c r="A609" s="44">
        <f>+COUNTIF($B$1:B609,ESTADISTICAS!B$9)</f>
        <v>0</v>
      </c>
      <c r="B609">
        <v>41</v>
      </c>
      <c r="C609" s="158">
        <v>41013</v>
      </c>
      <c r="D609" s="46" t="s">
        <v>948</v>
      </c>
      <c r="E609" s="46">
        <v>8.208092485549133E-2</v>
      </c>
      <c r="F609" s="46">
        <v>3.2584269662921349E-2</v>
      </c>
      <c r="G609" s="46">
        <v>2.9768467475192944E-2</v>
      </c>
      <c r="H609" s="46">
        <v>2.9443838604143947E-2</v>
      </c>
      <c r="I609" s="46">
        <v>2.391304347826087E-2</v>
      </c>
      <c r="J609" s="46">
        <v>1.0893246187363835E-3</v>
      </c>
      <c r="K609" s="46">
        <v>1.0952902519167579E-3</v>
      </c>
      <c r="L609" s="46">
        <v>0</v>
      </c>
      <c r="M609">
        <f>+_xlfn.IFNA(VLOOKUP(C609,'[1]HISTORICO TCB MUNICIPIO'!$C$10:$W$1131,21,FALSE),0)</f>
        <v>0</v>
      </c>
    </row>
    <row r="610" spans="1:13" x14ac:dyDescent="0.25">
      <c r="A610" s="44">
        <f>+COUNTIF($B$1:B610,ESTADISTICAS!B$9)</f>
        <v>0</v>
      </c>
      <c r="B610">
        <v>41</v>
      </c>
      <c r="C610" s="158">
        <v>41016</v>
      </c>
      <c r="D610" s="46" t="s">
        <v>949</v>
      </c>
      <c r="E610" s="46">
        <v>1.6437139049311416E-2</v>
      </c>
      <c r="F610" s="46">
        <v>3.5699107522311944E-2</v>
      </c>
      <c r="G610" s="46">
        <v>2.4239934264585046E-2</v>
      </c>
      <c r="H610" s="46">
        <v>4.8096192384769537E-3</v>
      </c>
      <c r="I610" s="46">
        <v>0</v>
      </c>
      <c r="J610" s="46">
        <v>3.916960438699569E-4</v>
      </c>
      <c r="K610" s="46">
        <v>0</v>
      </c>
      <c r="L610" s="46">
        <v>3.8654812524159255E-4</v>
      </c>
      <c r="M610">
        <f>+_xlfn.IFNA(VLOOKUP(C610,'[1]HISTORICO TCB MUNICIPIO'!$C$10:$W$1131,21,FALSE),0)</f>
        <v>0</v>
      </c>
    </row>
    <row r="611" spans="1:13" x14ac:dyDescent="0.25">
      <c r="A611" s="44">
        <f>+COUNTIF($B$1:B611,ESTADISTICAS!B$9)</f>
        <v>0</v>
      </c>
      <c r="B611">
        <v>41</v>
      </c>
      <c r="C611" s="158">
        <v>41020</v>
      </c>
      <c r="D611" s="46" t="s">
        <v>950</v>
      </c>
      <c r="E611" s="46">
        <v>3.6442516268980478E-2</v>
      </c>
      <c r="F611" s="46">
        <v>3.6118363794604001E-2</v>
      </c>
      <c r="G611" s="46">
        <v>3.7818821459982409E-2</v>
      </c>
      <c r="H611" s="46">
        <v>5.7040998217468802E-2</v>
      </c>
      <c r="I611" s="46">
        <v>3.9437896645512241E-2</v>
      </c>
      <c r="J611" s="46">
        <v>2.4942263279445726E-2</v>
      </c>
      <c r="K611" s="46">
        <v>2.9107981220657279E-2</v>
      </c>
      <c r="L611" s="46">
        <v>2.7988614800759013E-2</v>
      </c>
      <c r="M611">
        <f>+_xlfn.IFNA(VLOOKUP(C611,'[1]HISTORICO TCB MUNICIPIO'!$C$10:$W$1131,21,FALSE),0)</f>
        <v>2.19256434699714E-2</v>
      </c>
    </row>
    <row r="612" spans="1:13" x14ac:dyDescent="0.25">
      <c r="A612" s="44">
        <f>+COUNTIF($B$1:B612,ESTADISTICAS!B$9)</f>
        <v>0</v>
      </c>
      <c r="B612">
        <v>41</v>
      </c>
      <c r="C612" s="158">
        <v>41026</v>
      </c>
      <c r="D612" s="46" t="s">
        <v>951</v>
      </c>
      <c r="E612" s="46">
        <v>0.15496368038740921</v>
      </c>
      <c r="F612" s="46">
        <v>0.20046620046620048</v>
      </c>
      <c r="G612" s="46">
        <v>0.19230769230769232</v>
      </c>
      <c r="H612" s="46">
        <v>0.17400881057268722</v>
      </c>
      <c r="I612" s="46">
        <v>0.14038876889848811</v>
      </c>
      <c r="J612" s="46">
        <v>9.4017094017094016E-2</v>
      </c>
      <c r="K612" s="46">
        <v>8.5287846481876331E-3</v>
      </c>
      <c r="L612" s="46">
        <v>6.3157894736842104E-3</v>
      </c>
      <c r="M612">
        <f>+_xlfn.IFNA(VLOOKUP(C612,'[1]HISTORICO TCB MUNICIPIO'!$C$10:$W$1131,21,FALSE),0)</f>
        <v>4.2194092827004216E-3</v>
      </c>
    </row>
    <row r="613" spans="1:13" x14ac:dyDescent="0.25">
      <c r="A613" s="44">
        <f>+COUNTIF($B$1:B613,ESTADISTICAS!B$9)</f>
        <v>0</v>
      </c>
      <c r="B613">
        <v>41</v>
      </c>
      <c r="C613" s="158">
        <v>41078</v>
      </c>
      <c r="D613" s="46" t="s">
        <v>952</v>
      </c>
      <c r="E613" s="46">
        <v>5.0847457627118647E-2</v>
      </c>
      <c r="F613" s="46">
        <v>4.5548654244306416E-2</v>
      </c>
      <c r="G613" s="46">
        <v>1.8386108273748723E-2</v>
      </c>
      <c r="H613" s="46">
        <v>1.7329255861365953E-2</v>
      </c>
      <c r="I613" s="46">
        <v>1.7453798767967144E-2</v>
      </c>
      <c r="J613" s="46">
        <v>0</v>
      </c>
      <c r="K613" s="46">
        <v>0</v>
      </c>
      <c r="L613" s="46">
        <v>1.0834236186348862E-3</v>
      </c>
      <c r="M613">
        <f>+_xlfn.IFNA(VLOOKUP(C613,'[1]HISTORICO TCB MUNICIPIO'!$C$10:$W$1131,21,FALSE),0)</f>
        <v>0</v>
      </c>
    </row>
    <row r="614" spans="1:13" x14ac:dyDescent="0.25">
      <c r="A614" s="44">
        <f>+COUNTIF($B$1:B614,ESTADISTICAS!B$9)</f>
        <v>0</v>
      </c>
      <c r="B614">
        <v>41</v>
      </c>
      <c r="C614" s="158">
        <v>41132</v>
      </c>
      <c r="D614" s="46" t="s">
        <v>953</v>
      </c>
      <c r="E614" s="46">
        <v>0.32140595313489551</v>
      </c>
      <c r="F614" s="46">
        <v>0.24061326658322904</v>
      </c>
      <c r="G614" s="46">
        <v>0.26751790719402058</v>
      </c>
      <c r="H614" s="46">
        <v>0.30457801308003735</v>
      </c>
      <c r="I614" s="46">
        <v>0.28289473684210525</v>
      </c>
      <c r="J614" s="46">
        <v>0.36409608091024021</v>
      </c>
      <c r="K614" s="46">
        <v>0.39769820971867009</v>
      </c>
      <c r="L614" s="46">
        <v>0.46918360761535982</v>
      </c>
      <c r="M614">
        <f>+_xlfn.IFNA(VLOOKUP(C614,'[1]HISTORICO TCB MUNICIPIO'!$C$10:$W$1131,21,FALSE),0)</f>
        <v>0.45102505694760819</v>
      </c>
    </row>
    <row r="615" spans="1:13" x14ac:dyDescent="0.25">
      <c r="A615" s="44">
        <f>+COUNTIF($B$1:B615,ESTADISTICAS!B$9)</f>
        <v>0</v>
      </c>
      <c r="B615">
        <v>41</v>
      </c>
      <c r="C615" s="158">
        <v>41206</v>
      </c>
      <c r="D615" s="46" t="s">
        <v>954</v>
      </c>
      <c r="E615" s="46">
        <v>0</v>
      </c>
      <c r="F615" s="46">
        <v>0</v>
      </c>
      <c r="G615" s="46">
        <v>8.0580177276390005E-4</v>
      </c>
      <c r="H615" s="46">
        <v>0</v>
      </c>
      <c r="I615" s="46">
        <v>0</v>
      </c>
      <c r="J615" s="46">
        <v>8.0385852090032153E-4</v>
      </c>
      <c r="K615" s="46">
        <v>0</v>
      </c>
      <c r="L615" s="46">
        <v>0</v>
      </c>
      <c r="M615">
        <f>+_xlfn.IFNA(VLOOKUP(C615,'[1]HISTORICO TCB MUNICIPIO'!$C$10:$W$1131,21,FALSE),0)</f>
        <v>0</v>
      </c>
    </row>
    <row r="616" spans="1:13" x14ac:dyDescent="0.25">
      <c r="A616" s="44">
        <f>+COUNTIF($B$1:B616,ESTADISTICAS!B$9)</f>
        <v>0</v>
      </c>
      <c r="B616">
        <v>41</v>
      </c>
      <c r="C616" s="158">
        <v>41244</v>
      </c>
      <c r="D616" s="46" t="s">
        <v>2379</v>
      </c>
      <c r="E616" s="46">
        <v>0</v>
      </c>
      <c r="F616" s="46">
        <v>0</v>
      </c>
      <c r="G616" s="46">
        <v>0</v>
      </c>
      <c r="H616" s="46">
        <v>0</v>
      </c>
      <c r="I616" s="46">
        <v>0</v>
      </c>
      <c r="J616" s="46">
        <v>0</v>
      </c>
      <c r="K616" s="46">
        <v>0</v>
      </c>
      <c r="L616" s="46">
        <v>0</v>
      </c>
      <c r="M616">
        <f>+_xlfn.IFNA(VLOOKUP(C616,'[1]HISTORICO TCB MUNICIPIO'!$C$10:$W$1131,21,FALSE),0)</f>
        <v>0</v>
      </c>
    </row>
    <row r="617" spans="1:13" x14ac:dyDescent="0.25">
      <c r="A617" s="44">
        <f>+COUNTIF($B$1:B617,ESTADISTICAS!B$9)</f>
        <v>0</v>
      </c>
      <c r="B617">
        <v>41</v>
      </c>
      <c r="C617" s="158">
        <v>41298</v>
      </c>
      <c r="D617" s="46" t="s">
        <v>955</v>
      </c>
      <c r="E617" s="46">
        <v>0.15676300578034683</v>
      </c>
      <c r="F617" s="46">
        <v>0.14229735781459921</v>
      </c>
      <c r="G617" s="46">
        <v>0.14175201568969276</v>
      </c>
      <c r="H617" s="46">
        <v>0.16008515167642362</v>
      </c>
      <c r="I617" s="46">
        <v>0.18134336153765801</v>
      </c>
      <c r="J617" s="46">
        <v>0.22809900379993839</v>
      </c>
      <c r="K617" s="46">
        <v>0.23239793334008713</v>
      </c>
      <c r="L617" s="46">
        <v>0.21338661338661338</v>
      </c>
      <c r="M617">
        <f>+_xlfn.IFNA(VLOOKUP(C617,'[1]HISTORICO TCB MUNICIPIO'!$C$10:$W$1131,21,FALSE),0)</f>
        <v>0.22256127571611378</v>
      </c>
    </row>
    <row r="618" spans="1:13" x14ac:dyDescent="0.25">
      <c r="A618" s="44">
        <f>+COUNTIF($B$1:B618,ESTADISTICAS!B$9)</f>
        <v>0</v>
      </c>
      <c r="B618">
        <v>41</v>
      </c>
      <c r="C618" s="158">
        <v>41306</v>
      </c>
      <c r="D618" s="46" t="s">
        <v>956</v>
      </c>
      <c r="E618" s="46">
        <v>2.0900321543408359E-2</v>
      </c>
      <c r="F618" s="46">
        <v>3.2077234506384306E-2</v>
      </c>
      <c r="G618" s="46">
        <v>4.7415111654940348E-2</v>
      </c>
      <c r="H618" s="46">
        <v>4.0828762949421088E-2</v>
      </c>
      <c r="I618" s="46">
        <v>4.9064704078503524E-2</v>
      </c>
      <c r="J618" s="46">
        <v>2.2353306426575598E-2</v>
      </c>
      <c r="K618" s="46">
        <v>1.0380622837370242E-2</v>
      </c>
      <c r="L618" s="46">
        <v>1.8100984439504603E-2</v>
      </c>
      <c r="M618">
        <f>+_xlfn.IFNA(VLOOKUP(C618,'[1]HISTORICO TCB MUNICIPIO'!$C$10:$W$1131,21,FALSE),0)</f>
        <v>3.1695721077654518E-4</v>
      </c>
    </row>
    <row r="619" spans="1:13" x14ac:dyDescent="0.25">
      <c r="A619" s="44">
        <f>+COUNTIF($B$1:B619,ESTADISTICAS!B$9)</f>
        <v>0</v>
      </c>
      <c r="B619">
        <v>41</v>
      </c>
      <c r="C619" s="158">
        <v>41319</v>
      </c>
      <c r="D619" s="46" t="s">
        <v>450</v>
      </c>
      <c r="E619" s="46">
        <v>1.5507753876938469E-2</v>
      </c>
      <c r="F619" s="46">
        <v>2.4271844660194174E-2</v>
      </c>
      <c r="G619" s="46">
        <v>2.8517110266159697E-2</v>
      </c>
      <c r="H619" s="46">
        <v>2.4917724494593323E-2</v>
      </c>
      <c r="I619" s="46">
        <v>3.5981308411214954E-2</v>
      </c>
      <c r="J619" s="46">
        <v>9.3370681605975722E-3</v>
      </c>
      <c r="K619" s="46">
        <v>7.9476390836839637E-3</v>
      </c>
      <c r="L619" s="46">
        <v>7.9439252336448597E-3</v>
      </c>
      <c r="M619">
        <f>+_xlfn.IFNA(VLOOKUP(C619,'[1]HISTORICO TCB MUNICIPIO'!$C$10:$W$1131,21,FALSE),0)</f>
        <v>1.3953488372093023E-3</v>
      </c>
    </row>
    <row r="620" spans="1:13" x14ac:dyDescent="0.25">
      <c r="A620" s="44">
        <f>+COUNTIF($B$1:B620,ESTADISTICAS!B$9)</f>
        <v>0</v>
      </c>
      <c r="B620">
        <v>41</v>
      </c>
      <c r="C620" s="158">
        <v>41349</v>
      </c>
      <c r="D620" s="46" t="s">
        <v>957</v>
      </c>
      <c r="E620" s="46">
        <v>6.3829787234042548E-2</v>
      </c>
      <c r="F620" s="46">
        <v>0</v>
      </c>
      <c r="G620" s="46">
        <v>0</v>
      </c>
      <c r="H620" s="46">
        <v>0</v>
      </c>
      <c r="I620" s="46">
        <v>0</v>
      </c>
      <c r="J620" s="46">
        <v>0</v>
      </c>
      <c r="K620" s="46">
        <v>0</v>
      </c>
      <c r="L620" s="46">
        <v>0</v>
      </c>
      <c r="M620">
        <f>+_xlfn.IFNA(VLOOKUP(C620,'[1]HISTORICO TCB MUNICIPIO'!$C$10:$W$1131,21,FALSE),0)</f>
        <v>0</v>
      </c>
    </row>
    <row r="621" spans="1:13" x14ac:dyDescent="0.25">
      <c r="A621" s="44">
        <f>+COUNTIF($B$1:B621,ESTADISTICAS!B$9)</f>
        <v>0</v>
      </c>
      <c r="B621">
        <v>41</v>
      </c>
      <c r="C621" s="158">
        <v>41357</v>
      </c>
      <c r="D621" s="46" t="s">
        <v>958</v>
      </c>
      <c r="E621" s="46">
        <v>6.015693112467306E-2</v>
      </c>
      <c r="F621" s="46">
        <v>6.0169491525423731E-2</v>
      </c>
      <c r="G621" s="46">
        <v>5.0538525269262634E-2</v>
      </c>
      <c r="H621" s="46">
        <v>1.1484823625922888E-2</v>
      </c>
      <c r="I621" s="46">
        <v>0</v>
      </c>
      <c r="J621" s="46">
        <v>0</v>
      </c>
      <c r="K621" s="46">
        <v>0</v>
      </c>
      <c r="L621" s="46">
        <v>0</v>
      </c>
      <c r="M621">
        <f>+_xlfn.IFNA(VLOOKUP(C621,'[1]HISTORICO TCB MUNICIPIO'!$C$10:$W$1131,21,FALSE),0)</f>
        <v>0</v>
      </c>
    </row>
    <row r="622" spans="1:13" x14ac:dyDescent="0.25">
      <c r="A622" s="44">
        <f>+COUNTIF($B$1:B622,ESTADISTICAS!B$9)</f>
        <v>0</v>
      </c>
      <c r="B622">
        <v>41</v>
      </c>
      <c r="C622" s="158">
        <v>41359</v>
      </c>
      <c r="D622" s="46" t="s">
        <v>959</v>
      </c>
      <c r="E622" s="46">
        <v>0</v>
      </c>
      <c r="F622" s="46">
        <v>0</v>
      </c>
      <c r="G622" s="46">
        <v>7.5187969924812035E-4</v>
      </c>
      <c r="H622" s="46">
        <v>3.6954915003695491E-4</v>
      </c>
      <c r="I622" s="46">
        <v>1.1317999269806499E-2</v>
      </c>
      <c r="J622" s="46">
        <v>0</v>
      </c>
      <c r="K622" s="46">
        <v>3.6088054853843375E-4</v>
      </c>
      <c r="L622" s="46">
        <v>7.217610970768675E-4</v>
      </c>
      <c r="M622">
        <f>+_xlfn.IFNA(VLOOKUP(C622,'[1]HISTORICO TCB MUNICIPIO'!$C$10:$W$1131,21,FALSE),0)</f>
        <v>0</v>
      </c>
    </row>
    <row r="623" spans="1:13" x14ac:dyDescent="0.25">
      <c r="A623" s="44">
        <f>+COUNTIF($B$1:B623,ESTADISTICAS!B$9)</f>
        <v>0</v>
      </c>
      <c r="B623">
        <v>41</v>
      </c>
      <c r="C623" s="158">
        <v>41378</v>
      </c>
      <c r="D623" s="46" t="s">
        <v>960</v>
      </c>
      <c r="E623" s="46">
        <v>6.8450039339103069E-2</v>
      </c>
      <c r="F623" s="46">
        <v>3.9483675018982534E-2</v>
      </c>
      <c r="G623" s="46">
        <v>7.9646017699115043E-2</v>
      </c>
      <c r="H623" s="46">
        <v>6.7625899280575538E-2</v>
      </c>
      <c r="I623" s="46">
        <v>1.4104372355430184E-2</v>
      </c>
      <c r="J623" s="46">
        <v>0</v>
      </c>
      <c r="K623" s="46">
        <v>0</v>
      </c>
      <c r="L623" s="46">
        <v>0</v>
      </c>
      <c r="M623">
        <f>+_xlfn.IFNA(VLOOKUP(C623,'[1]HISTORICO TCB MUNICIPIO'!$C$10:$W$1131,21,FALSE),0)</f>
        <v>0</v>
      </c>
    </row>
    <row r="624" spans="1:13" x14ac:dyDescent="0.25">
      <c r="A624" s="44">
        <f>+COUNTIF($B$1:B624,ESTADISTICAS!B$9)</f>
        <v>0</v>
      </c>
      <c r="B624">
        <v>41</v>
      </c>
      <c r="C624" s="158">
        <v>41396</v>
      </c>
      <c r="D624" s="46" t="s">
        <v>961</v>
      </c>
      <c r="E624" s="46">
        <v>0.26120689655172413</v>
      </c>
      <c r="F624" s="46">
        <v>0.27114093959731544</v>
      </c>
      <c r="G624" s="46">
        <v>0.2664371208394819</v>
      </c>
      <c r="H624" s="46">
        <v>0.28819556127372148</v>
      </c>
      <c r="I624" s="46">
        <v>0.29039923954372626</v>
      </c>
      <c r="J624" s="46">
        <v>0.3492957746478873</v>
      </c>
      <c r="K624" s="46">
        <v>0.36710037174721188</v>
      </c>
      <c r="L624" s="46">
        <v>0.39221097822753759</v>
      </c>
      <c r="M624">
        <f>+_xlfn.IFNA(VLOOKUP(C624,'[1]HISTORICO TCB MUNICIPIO'!$C$10:$W$1131,21,FALSE),0)</f>
        <v>0.41757741347905281</v>
      </c>
    </row>
    <row r="625" spans="1:13" x14ac:dyDescent="0.25">
      <c r="A625" s="44">
        <f>+COUNTIF($B$1:B625,ESTADISTICAS!B$9)</f>
        <v>0</v>
      </c>
      <c r="B625">
        <v>41</v>
      </c>
      <c r="C625" s="158">
        <v>41483</v>
      </c>
      <c r="D625" s="46" t="s">
        <v>962</v>
      </c>
      <c r="E625" s="46">
        <v>3.2863849765258218E-2</v>
      </c>
      <c r="F625" s="46">
        <v>2.8744326777609682E-2</v>
      </c>
      <c r="G625" s="46">
        <v>0</v>
      </c>
      <c r="H625" s="46">
        <v>1.455604075691412E-3</v>
      </c>
      <c r="I625" s="46">
        <v>0</v>
      </c>
      <c r="J625" s="46">
        <v>0</v>
      </c>
      <c r="K625" s="46">
        <v>0</v>
      </c>
      <c r="L625" s="46">
        <v>0</v>
      </c>
      <c r="M625">
        <f>+_xlfn.IFNA(VLOOKUP(C625,'[1]HISTORICO TCB MUNICIPIO'!$C$10:$W$1131,21,FALSE),0)</f>
        <v>0</v>
      </c>
    </row>
    <row r="626" spans="1:13" x14ac:dyDescent="0.25">
      <c r="A626" s="44">
        <f>+COUNTIF($B$1:B626,ESTADISTICAS!B$9)</f>
        <v>0</v>
      </c>
      <c r="B626">
        <v>41</v>
      </c>
      <c r="C626" s="158">
        <v>41503</v>
      </c>
      <c r="D626" s="46" t="s">
        <v>1386</v>
      </c>
      <c r="E626" s="46">
        <v>0</v>
      </c>
      <c r="F626" s="46">
        <v>0</v>
      </c>
      <c r="G626" s="46">
        <v>0</v>
      </c>
      <c r="H626" s="46">
        <v>0</v>
      </c>
      <c r="I626" s="46">
        <v>0</v>
      </c>
      <c r="J626" s="46">
        <v>0</v>
      </c>
      <c r="K626" s="46">
        <v>0</v>
      </c>
      <c r="L626" s="46">
        <v>0</v>
      </c>
      <c r="M626">
        <f>+_xlfn.IFNA(VLOOKUP(C626,'[1]HISTORICO TCB MUNICIPIO'!$C$10:$W$1131,21,FALSE),0)</f>
        <v>0</v>
      </c>
    </row>
    <row r="627" spans="1:13" x14ac:dyDescent="0.25">
      <c r="A627" s="44">
        <f>+COUNTIF($B$1:B627,ESTADISTICAS!B$9)</f>
        <v>0</v>
      </c>
      <c r="B627">
        <v>41</v>
      </c>
      <c r="C627" s="158">
        <v>41518</v>
      </c>
      <c r="D627" s="46" t="s">
        <v>963</v>
      </c>
      <c r="E627" s="46">
        <v>0.11320754716981132</v>
      </c>
      <c r="F627" s="46">
        <v>0.12525252525252525</v>
      </c>
      <c r="G627" s="46">
        <v>9.9804305283757333E-2</v>
      </c>
      <c r="H627" s="46">
        <v>0.11531190926275993</v>
      </c>
      <c r="I627" s="46">
        <v>2.564102564102564E-2</v>
      </c>
      <c r="J627" s="46">
        <v>0</v>
      </c>
      <c r="K627" s="46">
        <v>1.7667844522968198E-3</v>
      </c>
      <c r="L627" s="46">
        <v>0</v>
      </c>
      <c r="M627">
        <f>+_xlfn.IFNA(VLOOKUP(C627,'[1]HISTORICO TCB MUNICIPIO'!$C$10:$W$1131,21,FALSE),0)</f>
        <v>0</v>
      </c>
    </row>
    <row r="628" spans="1:13" x14ac:dyDescent="0.25">
      <c r="A628" s="44">
        <f>+COUNTIF($B$1:B628,ESTADISTICAS!B$9)</f>
        <v>0</v>
      </c>
      <c r="B628">
        <v>41</v>
      </c>
      <c r="C628" s="158">
        <v>41524</v>
      </c>
      <c r="D628" s="46" t="s">
        <v>964</v>
      </c>
      <c r="E628" s="46">
        <v>1.3513513513513514E-2</v>
      </c>
      <c r="F628" s="46">
        <v>0</v>
      </c>
      <c r="G628" s="46">
        <v>3.3944331296673454E-4</v>
      </c>
      <c r="H628" s="46">
        <v>3.355704697986577E-4</v>
      </c>
      <c r="I628" s="46">
        <v>0</v>
      </c>
      <c r="J628" s="46">
        <v>0</v>
      </c>
      <c r="K628" s="46">
        <v>0</v>
      </c>
      <c r="L628" s="46">
        <v>1.6589250165892503E-3</v>
      </c>
      <c r="M628">
        <f>+_xlfn.IFNA(VLOOKUP(C628,'[1]HISTORICO TCB MUNICIPIO'!$C$10:$W$1131,21,FALSE),0)</f>
        <v>0</v>
      </c>
    </row>
    <row r="629" spans="1:13" x14ac:dyDescent="0.25">
      <c r="A629" s="44">
        <f>+COUNTIF($B$1:B629,ESTADISTICAS!B$9)</f>
        <v>0</v>
      </c>
      <c r="B629">
        <v>41</v>
      </c>
      <c r="C629" s="158">
        <v>41530</v>
      </c>
      <c r="D629" s="46" t="s">
        <v>710</v>
      </c>
      <c r="E629" s="46">
        <v>0</v>
      </c>
      <c r="F629" s="46">
        <v>0</v>
      </c>
      <c r="G629" s="46">
        <v>0</v>
      </c>
      <c r="H629" s="46">
        <v>0</v>
      </c>
      <c r="I629" s="46">
        <v>0</v>
      </c>
      <c r="J629" s="46">
        <v>0</v>
      </c>
      <c r="K629" s="46">
        <v>0</v>
      </c>
      <c r="L629" s="46">
        <v>0</v>
      </c>
      <c r="M629">
        <f>+_xlfn.IFNA(VLOOKUP(C629,'[1]HISTORICO TCB MUNICIPIO'!$C$10:$W$1131,21,FALSE),0)</f>
        <v>0</v>
      </c>
    </row>
    <row r="630" spans="1:13" x14ac:dyDescent="0.25">
      <c r="A630" s="44">
        <f>+COUNTIF($B$1:B630,ESTADISTICAS!B$9)</f>
        <v>0</v>
      </c>
      <c r="B630">
        <v>41</v>
      </c>
      <c r="C630" s="158">
        <v>41548</v>
      </c>
      <c r="D630" s="46" t="s">
        <v>965</v>
      </c>
      <c r="E630" s="46">
        <v>1.4274981217129978E-2</v>
      </c>
      <c r="F630" s="46">
        <v>2.5129342202512936E-2</v>
      </c>
      <c r="G630" s="46">
        <v>7.1010248901903369E-2</v>
      </c>
      <c r="H630" s="46">
        <v>5.9124087591240874E-2</v>
      </c>
      <c r="I630" s="46">
        <v>3.2991202346041054E-2</v>
      </c>
      <c r="J630" s="46">
        <v>2.9651593773165306E-3</v>
      </c>
      <c r="K630" s="46">
        <v>0</v>
      </c>
      <c r="L630" s="46">
        <v>0</v>
      </c>
      <c r="M630">
        <f>+_xlfn.IFNA(VLOOKUP(C630,'[1]HISTORICO TCB MUNICIPIO'!$C$10:$W$1131,21,FALSE),0)</f>
        <v>0</v>
      </c>
    </row>
    <row r="631" spans="1:13" x14ac:dyDescent="0.25">
      <c r="A631" s="44">
        <f>+COUNTIF($B$1:B631,ESTADISTICAS!B$9)</f>
        <v>0</v>
      </c>
      <c r="B631">
        <v>41</v>
      </c>
      <c r="C631" s="158">
        <v>41551</v>
      </c>
      <c r="D631" s="46" t="s">
        <v>966</v>
      </c>
      <c r="E631" s="46">
        <v>0.26495132127955495</v>
      </c>
      <c r="F631" s="46">
        <v>0.26555003787559972</v>
      </c>
      <c r="G631" s="46">
        <v>0.29691853794459927</v>
      </c>
      <c r="H631" s="46">
        <v>0.34361693580782515</v>
      </c>
      <c r="I631" s="46">
        <v>0.36089332382988831</v>
      </c>
      <c r="J631" s="46">
        <v>0.3886449184441656</v>
      </c>
      <c r="K631" s="46">
        <v>0.42784790400498673</v>
      </c>
      <c r="L631" s="46">
        <v>0.46424420856899357</v>
      </c>
      <c r="M631">
        <f>+_xlfn.IFNA(VLOOKUP(C631,'[1]HISTORICO TCB MUNICIPIO'!$C$10:$W$1131,21,FALSE),0)</f>
        <v>0.43338473400154204</v>
      </c>
    </row>
    <row r="632" spans="1:13" x14ac:dyDescent="0.25">
      <c r="A632" s="44">
        <f>+COUNTIF($B$1:B632,ESTADISTICAS!B$9)</f>
        <v>0</v>
      </c>
      <c r="B632">
        <v>41</v>
      </c>
      <c r="C632" s="158">
        <v>41615</v>
      </c>
      <c r="D632" s="46" t="s">
        <v>967</v>
      </c>
      <c r="E632" s="46">
        <v>3.5398230088495575E-2</v>
      </c>
      <c r="F632" s="46">
        <v>0</v>
      </c>
      <c r="G632" s="46">
        <v>2.0396270396270396E-2</v>
      </c>
      <c r="H632" s="46">
        <v>3.2844574780058651E-2</v>
      </c>
      <c r="I632" s="46">
        <v>7.5505350772889418E-2</v>
      </c>
      <c r="J632" s="46">
        <v>0.1889763779527559</v>
      </c>
      <c r="K632" s="46">
        <v>0.31196054254007399</v>
      </c>
      <c r="L632" s="46">
        <v>0.37507827175954916</v>
      </c>
      <c r="M632">
        <f>+_xlfn.IFNA(VLOOKUP(C632,'[1]HISTORICO TCB MUNICIPIO'!$C$10:$W$1131,21,FALSE),0)</f>
        <v>0.43730308758664144</v>
      </c>
    </row>
    <row r="633" spans="1:13" x14ac:dyDescent="0.25">
      <c r="A633" s="44">
        <f>+COUNTIF($B$1:B633,ESTADISTICAS!B$9)</f>
        <v>0</v>
      </c>
      <c r="B633">
        <v>41</v>
      </c>
      <c r="C633" s="158">
        <v>41660</v>
      </c>
      <c r="D633" s="46" t="s">
        <v>968</v>
      </c>
      <c r="E633" s="46">
        <v>9.3808630393996248E-4</v>
      </c>
      <c r="F633" s="46">
        <v>0</v>
      </c>
      <c r="G633" s="46">
        <v>0</v>
      </c>
      <c r="H633" s="46">
        <v>0</v>
      </c>
      <c r="I633" s="46">
        <v>0</v>
      </c>
      <c r="J633" s="46">
        <v>0</v>
      </c>
      <c r="K633" s="46">
        <v>0</v>
      </c>
      <c r="L633" s="46">
        <v>0</v>
      </c>
      <c r="M633">
        <f>+_xlfn.IFNA(VLOOKUP(C633,'[1]HISTORICO TCB MUNICIPIO'!$C$10:$W$1131,21,FALSE),0)</f>
        <v>0</v>
      </c>
    </row>
    <row r="634" spans="1:13" x14ac:dyDescent="0.25">
      <c r="A634" s="44">
        <f>+COUNTIF($B$1:B634,ESTADISTICAS!B$9)</f>
        <v>0</v>
      </c>
      <c r="B634">
        <v>41</v>
      </c>
      <c r="C634" s="158">
        <v>41668</v>
      </c>
      <c r="D634" s="46" t="s">
        <v>969</v>
      </c>
      <c r="E634" s="46">
        <v>1.5440508628519528E-2</v>
      </c>
      <c r="F634" s="46">
        <v>9.2344355078939535E-3</v>
      </c>
      <c r="G634" s="46">
        <v>9.4506792675723567E-3</v>
      </c>
      <c r="H634" s="46">
        <v>9.7575399172087525E-3</v>
      </c>
      <c r="I634" s="46">
        <v>1.6681560917485849E-2</v>
      </c>
      <c r="J634" s="46">
        <v>9.3514328808446453E-3</v>
      </c>
      <c r="K634" s="46">
        <v>9.8400984009840101E-3</v>
      </c>
      <c r="L634" s="46">
        <v>2.3197492163009405E-2</v>
      </c>
      <c r="M634">
        <f>+_xlfn.IFNA(VLOOKUP(C634,'[1]HISTORICO TCB MUNICIPIO'!$C$10:$W$1131,21,FALSE),0)</f>
        <v>6.0741687979539638E-3</v>
      </c>
    </row>
    <row r="635" spans="1:13" x14ac:dyDescent="0.25">
      <c r="A635" s="44">
        <f>+COUNTIF($B$1:B635,ESTADISTICAS!B$9)</f>
        <v>0</v>
      </c>
      <c r="B635">
        <v>41</v>
      </c>
      <c r="C635" s="158">
        <v>41676</v>
      </c>
      <c r="D635" s="46" t="s">
        <v>662</v>
      </c>
      <c r="E635" s="46">
        <v>3.3240997229916899E-2</v>
      </c>
      <c r="F635" s="46">
        <v>5.4446460980036297E-2</v>
      </c>
      <c r="G635" s="46">
        <v>6.3506261180679785E-2</v>
      </c>
      <c r="H635" s="46">
        <v>1.9660411081322611E-2</v>
      </c>
      <c r="I635" s="46">
        <v>8.0645161290322578E-3</v>
      </c>
      <c r="J635" s="46">
        <v>9.025270758122744E-4</v>
      </c>
      <c r="K635" s="46">
        <v>0</v>
      </c>
      <c r="L635" s="46">
        <v>0</v>
      </c>
      <c r="M635">
        <f>+_xlfn.IFNA(VLOOKUP(C635,'[1]HISTORICO TCB MUNICIPIO'!$C$10:$W$1131,21,FALSE),0)</f>
        <v>0</v>
      </c>
    </row>
    <row r="636" spans="1:13" x14ac:dyDescent="0.25">
      <c r="A636" s="44">
        <f>+COUNTIF($B$1:B636,ESTADISTICAS!B$9)</f>
        <v>0</v>
      </c>
      <c r="B636">
        <v>41</v>
      </c>
      <c r="C636" s="158">
        <v>41770</v>
      </c>
      <c r="D636" s="46" t="s">
        <v>970</v>
      </c>
      <c r="E636" s="46">
        <v>5.4481546572934976E-2</v>
      </c>
      <c r="F636" s="46">
        <v>4.1196388261851014E-2</v>
      </c>
      <c r="G636" s="46">
        <v>3.2346491228070179E-2</v>
      </c>
      <c r="H636" s="46">
        <v>3.1132581857219538E-2</v>
      </c>
      <c r="I636" s="46">
        <v>1.5352038115404976E-2</v>
      </c>
      <c r="J636" s="46">
        <v>5.2521008403361342E-4</v>
      </c>
      <c r="K636" s="46">
        <v>0</v>
      </c>
      <c r="L636" s="46">
        <v>0</v>
      </c>
      <c r="M636">
        <f>+_xlfn.IFNA(VLOOKUP(C636,'[1]HISTORICO TCB MUNICIPIO'!$C$10:$W$1131,21,FALSE),0)</f>
        <v>0</v>
      </c>
    </row>
    <row r="637" spans="1:13" x14ac:dyDescent="0.25">
      <c r="A637" s="44">
        <f>+COUNTIF($B$1:B637,ESTADISTICAS!B$9)</f>
        <v>0</v>
      </c>
      <c r="B637">
        <v>41</v>
      </c>
      <c r="C637" s="158">
        <v>41791</v>
      </c>
      <c r="D637" s="46" t="s">
        <v>971</v>
      </c>
      <c r="E637" s="46">
        <v>3.6240786240786242E-2</v>
      </c>
      <c r="F637" s="46">
        <v>5.2980132450331126E-2</v>
      </c>
      <c r="G637" s="46">
        <v>5.4534676941315946E-2</v>
      </c>
      <c r="H637" s="46">
        <v>4.2865531415149732E-2</v>
      </c>
      <c r="I637" s="46">
        <v>8.1919251023990641E-3</v>
      </c>
      <c r="J637" s="46">
        <v>2.3350846468184472E-3</v>
      </c>
      <c r="K637" s="46">
        <v>5.8275058275058275E-4</v>
      </c>
      <c r="L637" s="46">
        <v>0</v>
      </c>
      <c r="M637">
        <f>+_xlfn.IFNA(VLOOKUP(C637,'[1]HISTORICO TCB MUNICIPIO'!$C$10:$W$1131,21,FALSE),0)</f>
        <v>0</v>
      </c>
    </row>
    <row r="638" spans="1:13" x14ac:dyDescent="0.25">
      <c r="A638" s="44">
        <f>+COUNTIF($B$1:B638,ESTADISTICAS!B$9)</f>
        <v>0</v>
      </c>
      <c r="B638">
        <v>41</v>
      </c>
      <c r="C638" s="158">
        <v>41797</v>
      </c>
      <c r="D638" s="46" t="s">
        <v>972</v>
      </c>
      <c r="E638" s="46">
        <v>3.2293986636971049E-2</v>
      </c>
      <c r="F638" s="46">
        <v>4.4906900328587074E-2</v>
      </c>
      <c r="G638" s="46">
        <v>8.9324618736383449E-2</v>
      </c>
      <c r="H638" s="46">
        <v>7.9034028540065859E-2</v>
      </c>
      <c r="I638" s="46">
        <v>3.6830357142857144E-2</v>
      </c>
      <c r="J638" s="46">
        <v>0</v>
      </c>
      <c r="K638" s="46">
        <v>0</v>
      </c>
      <c r="L638" s="46">
        <v>0</v>
      </c>
      <c r="M638">
        <f>+_xlfn.IFNA(VLOOKUP(C638,'[1]HISTORICO TCB MUNICIPIO'!$C$10:$W$1131,21,FALSE),0)</f>
        <v>0</v>
      </c>
    </row>
    <row r="639" spans="1:13" x14ac:dyDescent="0.25">
      <c r="A639" s="44">
        <f>+COUNTIF($B$1:B639,ESTADISTICAS!B$9)</f>
        <v>0</v>
      </c>
      <c r="B639">
        <v>41</v>
      </c>
      <c r="C639" s="158">
        <v>41799</v>
      </c>
      <c r="D639" s="46" t="s">
        <v>973</v>
      </c>
      <c r="E639" s="46">
        <v>0</v>
      </c>
      <c r="F639" s="46">
        <v>0</v>
      </c>
      <c r="G639" s="46">
        <v>0</v>
      </c>
      <c r="H639" s="46">
        <v>6.9541029207232264E-4</v>
      </c>
      <c r="I639" s="46">
        <v>0</v>
      </c>
      <c r="J639" s="46">
        <v>0</v>
      </c>
      <c r="K639" s="46">
        <v>0</v>
      </c>
      <c r="L639" s="46">
        <v>0</v>
      </c>
      <c r="M639">
        <f>+_xlfn.IFNA(VLOOKUP(C639,'[1]HISTORICO TCB MUNICIPIO'!$C$10:$W$1131,21,FALSE),0)</f>
        <v>0</v>
      </c>
    </row>
    <row r="640" spans="1:13" x14ac:dyDescent="0.25">
      <c r="A640" s="44">
        <f>+COUNTIF($B$1:B640,ESTADISTICAS!B$9)</f>
        <v>0</v>
      </c>
      <c r="B640">
        <v>41</v>
      </c>
      <c r="C640" s="158">
        <v>41801</v>
      </c>
      <c r="D640" s="46" t="s">
        <v>974</v>
      </c>
      <c r="E640" s="46">
        <v>5.5012224938875302E-2</v>
      </c>
      <c r="F640" s="46">
        <v>5.0909090909090911E-2</v>
      </c>
      <c r="G640" s="46">
        <v>3.2687651331719129E-2</v>
      </c>
      <c r="H640" s="46">
        <v>2.6537997587454766E-2</v>
      </c>
      <c r="I640" s="46">
        <v>1.6990291262135922E-2</v>
      </c>
      <c r="J640" s="46">
        <v>0</v>
      </c>
      <c r="K640" s="46">
        <v>0</v>
      </c>
      <c r="L640" s="46">
        <v>1.2269938650306749E-3</v>
      </c>
      <c r="M640">
        <f>+_xlfn.IFNA(VLOOKUP(C640,'[1]HISTORICO TCB MUNICIPIO'!$C$10:$W$1131,21,FALSE),0)</f>
        <v>0</v>
      </c>
    </row>
    <row r="641" spans="1:13" x14ac:dyDescent="0.25">
      <c r="A641" s="44">
        <f>+COUNTIF($B$1:B641,ESTADISTICAS!B$9)</f>
        <v>0</v>
      </c>
      <c r="B641">
        <v>41</v>
      </c>
      <c r="C641" s="158">
        <v>41807</v>
      </c>
      <c r="D641" s="46" t="s">
        <v>975</v>
      </c>
      <c r="E641" s="46">
        <v>9.8473658296405718E-4</v>
      </c>
      <c r="F641" s="46">
        <v>0</v>
      </c>
      <c r="G641" s="46">
        <v>9.6015362457993274E-4</v>
      </c>
      <c r="H641" s="46">
        <v>9.5648015303682454E-4</v>
      </c>
      <c r="I641" s="46">
        <v>0</v>
      </c>
      <c r="J641" s="46">
        <v>4.8216007714561236E-4</v>
      </c>
      <c r="K641" s="46">
        <v>0</v>
      </c>
      <c r="L641" s="46">
        <v>0</v>
      </c>
      <c r="M641">
        <f>+_xlfn.IFNA(VLOOKUP(C641,'[1]HISTORICO TCB MUNICIPIO'!$C$10:$W$1131,21,FALSE),0)</f>
        <v>0</v>
      </c>
    </row>
    <row r="642" spans="1:13" x14ac:dyDescent="0.25">
      <c r="A642" s="44">
        <f>+COUNTIF($B$1:B642,ESTADISTICAS!B$9)</f>
        <v>0</v>
      </c>
      <c r="B642">
        <v>41</v>
      </c>
      <c r="C642" s="158">
        <v>41872</v>
      </c>
      <c r="D642" s="46" t="s">
        <v>976</v>
      </c>
      <c r="E642" s="46">
        <v>0</v>
      </c>
      <c r="F642" s="46">
        <v>0</v>
      </c>
      <c r="G642" s="46">
        <v>4.0595399188092018E-2</v>
      </c>
      <c r="H642" s="46">
        <v>3.2608695652173912E-2</v>
      </c>
      <c r="I642" s="46">
        <v>2.3415977961432508E-2</v>
      </c>
      <c r="J642" s="46">
        <v>0</v>
      </c>
      <c r="K642" s="46">
        <v>0</v>
      </c>
      <c r="L642" s="46">
        <v>0</v>
      </c>
      <c r="M642">
        <f>+_xlfn.IFNA(VLOOKUP(C642,'[1]HISTORICO TCB MUNICIPIO'!$C$10:$W$1131,21,FALSE),0)</f>
        <v>0</v>
      </c>
    </row>
    <row r="643" spans="1:13" x14ac:dyDescent="0.25">
      <c r="A643" s="44">
        <f>+COUNTIF($B$1:B643,ESTADISTICAS!B$9)</f>
        <v>0</v>
      </c>
      <c r="B643">
        <v>41</v>
      </c>
      <c r="C643" s="158">
        <v>41885</v>
      </c>
      <c r="D643" s="46" t="s">
        <v>977</v>
      </c>
      <c r="E643" s="46">
        <v>0</v>
      </c>
      <c r="F643" s="46">
        <v>0</v>
      </c>
      <c r="G643" s="46">
        <v>1.1614401858304297E-3</v>
      </c>
      <c r="H643" s="46">
        <v>1.1600928074245939E-3</v>
      </c>
      <c r="I643" s="46">
        <v>0</v>
      </c>
      <c r="J643" s="46">
        <v>0</v>
      </c>
      <c r="K643" s="46">
        <v>0</v>
      </c>
      <c r="L643" s="46">
        <v>0</v>
      </c>
      <c r="M643">
        <f>+_xlfn.IFNA(VLOOKUP(C643,'[1]HISTORICO TCB MUNICIPIO'!$C$10:$W$1131,21,FALSE),0)</f>
        <v>0</v>
      </c>
    </row>
    <row r="644" spans="1:13" x14ac:dyDescent="0.25">
      <c r="A644" s="44">
        <f>+COUNTIF($B$1:B644,ESTADISTICAS!B$9)</f>
        <v>0</v>
      </c>
      <c r="B644">
        <v>44</v>
      </c>
      <c r="C644" s="158">
        <v>44001</v>
      </c>
      <c r="D644" s="46" t="s">
        <v>979</v>
      </c>
      <c r="E644" s="46">
        <v>0.40213417646477623</v>
      </c>
      <c r="F644" s="46">
        <v>0.40980487804878046</v>
      </c>
      <c r="G644" s="46">
        <v>0.39960535181441909</v>
      </c>
      <c r="H644" s="46">
        <v>0.39604945289185733</v>
      </c>
      <c r="I644" s="46">
        <v>0.46766861489934131</v>
      </c>
      <c r="J644" s="46">
        <v>0.51354157262796785</v>
      </c>
      <c r="K644" s="46">
        <v>0.49501328339358042</v>
      </c>
      <c r="L644" s="46">
        <v>0.48649324662331167</v>
      </c>
      <c r="M644">
        <f>+_xlfn.IFNA(VLOOKUP(C644,'[1]HISTORICO TCB MUNICIPIO'!$C$10:$W$1131,21,FALSE),0)</f>
        <v>0.4772916254207088</v>
      </c>
    </row>
    <row r="645" spans="1:13" x14ac:dyDescent="0.25">
      <c r="A645" s="44">
        <f>+COUNTIF($B$1:B645,ESTADISTICAS!B$9)</f>
        <v>0</v>
      </c>
      <c r="B645">
        <v>44</v>
      </c>
      <c r="C645" s="158">
        <v>44035</v>
      </c>
      <c r="D645" s="46" t="s">
        <v>721</v>
      </c>
      <c r="E645" s="46">
        <v>0.18784297171802447</v>
      </c>
      <c r="F645" s="46">
        <v>6.8125516102394715E-2</v>
      </c>
      <c r="G645" s="46">
        <v>8.9076985086658608E-2</v>
      </c>
      <c r="H645" s="46">
        <v>3.5377358490566037E-2</v>
      </c>
      <c r="I645" s="46">
        <v>1.6506717850287907E-2</v>
      </c>
      <c r="J645" s="46">
        <v>1.1269722013523666E-3</v>
      </c>
      <c r="K645" s="46">
        <v>1.0701107011070111E-2</v>
      </c>
      <c r="L645" s="46">
        <v>1.6745540589734254E-2</v>
      </c>
      <c r="M645">
        <f>+_xlfn.IFNA(VLOOKUP(C645,'[1]HISTORICO TCB MUNICIPIO'!$C$10:$W$1131,21,FALSE),0)</f>
        <v>0</v>
      </c>
    </row>
    <row r="646" spans="1:13" x14ac:dyDescent="0.25">
      <c r="A646" s="44">
        <f>+COUNTIF($B$1:B646,ESTADISTICAS!B$9)</f>
        <v>0</v>
      </c>
      <c r="B646">
        <v>44</v>
      </c>
      <c r="C646" s="158">
        <v>44078</v>
      </c>
      <c r="D646" s="46" t="s">
        <v>980</v>
      </c>
      <c r="E646" s="46">
        <v>1.8158649251353933E-2</v>
      </c>
      <c r="F646" s="46">
        <v>0</v>
      </c>
      <c r="G646" s="46">
        <v>3.0248033877797943E-2</v>
      </c>
      <c r="H646" s="46">
        <v>3.4615384615384617E-2</v>
      </c>
      <c r="I646" s="46">
        <v>2.4637681159420291E-2</v>
      </c>
      <c r="J646" s="46">
        <v>1.0218563724098779E-2</v>
      </c>
      <c r="K646" s="46">
        <v>0</v>
      </c>
      <c r="L646" s="46">
        <v>0</v>
      </c>
      <c r="M646">
        <f>+_xlfn.IFNA(VLOOKUP(C646,'[1]HISTORICO TCB MUNICIPIO'!$C$10:$W$1131,21,FALSE),0)</f>
        <v>0</v>
      </c>
    </row>
    <row r="647" spans="1:13" x14ac:dyDescent="0.25">
      <c r="A647" s="44">
        <f>+COUNTIF($B$1:B647,ESTADISTICAS!B$9)</f>
        <v>0</v>
      </c>
      <c r="B647">
        <v>44</v>
      </c>
      <c r="C647" s="158">
        <v>44090</v>
      </c>
      <c r="D647" s="46" t="s">
        <v>981</v>
      </c>
      <c r="E647" s="46">
        <v>5.2334337349397589E-2</v>
      </c>
      <c r="F647" s="46">
        <v>3.619254433586681E-3</v>
      </c>
      <c r="G647" s="46">
        <v>0</v>
      </c>
      <c r="H647" s="46">
        <v>0</v>
      </c>
      <c r="I647" s="46">
        <v>0</v>
      </c>
      <c r="J647" s="46">
        <v>0</v>
      </c>
      <c r="K647" s="46">
        <v>0</v>
      </c>
      <c r="L647" s="46">
        <v>0</v>
      </c>
      <c r="M647">
        <f>+_xlfn.IFNA(VLOOKUP(C647,'[1]HISTORICO TCB MUNICIPIO'!$C$10:$W$1131,21,FALSE),0)</f>
        <v>0</v>
      </c>
    </row>
    <row r="648" spans="1:13" x14ac:dyDescent="0.25">
      <c r="A648" s="44">
        <f>+COUNTIF($B$1:B648,ESTADISTICAS!B$9)</f>
        <v>0</v>
      </c>
      <c r="B648">
        <v>44</v>
      </c>
      <c r="C648" s="158">
        <v>44098</v>
      </c>
      <c r="D648" s="46" t="s">
        <v>982</v>
      </c>
      <c r="E648" s="46">
        <v>6.3842482100238657E-2</v>
      </c>
      <c r="F648" s="46">
        <v>7.817969661610269E-2</v>
      </c>
      <c r="G648" s="46">
        <v>7.1428571428571425E-2</v>
      </c>
      <c r="H648" s="46">
        <v>2.0763187429854096E-2</v>
      </c>
      <c r="I648" s="46">
        <v>0</v>
      </c>
      <c r="J648" s="46">
        <v>1.7847485127095726E-2</v>
      </c>
      <c r="K648" s="46">
        <v>5.3276505061267982E-3</v>
      </c>
      <c r="L648" s="46">
        <v>0</v>
      </c>
      <c r="M648">
        <f>+_xlfn.IFNA(VLOOKUP(C648,'[1]HISTORICO TCB MUNICIPIO'!$C$10:$W$1131,21,FALSE),0)</f>
        <v>0</v>
      </c>
    </row>
    <row r="649" spans="1:13" x14ac:dyDescent="0.25">
      <c r="A649" s="44">
        <f>+COUNTIF($B$1:B649,ESTADISTICAS!B$9)</f>
        <v>0</v>
      </c>
      <c r="B649">
        <v>44</v>
      </c>
      <c r="C649" s="158">
        <v>44110</v>
      </c>
      <c r="D649" s="46" t="s">
        <v>983</v>
      </c>
      <c r="E649" s="46">
        <v>1.152073732718894E-3</v>
      </c>
      <c r="F649" s="46">
        <v>4.195804195804196E-2</v>
      </c>
      <c r="G649" s="46">
        <v>4.4364508393285373E-2</v>
      </c>
      <c r="H649" s="46">
        <v>4.5962732919254658E-2</v>
      </c>
      <c r="I649" s="46">
        <v>2.570694087403599E-2</v>
      </c>
      <c r="J649" s="46">
        <v>0</v>
      </c>
      <c r="K649" s="46">
        <v>0</v>
      </c>
      <c r="L649" s="46">
        <v>0</v>
      </c>
      <c r="M649">
        <f>+_xlfn.IFNA(VLOOKUP(C649,'[1]HISTORICO TCB MUNICIPIO'!$C$10:$W$1131,21,FALSE),0)</f>
        <v>0</v>
      </c>
    </row>
    <row r="650" spans="1:13" x14ac:dyDescent="0.25">
      <c r="A650" s="44">
        <f>+COUNTIF($B$1:B650,ESTADISTICAS!B$9)</f>
        <v>0</v>
      </c>
      <c r="B650">
        <v>44</v>
      </c>
      <c r="C650" s="158">
        <v>44279</v>
      </c>
      <c r="D650" s="46" t="s">
        <v>984</v>
      </c>
      <c r="E650" s="46">
        <v>0.47626157061809493</v>
      </c>
      <c r="F650" s="46">
        <v>0.35419161676646704</v>
      </c>
      <c r="G650" s="46">
        <v>0.40551181102362205</v>
      </c>
      <c r="H650" s="46">
        <v>0.53900928792569658</v>
      </c>
      <c r="I650" s="46">
        <v>0.87785532994923854</v>
      </c>
      <c r="J650" s="46">
        <v>1.3177235772357723</v>
      </c>
      <c r="K650" s="46">
        <v>1.433034230641409</v>
      </c>
      <c r="L650" s="46">
        <v>1.5308808639892002</v>
      </c>
      <c r="M650">
        <f>+_xlfn.IFNA(VLOOKUP(C650,'[1]HISTORICO TCB MUNICIPIO'!$C$10:$W$1131,21,FALSE),0)</f>
        <v>1.5260115606936415</v>
      </c>
    </row>
    <row r="651" spans="1:13" x14ac:dyDescent="0.25">
      <c r="A651" s="44">
        <f>+COUNTIF($B$1:B651,ESTADISTICAS!B$9)</f>
        <v>0</v>
      </c>
      <c r="B651">
        <v>44</v>
      </c>
      <c r="C651" s="158">
        <v>44378</v>
      </c>
      <c r="D651" s="46" t="s">
        <v>985</v>
      </c>
      <c r="E651" s="46">
        <v>0</v>
      </c>
      <c r="F651" s="46">
        <v>1.7463235294117647E-2</v>
      </c>
      <c r="G651" s="46">
        <v>1.680672268907563E-2</v>
      </c>
      <c r="H651" s="46">
        <v>1.5845824411134905E-2</v>
      </c>
      <c r="I651" s="46">
        <v>0</v>
      </c>
      <c r="J651" s="46">
        <v>0</v>
      </c>
      <c r="K651" s="46">
        <v>0</v>
      </c>
      <c r="L651" s="46">
        <v>0</v>
      </c>
      <c r="M651">
        <f>+_xlfn.IFNA(VLOOKUP(C651,'[1]HISTORICO TCB MUNICIPIO'!$C$10:$W$1131,21,FALSE),0)</f>
        <v>0</v>
      </c>
    </row>
    <row r="652" spans="1:13" x14ac:dyDescent="0.25">
      <c r="A652" s="44">
        <f>+COUNTIF($B$1:B652,ESTADISTICAS!B$9)</f>
        <v>0</v>
      </c>
      <c r="B652">
        <v>44</v>
      </c>
      <c r="C652" s="158">
        <v>44420</v>
      </c>
      <c r="D652" s="46" t="s">
        <v>986</v>
      </c>
      <c r="E652" s="46">
        <v>0</v>
      </c>
      <c r="F652" s="46">
        <v>8.4175084175084181E-2</v>
      </c>
      <c r="G652" s="46">
        <v>0.20608108108108109</v>
      </c>
      <c r="H652" s="46">
        <v>0.20962199312714777</v>
      </c>
      <c r="I652" s="46">
        <v>8.3623693379790948E-2</v>
      </c>
      <c r="J652" s="46">
        <v>0</v>
      </c>
      <c r="K652" s="46">
        <v>0</v>
      </c>
      <c r="L652" s="46">
        <v>0</v>
      </c>
      <c r="M652">
        <f>+_xlfn.IFNA(VLOOKUP(C652,'[1]HISTORICO TCB MUNICIPIO'!$C$10:$W$1131,21,FALSE),0)</f>
        <v>0</v>
      </c>
    </row>
    <row r="653" spans="1:13" x14ac:dyDescent="0.25">
      <c r="A653" s="44">
        <f>+COUNTIF($B$1:B653,ESTADISTICAS!B$9)</f>
        <v>0</v>
      </c>
      <c r="B653">
        <v>44</v>
      </c>
      <c r="C653" s="158">
        <v>44430</v>
      </c>
      <c r="D653" s="46" t="s">
        <v>987</v>
      </c>
      <c r="E653" s="46">
        <v>0.12222304777472323</v>
      </c>
      <c r="F653" s="46">
        <v>0.1129345069371923</v>
      </c>
      <c r="G653" s="46">
        <v>0.12257581430175964</v>
      </c>
      <c r="H653" s="46">
        <v>0.10782256855986813</v>
      </c>
      <c r="I653" s="46">
        <v>0.12474804031354983</v>
      </c>
      <c r="J653" s="46">
        <v>0.19706034419085605</v>
      </c>
      <c r="K653" s="46">
        <v>0.18498950568140696</v>
      </c>
      <c r="L653" s="46">
        <v>0.18566706519445811</v>
      </c>
      <c r="M653">
        <f>+_xlfn.IFNA(VLOOKUP(C653,'[1]HISTORICO TCB MUNICIPIO'!$C$10:$W$1131,21,FALSE),0)</f>
        <v>0.18334689449416869</v>
      </c>
    </row>
    <row r="654" spans="1:13" x14ac:dyDescent="0.25">
      <c r="A654" s="44">
        <f>+COUNTIF($B$1:B654,ESTADISTICAS!B$9)</f>
        <v>0</v>
      </c>
      <c r="B654">
        <v>44</v>
      </c>
      <c r="C654" s="158">
        <v>44560</v>
      </c>
      <c r="D654" s="46" t="s">
        <v>783</v>
      </c>
      <c r="E654" s="46">
        <v>1.0901518863302304E-2</v>
      </c>
      <c r="F654" s="46">
        <v>7.5801749271137029E-3</v>
      </c>
      <c r="G654" s="46">
        <v>8.867213478164486E-3</v>
      </c>
      <c r="H654" s="46">
        <v>5.054759898904802E-3</v>
      </c>
      <c r="I654" s="46">
        <v>2.2011005502751375E-2</v>
      </c>
      <c r="J654" s="46">
        <v>3.5952063914780293E-2</v>
      </c>
      <c r="K654" s="46">
        <v>3.6318951392681598E-2</v>
      </c>
      <c r="L654" s="46">
        <v>4.4253979359804095E-2</v>
      </c>
      <c r="M654">
        <f>+_xlfn.IFNA(VLOOKUP(C654,'[1]HISTORICO TCB MUNICIPIO'!$C$10:$W$1131,21,FALSE),0)</f>
        <v>2.9292245174398917E-2</v>
      </c>
    </row>
    <row r="655" spans="1:13" x14ac:dyDescent="0.25">
      <c r="A655" s="44">
        <f>+COUNTIF($B$1:B655,ESTADISTICAS!B$9)</f>
        <v>0</v>
      </c>
      <c r="B655">
        <v>44</v>
      </c>
      <c r="C655" s="158">
        <v>44650</v>
      </c>
      <c r="D655" s="46" t="s">
        <v>988</v>
      </c>
      <c r="E655" s="46">
        <v>0.28300803673938002</v>
      </c>
      <c r="F655" s="46">
        <v>0.26526497695852536</v>
      </c>
      <c r="G655" s="46">
        <v>9.6943231441048036E-2</v>
      </c>
      <c r="H655" s="46">
        <v>0.31301775147928995</v>
      </c>
      <c r="I655" s="46">
        <v>0.26195488721804511</v>
      </c>
      <c r="J655" s="46">
        <v>0.17801526717557251</v>
      </c>
      <c r="K655" s="46">
        <v>0.1111111111111111</v>
      </c>
      <c r="L655" s="46">
        <v>7.8725398313027176E-2</v>
      </c>
      <c r="M655">
        <f>+_xlfn.IFNA(VLOOKUP(C655,'[1]HISTORICO TCB MUNICIPIO'!$C$10:$W$1131,21,FALSE),0)</f>
        <v>8.8603631809643077E-2</v>
      </c>
    </row>
    <row r="656" spans="1:13" x14ac:dyDescent="0.25">
      <c r="A656" s="44">
        <f>+COUNTIF($B$1:B656,ESTADISTICAS!B$9)</f>
        <v>0</v>
      </c>
      <c r="B656">
        <v>44</v>
      </c>
      <c r="C656" s="158">
        <v>44847</v>
      </c>
      <c r="D656" s="46" t="s">
        <v>989</v>
      </c>
      <c r="E656" s="46">
        <v>1.159379801648275E-2</v>
      </c>
      <c r="F656" s="46">
        <v>9.492613142589746E-3</v>
      </c>
      <c r="G656" s="46">
        <v>7.8574166347259479E-3</v>
      </c>
      <c r="H656" s="46">
        <v>8.0536912751677861E-3</v>
      </c>
      <c r="I656" s="46">
        <v>5.1892017958136555E-3</v>
      </c>
      <c r="J656" s="46">
        <v>4.4092202935759337E-3</v>
      </c>
      <c r="K656" s="46">
        <v>0</v>
      </c>
      <c r="L656" s="46">
        <v>2.6579111944965606E-3</v>
      </c>
      <c r="M656">
        <f>+_xlfn.IFNA(VLOOKUP(C656,'[1]HISTORICO TCB MUNICIPIO'!$C$10:$W$1131,21,FALSE),0)</f>
        <v>1.7280813214739516E-3</v>
      </c>
    </row>
    <row r="657" spans="1:13" x14ac:dyDescent="0.25">
      <c r="A657" s="44">
        <f>+COUNTIF($B$1:B657,ESTADISTICAS!B$9)</f>
        <v>0</v>
      </c>
      <c r="B657">
        <v>44</v>
      </c>
      <c r="C657" s="158">
        <v>44855</v>
      </c>
      <c r="D657" s="46" t="s">
        <v>990</v>
      </c>
      <c r="E657" s="46">
        <v>8.6538461538461536E-2</v>
      </c>
      <c r="F657" s="46">
        <v>8.4595959595959599E-2</v>
      </c>
      <c r="G657" s="46">
        <v>2.1984924623115579E-2</v>
      </c>
      <c r="H657" s="46">
        <v>0</v>
      </c>
      <c r="I657" s="46">
        <v>0</v>
      </c>
      <c r="J657" s="46">
        <v>0</v>
      </c>
      <c r="K657" s="46">
        <v>0</v>
      </c>
      <c r="L657" s="46">
        <v>0</v>
      </c>
      <c r="M657">
        <f>+_xlfn.IFNA(VLOOKUP(C657,'[1]HISTORICO TCB MUNICIPIO'!$C$10:$W$1131,21,FALSE),0)</f>
        <v>0</v>
      </c>
    </row>
    <row r="658" spans="1:13" x14ac:dyDescent="0.25">
      <c r="A658" s="44">
        <f>+COUNTIF($B$1:B658,ESTADISTICAS!B$9)</f>
        <v>0</v>
      </c>
      <c r="B658">
        <v>44</v>
      </c>
      <c r="C658" s="158">
        <v>44874</v>
      </c>
      <c r="D658" s="46" t="s">
        <v>584</v>
      </c>
      <c r="E658" s="46">
        <v>0.21501948281969535</v>
      </c>
      <c r="F658" s="46">
        <v>0.16541353383458646</v>
      </c>
      <c r="G658" s="46">
        <v>0.19721917306988657</v>
      </c>
      <c r="H658" s="46">
        <v>0.18905660377358491</v>
      </c>
      <c r="I658" s="46">
        <v>0.24707716289945442</v>
      </c>
      <c r="J658" s="46">
        <v>0.39653784219001609</v>
      </c>
      <c r="K658" s="46">
        <v>0.34549979261717129</v>
      </c>
      <c r="L658" s="46">
        <v>0.38297872340425532</v>
      </c>
      <c r="M658">
        <f>+_xlfn.IFNA(VLOOKUP(C658,'[1]HISTORICO TCB MUNICIPIO'!$C$10:$W$1131,21,FALSE),0)</f>
        <v>0.40460669274228594</v>
      </c>
    </row>
    <row r="659" spans="1:13" x14ac:dyDescent="0.25">
      <c r="A659" s="44">
        <f>+COUNTIF($B$1:B659,ESTADISTICAS!B$9)</f>
        <v>0</v>
      </c>
      <c r="B659">
        <v>47</v>
      </c>
      <c r="C659" s="158">
        <v>47001</v>
      </c>
      <c r="D659" s="46" t="s">
        <v>991</v>
      </c>
      <c r="E659" s="46">
        <v>0.49671550035943579</v>
      </c>
      <c r="F659" s="46">
        <v>0.68280443162258475</v>
      </c>
      <c r="G659" s="46">
        <v>0.74575032417776732</v>
      </c>
      <c r="H659" s="46">
        <v>0.78206241147713251</v>
      </c>
      <c r="I659" s="46">
        <v>0.76930393045940149</v>
      </c>
      <c r="J659" s="46">
        <v>0.79856793722934438</v>
      </c>
      <c r="K659" s="46">
        <v>0.75389388639013821</v>
      </c>
      <c r="L659" s="46">
        <v>0.73862575591541868</v>
      </c>
      <c r="M659">
        <f>+_xlfn.IFNA(VLOOKUP(C659,'[1]HISTORICO TCB MUNICIPIO'!$C$10:$W$1131,21,FALSE),0)</f>
        <v>0.6485692157991938</v>
      </c>
    </row>
    <row r="660" spans="1:13" x14ac:dyDescent="0.25">
      <c r="A660" s="44">
        <f>+COUNTIF($B$1:B660,ESTADISTICAS!B$9)</f>
        <v>0</v>
      </c>
      <c r="B660">
        <v>47</v>
      </c>
      <c r="C660" s="158">
        <v>47030</v>
      </c>
      <c r="D660" s="46" t="s">
        <v>992</v>
      </c>
      <c r="E660" s="46">
        <v>6.9408740359897178E-2</v>
      </c>
      <c r="F660" s="46">
        <v>2.2090059473237042E-2</v>
      </c>
      <c r="G660" s="46">
        <v>2.1885521885521887E-2</v>
      </c>
      <c r="H660" s="46">
        <v>0</v>
      </c>
      <c r="I660" s="46">
        <v>0</v>
      </c>
      <c r="J660" s="46">
        <v>0</v>
      </c>
      <c r="K660" s="46">
        <v>0</v>
      </c>
      <c r="L660" s="46">
        <v>0</v>
      </c>
      <c r="M660">
        <f>+_xlfn.IFNA(VLOOKUP(C660,'[1]HISTORICO TCB MUNICIPIO'!$C$10:$W$1131,21,FALSE),0)</f>
        <v>0</v>
      </c>
    </row>
    <row r="661" spans="1:13" x14ac:dyDescent="0.25">
      <c r="A661" s="44">
        <f>+COUNTIF($B$1:B661,ESTADISTICAS!B$9)</f>
        <v>0</v>
      </c>
      <c r="B661">
        <v>47</v>
      </c>
      <c r="C661" s="158">
        <v>47053</v>
      </c>
      <c r="D661" s="46" t="s">
        <v>993</v>
      </c>
      <c r="E661" s="46">
        <v>4.2337002540220152E-2</v>
      </c>
      <c r="F661" s="46">
        <v>1.5633571036752607E-2</v>
      </c>
      <c r="G661" s="46">
        <v>2.159424153559051E-2</v>
      </c>
      <c r="H661" s="46">
        <v>8.5669781931464167E-3</v>
      </c>
      <c r="I661" s="46">
        <v>6.8475779863048439E-3</v>
      </c>
      <c r="J661" s="46">
        <v>0</v>
      </c>
      <c r="K661" s="46">
        <v>0</v>
      </c>
      <c r="L661" s="46">
        <v>7.320644216691069E-4</v>
      </c>
      <c r="M661">
        <f>+_xlfn.IFNA(VLOOKUP(C661,'[1]HISTORICO TCB MUNICIPIO'!$C$10:$W$1131,21,FALSE),0)</f>
        <v>0</v>
      </c>
    </row>
    <row r="662" spans="1:13" x14ac:dyDescent="0.25">
      <c r="A662" s="44">
        <f>+COUNTIF($B$1:B662,ESTADISTICAS!B$9)</f>
        <v>0</v>
      </c>
      <c r="B662">
        <v>47</v>
      </c>
      <c r="C662" s="158">
        <v>47058</v>
      </c>
      <c r="D662" s="46" t="s">
        <v>994</v>
      </c>
      <c r="E662" s="46">
        <v>2.0306258322237019E-2</v>
      </c>
      <c r="F662" s="46">
        <v>7.6108537392455327E-3</v>
      </c>
      <c r="G662" s="46">
        <v>6.5767839526471557E-4</v>
      </c>
      <c r="H662" s="46">
        <v>0</v>
      </c>
      <c r="I662" s="46">
        <v>0</v>
      </c>
      <c r="J662" s="46">
        <v>0</v>
      </c>
      <c r="K662" s="46">
        <v>0</v>
      </c>
      <c r="L662" s="46">
        <v>3.3366700033366702E-4</v>
      </c>
      <c r="M662">
        <f>+_xlfn.IFNA(VLOOKUP(C662,'[1]HISTORICO TCB MUNICIPIO'!$C$10:$W$1131,21,FALSE),0)</f>
        <v>0</v>
      </c>
    </row>
    <row r="663" spans="1:13" x14ac:dyDescent="0.25">
      <c r="A663" s="44">
        <f>+COUNTIF($B$1:B663,ESTADISTICAS!B$9)</f>
        <v>0</v>
      </c>
      <c r="B663">
        <v>47</v>
      </c>
      <c r="C663" s="158">
        <v>47161</v>
      </c>
      <c r="D663" s="46" t="s">
        <v>2380</v>
      </c>
      <c r="E663" s="46">
        <v>0</v>
      </c>
      <c r="F663" s="46">
        <v>0</v>
      </c>
      <c r="G663" s="46">
        <v>0</v>
      </c>
      <c r="H663" s="46">
        <v>0</v>
      </c>
      <c r="I663" s="46">
        <v>0</v>
      </c>
      <c r="J663" s="46">
        <v>0</v>
      </c>
      <c r="K663" s="46">
        <v>0</v>
      </c>
      <c r="L663" s="46">
        <v>0</v>
      </c>
      <c r="M663">
        <f>+_xlfn.IFNA(VLOOKUP(C663,'[1]HISTORICO TCB MUNICIPIO'!$C$10:$W$1131,21,FALSE),0)</f>
        <v>0</v>
      </c>
    </row>
    <row r="664" spans="1:13" x14ac:dyDescent="0.25">
      <c r="A664" s="44">
        <f>+COUNTIF($B$1:B664,ESTADISTICAS!B$9)</f>
        <v>0</v>
      </c>
      <c r="B664">
        <v>47</v>
      </c>
      <c r="C664" s="158">
        <v>47170</v>
      </c>
      <c r="D664" s="46" t="s">
        <v>996</v>
      </c>
      <c r="E664" s="46">
        <v>2.3642172523961662E-2</v>
      </c>
      <c r="F664" s="46">
        <v>0</v>
      </c>
      <c r="G664" s="46">
        <v>0</v>
      </c>
      <c r="H664" s="46">
        <v>0</v>
      </c>
      <c r="I664" s="46">
        <v>0</v>
      </c>
      <c r="J664" s="46">
        <v>0</v>
      </c>
      <c r="K664" s="46">
        <v>0</v>
      </c>
      <c r="L664" s="46">
        <v>6.4892926670992858E-4</v>
      </c>
      <c r="M664">
        <f>+_xlfn.IFNA(VLOOKUP(C664,'[1]HISTORICO TCB MUNICIPIO'!$C$10:$W$1131,21,FALSE),0)</f>
        <v>0</v>
      </c>
    </row>
    <row r="665" spans="1:13" x14ac:dyDescent="0.25">
      <c r="A665" s="44">
        <f>+COUNTIF($B$1:B665,ESTADISTICAS!B$9)</f>
        <v>0</v>
      </c>
      <c r="B665">
        <v>47</v>
      </c>
      <c r="C665" s="158">
        <v>47189</v>
      </c>
      <c r="D665" s="46" t="s">
        <v>997</v>
      </c>
      <c r="E665" s="46">
        <v>0.10236220472440945</v>
      </c>
      <c r="F665" s="46">
        <v>0.10233887183828977</v>
      </c>
      <c r="G665" s="46">
        <v>0.10759362714669977</v>
      </c>
      <c r="H665" s="46">
        <v>9.9465348532230408E-2</v>
      </c>
      <c r="I665" s="46">
        <v>4.2886719905353449E-2</v>
      </c>
      <c r="J665" s="46">
        <v>7.775628626692456E-2</v>
      </c>
      <c r="K665" s="46">
        <v>8.7504776461597253E-2</v>
      </c>
      <c r="L665" s="46">
        <v>9.8100664767331439E-2</v>
      </c>
      <c r="M665">
        <f>+_xlfn.IFNA(VLOOKUP(C665,'[1]HISTORICO TCB MUNICIPIO'!$C$10:$W$1131,21,FALSE),0)</f>
        <v>8.1984383926871074E-2</v>
      </c>
    </row>
    <row r="666" spans="1:13" x14ac:dyDescent="0.25">
      <c r="A666" s="44">
        <f>+COUNTIF($B$1:B666,ESTADISTICAS!B$9)</f>
        <v>0</v>
      </c>
      <c r="B666">
        <v>47</v>
      </c>
      <c r="C666" s="158">
        <v>47205</v>
      </c>
      <c r="D666" s="46" t="s">
        <v>436</v>
      </c>
      <c r="E666" s="46">
        <v>0</v>
      </c>
      <c r="F666" s="46">
        <v>0</v>
      </c>
      <c r="G666" s="46">
        <v>0</v>
      </c>
      <c r="H666" s="46">
        <v>0</v>
      </c>
      <c r="I666" s="46">
        <v>0</v>
      </c>
      <c r="J666" s="46">
        <v>0</v>
      </c>
      <c r="K666" s="46">
        <v>0</v>
      </c>
      <c r="L666" s="46">
        <v>0</v>
      </c>
      <c r="M666">
        <f>+_xlfn.IFNA(VLOOKUP(C666,'[1]HISTORICO TCB MUNICIPIO'!$C$10:$W$1131,21,FALSE),0)</f>
        <v>0</v>
      </c>
    </row>
    <row r="667" spans="1:13" x14ac:dyDescent="0.25">
      <c r="A667" s="44">
        <f>+COUNTIF($B$1:B667,ESTADISTICAS!B$9)</f>
        <v>0</v>
      </c>
      <c r="B667">
        <v>47</v>
      </c>
      <c r="C667" s="158">
        <v>47245</v>
      </c>
      <c r="D667" s="46" t="s">
        <v>998</v>
      </c>
      <c r="E667" s="46">
        <v>7.6459445496814188E-2</v>
      </c>
      <c r="F667" s="46">
        <v>4.8112886773206395E-2</v>
      </c>
      <c r="G667" s="46">
        <v>3.391832602092474E-2</v>
      </c>
      <c r="H667" s="46">
        <v>4.6205733558178752E-2</v>
      </c>
      <c r="I667" s="46">
        <v>4.0508474576271186E-2</v>
      </c>
      <c r="J667" s="46">
        <v>3.0012004801920768E-2</v>
      </c>
      <c r="K667" s="46">
        <v>3.7417333797424297E-2</v>
      </c>
      <c r="L667" s="46">
        <v>3.9177450806594578E-2</v>
      </c>
      <c r="M667">
        <f>+_xlfn.IFNA(VLOOKUP(C667,'[1]HISTORICO TCB MUNICIPIO'!$C$10:$W$1131,21,FALSE),0)</f>
        <v>1.9512195121951219E-2</v>
      </c>
    </row>
    <row r="668" spans="1:13" x14ac:dyDescent="0.25">
      <c r="A668" s="44">
        <f>+COUNTIF($B$1:B668,ESTADISTICAS!B$9)</f>
        <v>0</v>
      </c>
      <c r="B668">
        <v>47</v>
      </c>
      <c r="C668" s="158">
        <v>47258</v>
      </c>
      <c r="D668" s="46" t="s">
        <v>999</v>
      </c>
      <c r="E668" s="46">
        <v>3.8900067069081154E-2</v>
      </c>
      <c r="F668" s="46">
        <v>0</v>
      </c>
      <c r="G668" s="46">
        <v>0</v>
      </c>
      <c r="H668" s="46">
        <v>0</v>
      </c>
      <c r="I668" s="46">
        <v>0</v>
      </c>
      <c r="J668" s="46">
        <v>0</v>
      </c>
      <c r="K668" s="46">
        <v>0</v>
      </c>
      <c r="L668" s="46">
        <v>0</v>
      </c>
      <c r="M668">
        <f>+_xlfn.IFNA(VLOOKUP(C668,'[1]HISTORICO TCB MUNICIPIO'!$C$10:$W$1131,21,FALSE),0)</f>
        <v>0</v>
      </c>
    </row>
    <row r="669" spans="1:13" x14ac:dyDescent="0.25">
      <c r="A669" s="44">
        <f>+COUNTIF($B$1:B669,ESTADISTICAS!B$9)</f>
        <v>0</v>
      </c>
      <c r="B669">
        <v>47</v>
      </c>
      <c r="C669" s="158">
        <v>47268</v>
      </c>
      <c r="D669" s="46" t="s">
        <v>1000</v>
      </c>
      <c r="E669" s="46">
        <v>3.3299180327868855E-2</v>
      </c>
      <c r="F669" s="46">
        <v>0</v>
      </c>
      <c r="G669" s="46">
        <v>0</v>
      </c>
      <c r="H669" s="46">
        <v>0</v>
      </c>
      <c r="I669" s="46">
        <v>0</v>
      </c>
      <c r="J669" s="46">
        <v>0</v>
      </c>
      <c r="K669" s="46">
        <v>0</v>
      </c>
      <c r="L669" s="46">
        <v>4.1701417848206837E-4</v>
      </c>
      <c r="M669">
        <f>+_xlfn.IFNA(VLOOKUP(C669,'[1]HISTORICO TCB MUNICIPIO'!$C$10:$W$1131,21,FALSE),0)</f>
        <v>0</v>
      </c>
    </row>
    <row r="670" spans="1:13" x14ac:dyDescent="0.25">
      <c r="A670" s="44">
        <f>+COUNTIF($B$1:B670,ESTADISTICAS!B$9)</f>
        <v>0</v>
      </c>
      <c r="B670">
        <v>47</v>
      </c>
      <c r="C670" s="158">
        <v>47288</v>
      </c>
      <c r="D670" s="46" t="s">
        <v>1001</v>
      </c>
      <c r="E670" s="46">
        <v>7.3704824639487271E-2</v>
      </c>
      <c r="F670" s="46">
        <v>6.9980609906575009E-2</v>
      </c>
      <c r="G670" s="46">
        <v>6.6922942512668185E-2</v>
      </c>
      <c r="H670" s="46">
        <v>5.2933009371745922E-2</v>
      </c>
      <c r="I670" s="46">
        <v>1.9861830742659757E-2</v>
      </c>
      <c r="J670" s="46">
        <v>3.1061259706643657E-3</v>
      </c>
      <c r="K670" s="46">
        <v>7.5979968917285444E-3</v>
      </c>
      <c r="L670" s="46">
        <v>1.6782006920415225E-2</v>
      </c>
      <c r="M670">
        <f>+_xlfn.IFNA(VLOOKUP(C670,'[1]HISTORICO TCB MUNICIPIO'!$C$10:$W$1131,21,FALSE),0)</f>
        <v>5.2065255119750087E-4</v>
      </c>
    </row>
    <row r="671" spans="1:13" x14ac:dyDescent="0.25">
      <c r="A671" s="44">
        <f>+COUNTIF($B$1:B671,ESTADISTICAS!B$9)</f>
        <v>0</v>
      </c>
      <c r="B671">
        <v>47</v>
      </c>
      <c r="C671" s="158">
        <v>47318</v>
      </c>
      <c r="D671" s="46" t="s">
        <v>1002</v>
      </c>
      <c r="E671" s="46">
        <v>1.9891500904159132E-2</v>
      </c>
      <c r="F671" s="46">
        <v>1.199294532627866E-2</v>
      </c>
      <c r="G671" s="46">
        <v>0</v>
      </c>
      <c r="H671" s="46">
        <v>3.4305317324185246E-4</v>
      </c>
      <c r="I671" s="46">
        <v>0</v>
      </c>
      <c r="J671" s="46">
        <v>0</v>
      </c>
      <c r="K671" s="46">
        <v>0</v>
      </c>
      <c r="L671" s="46">
        <v>0</v>
      </c>
      <c r="M671">
        <f>+_xlfn.IFNA(VLOOKUP(C671,'[1]HISTORICO TCB MUNICIPIO'!$C$10:$W$1131,21,FALSE),0)</f>
        <v>0</v>
      </c>
    </row>
    <row r="672" spans="1:13" x14ac:dyDescent="0.25">
      <c r="A672" s="44">
        <f>+COUNTIF($B$1:B672,ESTADISTICAS!B$9)</f>
        <v>0</v>
      </c>
      <c r="B672">
        <v>47</v>
      </c>
      <c r="C672" s="158">
        <v>47460</v>
      </c>
      <c r="D672" s="46" t="s">
        <v>1003</v>
      </c>
      <c r="E672" s="46">
        <v>0</v>
      </c>
      <c r="F672" s="46">
        <v>0</v>
      </c>
      <c r="G672" s="46">
        <v>0</v>
      </c>
      <c r="H672" s="46">
        <v>0</v>
      </c>
      <c r="I672" s="46">
        <v>2.0629750271444081E-2</v>
      </c>
      <c r="J672" s="46">
        <v>1.2861736334405145E-2</v>
      </c>
      <c r="K672" s="46">
        <v>0</v>
      </c>
      <c r="L672" s="46">
        <v>0</v>
      </c>
      <c r="M672">
        <f>+_xlfn.IFNA(VLOOKUP(C672,'[1]HISTORICO TCB MUNICIPIO'!$C$10:$W$1131,21,FALSE),0)</f>
        <v>0</v>
      </c>
    </row>
    <row r="673" spans="1:13" x14ac:dyDescent="0.25">
      <c r="A673" s="44">
        <f>+COUNTIF($B$1:B673,ESTADISTICAS!B$9)</f>
        <v>0</v>
      </c>
      <c r="B673">
        <v>47</v>
      </c>
      <c r="C673" s="158">
        <v>47541</v>
      </c>
      <c r="D673" s="46" t="s">
        <v>1004</v>
      </c>
      <c r="E673" s="46">
        <v>0</v>
      </c>
      <c r="F673" s="46">
        <v>0</v>
      </c>
      <c r="G673" s="46">
        <v>0</v>
      </c>
      <c r="H673" s="46">
        <v>0</v>
      </c>
      <c r="I673" s="46">
        <v>0</v>
      </c>
      <c r="J673" s="46">
        <v>0</v>
      </c>
      <c r="K673" s="46">
        <v>0</v>
      </c>
      <c r="L673" s="46">
        <v>0</v>
      </c>
      <c r="M673">
        <f>+_xlfn.IFNA(VLOOKUP(C673,'[1]HISTORICO TCB MUNICIPIO'!$C$10:$W$1131,21,FALSE),0)</f>
        <v>0</v>
      </c>
    </row>
    <row r="674" spans="1:13" x14ac:dyDescent="0.25">
      <c r="A674" s="44">
        <f>+COUNTIF($B$1:B674,ESTADISTICAS!B$9)</f>
        <v>0</v>
      </c>
      <c r="B674">
        <v>47</v>
      </c>
      <c r="C674" s="158">
        <v>47545</v>
      </c>
      <c r="D674" s="46" t="s">
        <v>1005</v>
      </c>
      <c r="E674" s="46">
        <v>1.4542936288088643E-2</v>
      </c>
      <c r="F674" s="46">
        <v>0</v>
      </c>
      <c r="G674" s="46">
        <v>0</v>
      </c>
      <c r="H674" s="46">
        <v>0</v>
      </c>
      <c r="I674" s="46">
        <v>0</v>
      </c>
      <c r="J674" s="46">
        <v>0</v>
      </c>
      <c r="K674" s="46">
        <v>0</v>
      </c>
      <c r="L674" s="46">
        <v>0</v>
      </c>
      <c r="M674">
        <f>+_xlfn.IFNA(VLOOKUP(C674,'[1]HISTORICO TCB MUNICIPIO'!$C$10:$W$1131,21,FALSE),0)</f>
        <v>0</v>
      </c>
    </row>
    <row r="675" spans="1:13" x14ac:dyDescent="0.25">
      <c r="A675" s="44">
        <f>+COUNTIF($B$1:B675,ESTADISTICAS!B$9)</f>
        <v>0</v>
      </c>
      <c r="B675">
        <v>47</v>
      </c>
      <c r="C675" s="158">
        <v>47551</v>
      </c>
      <c r="D675" s="46" t="s">
        <v>1006</v>
      </c>
      <c r="E675" s="46">
        <v>4.5525413158715312E-2</v>
      </c>
      <c r="F675" s="46">
        <v>1.5014075695964968E-2</v>
      </c>
      <c r="G675" s="46">
        <v>0</v>
      </c>
      <c r="H675" s="46">
        <v>0</v>
      </c>
      <c r="I675" s="46">
        <v>0</v>
      </c>
      <c r="J675" s="46">
        <v>6.4246707356247997E-4</v>
      </c>
      <c r="K675" s="46">
        <v>0</v>
      </c>
      <c r="L675" s="46">
        <v>6.6533599467731206E-4</v>
      </c>
      <c r="M675">
        <f>+_xlfn.IFNA(VLOOKUP(C675,'[1]HISTORICO TCB MUNICIPIO'!$C$10:$W$1131,21,FALSE),0)</f>
        <v>0</v>
      </c>
    </row>
    <row r="676" spans="1:13" x14ac:dyDescent="0.25">
      <c r="A676" s="44">
        <f>+COUNTIF($B$1:B676,ESTADISTICAS!B$9)</f>
        <v>0</v>
      </c>
      <c r="B676">
        <v>47</v>
      </c>
      <c r="C676" s="158">
        <v>47555</v>
      </c>
      <c r="D676" s="46" t="s">
        <v>1007</v>
      </c>
      <c r="E676" s="46">
        <v>7.9565301765961577E-2</v>
      </c>
      <c r="F676" s="46">
        <v>5.9927934761995066E-2</v>
      </c>
      <c r="G676" s="46">
        <v>5.8038197663638047E-2</v>
      </c>
      <c r="H676" s="46">
        <v>6.847075917181257E-2</v>
      </c>
      <c r="I676" s="46">
        <v>7.4312254376563053E-2</v>
      </c>
      <c r="J676" s="46">
        <v>4.7610650678892613E-2</v>
      </c>
      <c r="K676" s="46">
        <v>3.8005578800557882E-2</v>
      </c>
      <c r="L676" s="46">
        <v>3.4339948231233819E-2</v>
      </c>
      <c r="M676">
        <f>+_xlfn.IFNA(VLOOKUP(C676,'[1]HISTORICO TCB MUNICIPIO'!$C$10:$W$1131,21,FALSE),0)</f>
        <v>1.6054654141759179E-2</v>
      </c>
    </row>
    <row r="677" spans="1:13" x14ac:dyDescent="0.25">
      <c r="A677" s="44">
        <f>+COUNTIF($B$1:B677,ESTADISTICAS!B$9)</f>
        <v>0</v>
      </c>
      <c r="B677">
        <v>47</v>
      </c>
      <c r="C677" s="158">
        <v>47570</v>
      </c>
      <c r="D677" s="46" t="s">
        <v>1008</v>
      </c>
      <c r="E677" s="46">
        <v>0</v>
      </c>
      <c r="F677" s="46">
        <v>1.062992125984252E-2</v>
      </c>
      <c r="G677" s="46">
        <v>1.0223400227186671E-2</v>
      </c>
      <c r="H677" s="46">
        <v>9.7861544037694814E-3</v>
      </c>
      <c r="I677" s="46">
        <v>0</v>
      </c>
      <c r="J677" s="46">
        <v>0</v>
      </c>
      <c r="K677" s="46">
        <v>0</v>
      </c>
      <c r="L677" s="46">
        <v>6.1823802163833079E-4</v>
      </c>
      <c r="M677">
        <f>+_xlfn.IFNA(VLOOKUP(C677,'[1]HISTORICO TCB MUNICIPIO'!$C$10:$W$1131,21,FALSE),0)</f>
        <v>0</v>
      </c>
    </row>
    <row r="678" spans="1:13" x14ac:dyDescent="0.25">
      <c r="A678" s="44">
        <f>+COUNTIF($B$1:B678,ESTADISTICAS!B$9)</f>
        <v>0</v>
      </c>
      <c r="B678">
        <v>47</v>
      </c>
      <c r="C678" s="158">
        <v>47605</v>
      </c>
      <c r="D678" s="46" t="s">
        <v>1009</v>
      </c>
      <c r="E678" s="46">
        <v>0</v>
      </c>
      <c r="F678" s="46">
        <v>0</v>
      </c>
      <c r="G678" s="46">
        <v>0</v>
      </c>
      <c r="H678" s="46">
        <v>0</v>
      </c>
      <c r="I678" s="46">
        <v>0</v>
      </c>
      <c r="J678" s="46">
        <v>0</v>
      </c>
      <c r="K678" s="46">
        <v>0</v>
      </c>
      <c r="L678" s="46">
        <v>0</v>
      </c>
      <c r="M678">
        <f>+_xlfn.IFNA(VLOOKUP(C678,'[1]HISTORICO TCB MUNICIPIO'!$C$10:$W$1131,21,FALSE),0)</f>
        <v>0</v>
      </c>
    </row>
    <row r="679" spans="1:13" x14ac:dyDescent="0.25">
      <c r="A679" s="44">
        <f>+COUNTIF($B$1:B679,ESTADISTICAS!B$9)</f>
        <v>0</v>
      </c>
      <c r="B679">
        <v>47</v>
      </c>
      <c r="C679" s="158">
        <v>47660</v>
      </c>
      <c r="D679" s="46" t="s">
        <v>1010</v>
      </c>
      <c r="E679" s="46">
        <v>0</v>
      </c>
      <c r="F679" s="46">
        <v>0</v>
      </c>
      <c r="G679" s="46">
        <v>0</v>
      </c>
      <c r="H679" s="46">
        <v>0</v>
      </c>
      <c r="I679" s="46">
        <v>0</v>
      </c>
      <c r="J679" s="46">
        <v>0</v>
      </c>
      <c r="K679" s="46">
        <v>0</v>
      </c>
      <c r="L679" s="46">
        <v>0</v>
      </c>
      <c r="M679">
        <f>+_xlfn.IFNA(VLOOKUP(C679,'[1]HISTORICO TCB MUNICIPIO'!$C$10:$W$1131,21,FALSE),0)</f>
        <v>0</v>
      </c>
    </row>
    <row r="680" spans="1:13" x14ac:dyDescent="0.25">
      <c r="A680" s="44">
        <f>+COUNTIF($B$1:B680,ESTADISTICAS!B$9)</f>
        <v>0</v>
      </c>
      <c r="B680">
        <v>47</v>
      </c>
      <c r="C680" s="158">
        <v>47675</v>
      </c>
      <c r="D680" s="46" t="s">
        <v>713</v>
      </c>
      <c r="E680" s="46">
        <v>0</v>
      </c>
      <c r="F680" s="46">
        <v>0</v>
      </c>
      <c r="G680" s="46">
        <v>0</v>
      </c>
      <c r="H680" s="46">
        <v>0</v>
      </c>
      <c r="I680" s="46">
        <v>0</v>
      </c>
      <c r="J680" s="46">
        <v>0</v>
      </c>
      <c r="K680" s="46">
        <v>0</v>
      </c>
      <c r="L680" s="46">
        <v>0</v>
      </c>
      <c r="M680">
        <f>+_xlfn.IFNA(VLOOKUP(C680,'[1]HISTORICO TCB MUNICIPIO'!$C$10:$W$1131,21,FALSE),0)</f>
        <v>0</v>
      </c>
    </row>
    <row r="681" spans="1:13" x14ac:dyDescent="0.25">
      <c r="A681" s="44">
        <f>+COUNTIF($B$1:B681,ESTADISTICAS!B$9)</f>
        <v>0</v>
      </c>
      <c r="B681">
        <v>47</v>
      </c>
      <c r="C681" s="158">
        <v>47692</v>
      </c>
      <c r="D681" s="46" t="s">
        <v>1011</v>
      </c>
      <c r="E681" s="46">
        <v>0</v>
      </c>
      <c r="F681" s="46">
        <v>2.9966703662597113E-2</v>
      </c>
      <c r="G681" s="46">
        <v>0</v>
      </c>
      <c r="H681" s="46">
        <v>0</v>
      </c>
      <c r="I681" s="46">
        <v>0</v>
      </c>
      <c r="J681" s="46">
        <v>0</v>
      </c>
      <c r="K681" s="46">
        <v>0</v>
      </c>
      <c r="L681" s="46">
        <v>0</v>
      </c>
      <c r="M681">
        <f>+_xlfn.IFNA(VLOOKUP(C681,'[1]HISTORICO TCB MUNICIPIO'!$C$10:$W$1131,21,FALSE),0)</f>
        <v>0</v>
      </c>
    </row>
    <row r="682" spans="1:13" x14ac:dyDescent="0.25">
      <c r="A682" s="44">
        <f>+COUNTIF($B$1:B682,ESTADISTICAS!B$9)</f>
        <v>0</v>
      </c>
      <c r="B682">
        <v>47</v>
      </c>
      <c r="C682" s="158">
        <v>47703</v>
      </c>
      <c r="D682" s="46" t="s">
        <v>1012</v>
      </c>
      <c r="E682" s="46">
        <v>0</v>
      </c>
      <c r="F682" s="46">
        <v>0</v>
      </c>
      <c r="G682" s="46">
        <v>0</v>
      </c>
      <c r="H682" s="46">
        <v>1.0101010101010101E-3</v>
      </c>
      <c r="I682" s="46">
        <v>0</v>
      </c>
      <c r="J682" s="46">
        <v>0</v>
      </c>
      <c r="K682" s="46">
        <v>0</v>
      </c>
      <c r="L682" s="46">
        <v>0</v>
      </c>
      <c r="M682">
        <f>+_xlfn.IFNA(VLOOKUP(C682,'[1]HISTORICO TCB MUNICIPIO'!$C$10:$W$1131,21,FALSE),0)</f>
        <v>0</v>
      </c>
    </row>
    <row r="683" spans="1:13" x14ac:dyDescent="0.25">
      <c r="A683" s="44">
        <f>+COUNTIF($B$1:B683,ESTADISTICAS!B$9)</f>
        <v>0</v>
      </c>
      <c r="B683">
        <v>47</v>
      </c>
      <c r="C683" s="158">
        <v>47707</v>
      </c>
      <c r="D683" s="46" t="s">
        <v>1013</v>
      </c>
      <c r="E683" s="46">
        <v>2.1882741535920725E-2</v>
      </c>
      <c r="F683" s="46">
        <v>0</v>
      </c>
      <c r="G683" s="46">
        <v>0</v>
      </c>
      <c r="H683" s="46">
        <v>0</v>
      </c>
      <c r="I683" s="46">
        <v>0</v>
      </c>
      <c r="J683" s="46">
        <v>0</v>
      </c>
      <c r="K683" s="46">
        <v>0.16144850999622784</v>
      </c>
      <c r="L683" s="46">
        <v>7.5075075075075074E-4</v>
      </c>
      <c r="M683">
        <f>+_xlfn.IFNA(VLOOKUP(C683,'[1]HISTORICO TCB MUNICIPIO'!$C$10:$W$1131,21,FALSE),0)</f>
        <v>0</v>
      </c>
    </row>
    <row r="684" spans="1:13" x14ac:dyDescent="0.25">
      <c r="A684" s="44">
        <f>+COUNTIF($B$1:B684,ESTADISTICAS!B$9)</f>
        <v>0</v>
      </c>
      <c r="B684">
        <v>47</v>
      </c>
      <c r="C684" s="158">
        <v>47720</v>
      </c>
      <c r="D684" s="46" t="s">
        <v>1014</v>
      </c>
      <c r="E684" s="46">
        <v>0</v>
      </c>
      <c r="F684" s="46">
        <v>0</v>
      </c>
      <c r="G684" s="46">
        <v>0</v>
      </c>
      <c r="H684" s="46">
        <v>0</v>
      </c>
      <c r="I684" s="46">
        <v>0</v>
      </c>
      <c r="J684" s="46">
        <v>0</v>
      </c>
      <c r="K684" s="46">
        <v>0</v>
      </c>
      <c r="L684" s="46">
        <v>0</v>
      </c>
      <c r="M684">
        <f>+_xlfn.IFNA(VLOOKUP(C684,'[1]HISTORICO TCB MUNICIPIO'!$C$10:$W$1131,21,FALSE),0)</f>
        <v>0</v>
      </c>
    </row>
    <row r="685" spans="1:13" x14ac:dyDescent="0.25">
      <c r="A685" s="44">
        <f>+COUNTIF($B$1:B685,ESTADISTICAS!B$9)</f>
        <v>0</v>
      </c>
      <c r="B685">
        <v>47</v>
      </c>
      <c r="C685" s="158">
        <v>47745</v>
      </c>
      <c r="D685" s="46" t="s">
        <v>1015</v>
      </c>
      <c r="E685" s="46">
        <v>0</v>
      </c>
      <c r="F685" s="46">
        <v>0</v>
      </c>
      <c r="G685" s="46">
        <v>0</v>
      </c>
      <c r="H685" s="46">
        <v>0</v>
      </c>
      <c r="I685" s="46">
        <v>0</v>
      </c>
      <c r="J685" s="46">
        <v>0</v>
      </c>
      <c r="K685" s="46">
        <v>0</v>
      </c>
      <c r="L685" s="46">
        <v>0</v>
      </c>
      <c r="M685">
        <f>+_xlfn.IFNA(VLOOKUP(C685,'[1]HISTORICO TCB MUNICIPIO'!$C$10:$W$1131,21,FALSE),0)</f>
        <v>0</v>
      </c>
    </row>
    <row r="686" spans="1:13" x14ac:dyDescent="0.25">
      <c r="A686" s="44">
        <f>+COUNTIF($B$1:B686,ESTADISTICAS!B$9)</f>
        <v>0</v>
      </c>
      <c r="B686">
        <v>47</v>
      </c>
      <c r="C686" s="158">
        <v>47798</v>
      </c>
      <c r="D686" s="46" t="s">
        <v>1016</v>
      </c>
      <c r="E686" s="46">
        <v>0</v>
      </c>
      <c r="F686" s="46">
        <v>0</v>
      </c>
      <c r="G686" s="46">
        <v>0</v>
      </c>
      <c r="H686" s="46">
        <v>0</v>
      </c>
      <c r="I686" s="46">
        <v>0</v>
      </c>
      <c r="J686" s="46">
        <v>0</v>
      </c>
      <c r="K686" s="46">
        <v>0</v>
      </c>
      <c r="L686" s="46">
        <v>0</v>
      </c>
      <c r="M686">
        <f>+_xlfn.IFNA(VLOOKUP(C686,'[1]HISTORICO TCB MUNICIPIO'!$C$10:$W$1131,21,FALSE),0)</f>
        <v>0</v>
      </c>
    </row>
    <row r="687" spans="1:13" x14ac:dyDescent="0.25">
      <c r="A687" s="44">
        <f>+COUNTIF($B$1:B687,ESTADISTICAS!B$9)</f>
        <v>0</v>
      </c>
      <c r="B687">
        <v>47</v>
      </c>
      <c r="C687" s="158">
        <v>47960</v>
      </c>
      <c r="D687" s="46" t="s">
        <v>1017</v>
      </c>
      <c r="E687" s="46">
        <v>0</v>
      </c>
      <c r="F687" s="46">
        <v>0</v>
      </c>
      <c r="G687" s="46">
        <v>0</v>
      </c>
      <c r="H687" s="46">
        <v>0</v>
      </c>
      <c r="I687" s="46">
        <v>0</v>
      </c>
      <c r="J687" s="46">
        <v>0</v>
      </c>
      <c r="K687" s="46">
        <v>0</v>
      </c>
      <c r="L687" s="46">
        <v>0</v>
      </c>
      <c r="M687">
        <f>+_xlfn.IFNA(VLOOKUP(C687,'[1]HISTORICO TCB MUNICIPIO'!$C$10:$W$1131,21,FALSE),0)</f>
        <v>0</v>
      </c>
    </row>
    <row r="688" spans="1:13" x14ac:dyDescent="0.25">
      <c r="A688" s="44">
        <f>+COUNTIF($B$1:B688,ESTADISTICAS!B$9)</f>
        <v>0</v>
      </c>
      <c r="B688">
        <v>47</v>
      </c>
      <c r="C688" s="158">
        <v>47980</v>
      </c>
      <c r="D688" s="46" t="s">
        <v>1018</v>
      </c>
      <c r="E688" s="46">
        <v>1.1805555555555555E-2</v>
      </c>
      <c r="F688" s="46">
        <v>2.0868680013573126E-2</v>
      </c>
      <c r="G688" s="46">
        <v>2.4548017913418478E-2</v>
      </c>
      <c r="H688" s="46">
        <v>1.2337662337662338E-2</v>
      </c>
      <c r="I688" s="46">
        <v>4.1447473298262391E-3</v>
      </c>
      <c r="J688" s="46">
        <v>0</v>
      </c>
      <c r="K688" s="46">
        <v>0</v>
      </c>
      <c r="L688" s="46">
        <v>4.6097111247695143E-4</v>
      </c>
      <c r="M688">
        <f>+_xlfn.IFNA(VLOOKUP(C688,'[1]HISTORICO TCB MUNICIPIO'!$C$10:$W$1131,21,FALSE),0)</f>
        <v>0</v>
      </c>
    </row>
    <row r="689" spans="1:13" x14ac:dyDescent="0.25">
      <c r="A689" s="44">
        <f>+COUNTIF($B$1:B689,ESTADISTICAS!B$9)</f>
        <v>0</v>
      </c>
      <c r="B689">
        <v>50</v>
      </c>
      <c r="C689" s="158">
        <v>50001</v>
      </c>
      <c r="D689" s="46" t="s">
        <v>1019</v>
      </c>
      <c r="E689" s="46">
        <v>0.41250449155587493</v>
      </c>
      <c r="F689" s="46">
        <v>0.47996192289386008</v>
      </c>
      <c r="G689" s="46">
        <v>0.51668205820368929</v>
      </c>
      <c r="H689" s="46">
        <v>0.57531114463511224</v>
      </c>
      <c r="I689" s="46">
        <v>0.61526198569921464</v>
      </c>
      <c r="J689" s="46">
        <v>0.65074342089955095</v>
      </c>
      <c r="K689" s="46">
        <v>0.67814661134163212</v>
      </c>
      <c r="L689" s="46">
        <v>0.60591683583859857</v>
      </c>
      <c r="M689">
        <f>+_xlfn.IFNA(VLOOKUP(C689,'[1]HISTORICO TCB MUNICIPIO'!$C$10:$W$1131,21,FALSE),0)</f>
        <v>0.59893893215938598</v>
      </c>
    </row>
    <row r="690" spans="1:13" x14ac:dyDescent="0.25">
      <c r="A690" s="44">
        <f>+COUNTIF($B$1:B690,ESTADISTICAS!B$9)</f>
        <v>0</v>
      </c>
      <c r="B690">
        <v>50</v>
      </c>
      <c r="C690" s="158">
        <v>50006</v>
      </c>
      <c r="D690" s="46" t="s">
        <v>1020</v>
      </c>
      <c r="E690" s="46">
        <v>0.32792701469842878</v>
      </c>
      <c r="F690" s="46">
        <v>0.37047492527399534</v>
      </c>
      <c r="G690" s="46">
        <v>0.36617864780391512</v>
      </c>
      <c r="H690" s="46">
        <v>0.42042288149483692</v>
      </c>
      <c r="I690" s="46">
        <v>0.34956550254140023</v>
      </c>
      <c r="J690" s="46">
        <v>0.35629921259842517</v>
      </c>
      <c r="K690" s="46">
        <v>0.35150221638483009</v>
      </c>
      <c r="L690" s="46">
        <v>0.3729676465757924</v>
      </c>
      <c r="M690">
        <f>+_xlfn.IFNA(VLOOKUP(C690,'[1]HISTORICO TCB MUNICIPIO'!$C$10:$W$1131,21,FALSE),0)</f>
        <v>0.38596779493920474</v>
      </c>
    </row>
    <row r="691" spans="1:13" x14ac:dyDescent="0.25">
      <c r="A691" s="44">
        <f>+COUNTIF($B$1:B691,ESTADISTICAS!B$9)</f>
        <v>0</v>
      </c>
      <c r="B691">
        <v>50</v>
      </c>
      <c r="C691" s="158">
        <v>50110</v>
      </c>
      <c r="D691" s="46" t="s">
        <v>1021</v>
      </c>
      <c r="E691" s="46">
        <v>0</v>
      </c>
      <c r="F691" s="46">
        <v>0.1994750656167979</v>
      </c>
      <c r="G691" s="46">
        <v>6.4432989690721643E-2</v>
      </c>
      <c r="H691" s="46">
        <v>5.5837563451776651E-2</v>
      </c>
      <c r="I691" s="46">
        <v>0</v>
      </c>
      <c r="J691" s="46">
        <v>5.6097560975609757E-2</v>
      </c>
      <c r="K691" s="46">
        <v>0</v>
      </c>
      <c r="L691" s="46">
        <v>0</v>
      </c>
      <c r="M691">
        <f>+_xlfn.IFNA(VLOOKUP(C691,'[1]HISTORICO TCB MUNICIPIO'!$C$10:$W$1131,21,FALSE),0)</f>
        <v>6.4285714285714279E-2</v>
      </c>
    </row>
    <row r="692" spans="1:13" x14ac:dyDescent="0.25">
      <c r="A692" s="44">
        <f>+COUNTIF($B$1:B692,ESTADISTICAS!B$9)</f>
        <v>0</v>
      </c>
      <c r="B692">
        <v>50</v>
      </c>
      <c r="C692" s="158">
        <v>50124</v>
      </c>
      <c r="D692" s="46" t="s">
        <v>1022</v>
      </c>
      <c r="E692" s="46">
        <v>0</v>
      </c>
      <c r="F692" s="46">
        <v>0</v>
      </c>
      <c r="G692" s="46">
        <v>0</v>
      </c>
      <c r="H692" s="46">
        <v>0</v>
      </c>
      <c r="I692" s="46">
        <v>0</v>
      </c>
      <c r="J692" s="46">
        <v>2.5125628140703518E-3</v>
      </c>
      <c r="K692" s="46">
        <v>0</v>
      </c>
      <c r="L692" s="46">
        <v>0</v>
      </c>
      <c r="M692">
        <f>+_xlfn.IFNA(VLOOKUP(C692,'[1]HISTORICO TCB MUNICIPIO'!$C$10:$W$1131,21,FALSE),0)</f>
        <v>0</v>
      </c>
    </row>
    <row r="693" spans="1:13" x14ac:dyDescent="0.25">
      <c r="A693" s="44">
        <f>+COUNTIF($B$1:B693,ESTADISTICAS!B$9)</f>
        <v>0</v>
      </c>
      <c r="B693">
        <v>50</v>
      </c>
      <c r="C693" s="158">
        <v>50150</v>
      </c>
      <c r="D693" s="46" t="s">
        <v>1023</v>
      </c>
      <c r="E693" s="46">
        <v>0.10383747178329571</v>
      </c>
      <c r="F693" s="46">
        <v>0.11668484187568157</v>
      </c>
      <c r="G693" s="46">
        <v>0.14164004259850904</v>
      </c>
      <c r="H693" s="46">
        <v>0.25366876310272535</v>
      </c>
      <c r="I693" s="46">
        <v>0.11715481171548117</v>
      </c>
      <c r="J693" s="46">
        <v>5.7651991614255764E-2</v>
      </c>
      <c r="K693" s="46">
        <v>3.3578174186778595E-2</v>
      </c>
      <c r="L693" s="46">
        <v>3.382663847780127E-2</v>
      </c>
      <c r="M693">
        <f>+_xlfn.IFNA(VLOOKUP(C693,'[1]HISTORICO TCB MUNICIPIO'!$C$10:$W$1131,21,FALSE),0)</f>
        <v>0</v>
      </c>
    </row>
    <row r="694" spans="1:13" x14ac:dyDescent="0.25">
      <c r="A694" s="44">
        <f>+COUNTIF($B$1:B694,ESTADISTICAS!B$9)</f>
        <v>0</v>
      </c>
      <c r="B694">
        <v>50</v>
      </c>
      <c r="C694" s="158">
        <v>50223</v>
      </c>
      <c r="D694" s="46" t="s">
        <v>1024</v>
      </c>
      <c r="E694" s="46">
        <v>0</v>
      </c>
      <c r="F694" s="46">
        <v>0</v>
      </c>
      <c r="G694" s="46">
        <v>2.800658978583196E-2</v>
      </c>
      <c r="H694" s="46">
        <v>2.8813559322033899E-2</v>
      </c>
      <c r="I694" s="46">
        <v>2.456140350877193E-2</v>
      </c>
      <c r="J694" s="46">
        <v>0</v>
      </c>
      <c r="K694" s="46">
        <v>0</v>
      </c>
      <c r="L694" s="46">
        <v>0</v>
      </c>
      <c r="M694">
        <f>+_xlfn.IFNA(VLOOKUP(C694,'[1]HISTORICO TCB MUNICIPIO'!$C$10:$W$1131,21,FALSE),0)</f>
        <v>0</v>
      </c>
    </row>
    <row r="695" spans="1:13" x14ac:dyDescent="0.25">
      <c r="A695" s="44">
        <f>+COUNTIF($B$1:B695,ESTADISTICAS!B$9)</f>
        <v>0</v>
      </c>
      <c r="B695">
        <v>50</v>
      </c>
      <c r="C695" s="158">
        <v>50226</v>
      </c>
      <c r="D695" s="46" t="s">
        <v>1025</v>
      </c>
      <c r="E695" s="46">
        <v>0.15811301192327631</v>
      </c>
      <c r="F695" s="46">
        <v>0.17004680187207488</v>
      </c>
      <c r="G695" s="46">
        <v>0.17887473460721867</v>
      </c>
      <c r="H695" s="46">
        <v>0.2184598580010923</v>
      </c>
      <c r="I695" s="46">
        <v>0.19285309132161088</v>
      </c>
      <c r="J695" s="46">
        <v>0.11643026004728133</v>
      </c>
      <c r="K695" s="46">
        <v>0.13569682151589241</v>
      </c>
      <c r="L695" s="46">
        <v>0.17297979797979798</v>
      </c>
      <c r="M695">
        <f>+_xlfn.IFNA(VLOOKUP(C695,'[1]HISTORICO TCB MUNICIPIO'!$C$10:$W$1131,21,FALSE),0)</f>
        <v>0.15231362467866325</v>
      </c>
    </row>
    <row r="696" spans="1:13" x14ac:dyDescent="0.25">
      <c r="A696" s="44">
        <f>+COUNTIF($B$1:B696,ESTADISTICAS!B$9)</f>
        <v>0</v>
      </c>
      <c r="B696">
        <v>50</v>
      </c>
      <c r="C696" s="158">
        <v>50245</v>
      </c>
      <c r="D696" s="46" t="s">
        <v>1026</v>
      </c>
      <c r="E696" s="46">
        <v>0.19148936170212766</v>
      </c>
      <c r="F696" s="46">
        <v>0.26495726495726496</v>
      </c>
      <c r="G696" s="46">
        <v>0.26495726495726496</v>
      </c>
      <c r="H696" s="46">
        <v>0</v>
      </c>
      <c r="I696" s="46">
        <v>0</v>
      </c>
      <c r="J696" s="46">
        <v>0</v>
      </c>
      <c r="K696" s="46">
        <v>0</v>
      </c>
      <c r="L696" s="46">
        <v>0</v>
      </c>
      <c r="M696">
        <f>+_xlfn.IFNA(VLOOKUP(C696,'[1]HISTORICO TCB MUNICIPIO'!$C$10:$W$1131,21,FALSE),0)</f>
        <v>0</v>
      </c>
    </row>
    <row r="697" spans="1:13" x14ac:dyDescent="0.25">
      <c r="A697" s="44">
        <f>+COUNTIF($B$1:B697,ESTADISTICAS!B$9)</f>
        <v>0</v>
      </c>
      <c r="B697">
        <v>50</v>
      </c>
      <c r="C697" s="158">
        <v>50251</v>
      </c>
      <c r="D697" s="46" t="s">
        <v>1027</v>
      </c>
      <c r="E697" s="46">
        <v>1.4970059880239522E-3</v>
      </c>
      <c r="F697" s="46">
        <v>0</v>
      </c>
      <c r="G697" s="46">
        <v>0</v>
      </c>
      <c r="H697" s="46">
        <v>0</v>
      </c>
      <c r="I697" s="46">
        <v>0</v>
      </c>
      <c r="J697" s="46">
        <v>0</v>
      </c>
      <c r="K697" s="46">
        <v>0</v>
      </c>
      <c r="L697" s="46">
        <v>1.8975332068311196E-3</v>
      </c>
      <c r="M697">
        <f>+_xlfn.IFNA(VLOOKUP(C697,'[1]HISTORICO TCB MUNICIPIO'!$C$10:$W$1131,21,FALSE),0)</f>
        <v>0</v>
      </c>
    </row>
    <row r="698" spans="1:13" x14ac:dyDescent="0.25">
      <c r="A698" s="44">
        <f>+COUNTIF($B$1:B698,ESTADISTICAS!B$9)</f>
        <v>0</v>
      </c>
      <c r="B698">
        <v>50</v>
      </c>
      <c r="C698" s="158">
        <v>50270</v>
      </c>
      <c r="D698" s="46" t="s">
        <v>1028</v>
      </c>
      <c r="E698" s="46">
        <v>0</v>
      </c>
      <c r="F698" s="46">
        <v>7.621951219512195E-2</v>
      </c>
      <c r="G698" s="46">
        <v>5.8461538461538461E-2</v>
      </c>
      <c r="H698" s="46">
        <v>0.17757009345794392</v>
      </c>
      <c r="I698" s="46">
        <v>0</v>
      </c>
      <c r="J698" s="46">
        <v>5.6426332288401257E-2</v>
      </c>
      <c r="K698" s="46">
        <v>0</v>
      </c>
      <c r="L698" s="46">
        <v>0</v>
      </c>
      <c r="M698">
        <f>+_xlfn.IFNA(VLOOKUP(C698,'[1]HISTORICO TCB MUNICIPIO'!$C$10:$W$1131,21,FALSE),0)</f>
        <v>0</v>
      </c>
    </row>
    <row r="699" spans="1:13" x14ac:dyDescent="0.25">
      <c r="A699" s="44">
        <f>+COUNTIF($B$1:B699,ESTADISTICAS!B$9)</f>
        <v>0</v>
      </c>
      <c r="B699">
        <v>50</v>
      </c>
      <c r="C699" s="158">
        <v>50287</v>
      </c>
      <c r="D699" s="46" t="s">
        <v>1029</v>
      </c>
      <c r="E699" s="46">
        <v>0</v>
      </c>
      <c r="F699" s="46">
        <v>0</v>
      </c>
      <c r="G699" s="46">
        <v>1.2417218543046357E-2</v>
      </c>
      <c r="H699" s="46">
        <v>7.3289902280130291E-3</v>
      </c>
      <c r="I699" s="46">
        <v>7.2115384615384619E-3</v>
      </c>
      <c r="J699" s="46">
        <v>1.5797788309636651E-3</v>
      </c>
      <c r="K699" s="46">
        <v>0</v>
      </c>
      <c r="L699" s="46">
        <v>0</v>
      </c>
      <c r="M699">
        <f>+_xlfn.IFNA(VLOOKUP(C699,'[1]HISTORICO TCB MUNICIPIO'!$C$10:$W$1131,21,FALSE),0)</f>
        <v>0</v>
      </c>
    </row>
    <row r="700" spans="1:13" x14ac:dyDescent="0.25">
      <c r="A700" s="44">
        <f>+COUNTIF($B$1:B700,ESTADISTICAS!B$9)</f>
        <v>0</v>
      </c>
      <c r="B700">
        <v>50</v>
      </c>
      <c r="C700" s="158">
        <v>50313</v>
      </c>
      <c r="D700" s="46" t="s">
        <v>449</v>
      </c>
      <c r="E700" s="46">
        <v>0.12557741659538066</v>
      </c>
      <c r="F700" s="46">
        <v>0.13179599394041408</v>
      </c>
      <c r="G700" s="46">
        <v>0.16145139813581891</v>
      </c>
      <c r="H700" s="46">
        <v>0.1355764473033152</v>
      </c>
      <c r="I700" s="46">
        <v>7.6230983150662526E-2</v>
      </c>
      <c r="J700" s="46">
        <v>0.11071428571428571</v>
      </c>
      <c r="K700" s="46">
        <v>0.12465775487196006</v>
      </c>
      <c r="L700" s="46">
        <v>0.17809752198241408</v>
      </c>
      <c r="M700">
        <f>+_xlfn.IFNA(VLOOKUP(C700,'[1]HISTORICO TCB MUNICIPIO'!$C$10:$W$1131,21,FALSE),0)</f>
        <v>0.14294790343074967</v>
      </c>
    </row>
    <row r="701" spans="1:13" x14ac:dyDescent="0.25">
      <c r="A701" s="44">
        <f>+COUNTIF($B$1:B701,ESTADISTICAS!B$9)</f>
        <v>0</v>
      </c>
      <c r="B701">
        <v>50</v>
      </c>
      <c r="C701" s="158">
        <v>50318</v>
      </c>
      <c r="D701" s="46" t="s">
        <v>1002</v>
      </c>
      <c r="E701" s="46">
        <v>0</v>
      </c>
      <c r="F701" s="46">
        <v>2.7180067950169876E-2</v>
      </c>
      <c r="G701" s="46">
        <v>2.4277456647398842E-2</v>
      </c>
      <c r="H701" s="46">
        <v>2.3640661938534278E-2</v>
      </c>
      <c r="I701" s="46">
        <v>1.2165450121654502E-3</v>
      </c>
      <c r="J701" s="46">
        <v>0</v>
      </c>
      <c r="K701" s="46">
        <v>0</v>
      </c>
      <c r="L701" s="46">
        <v>0</v>
      </c>
      <c r="M701">
        <f>+_xlfn.IFNA(VLOOKUP(C701,'[1]HISTORICO TCB MUNICIPIO'!$C$10:$W$1131,21,FALSE),0)</f>
        <v>0</v>
      </c>
    </row>
    <row r="702" spans="1:13" x14ac:dyDescent="0.25">
      <c r="A702" s="44">
        <f>+COUNTIF($B$1:B702,ESTADISTICAS!B$9)</f>
        <v>0</v>
      </c>
      <c r="B702">
        <v>50</v>
      </c>
      <c r="C702" s="158">
        <v>50325</v>
      </c>
      <c r="D702" s="46" t="s">
        <v>2381</v>
      </c>
      <c r="E702" s="46">
        <v>0</v>
      </c>
      <c r="F702" s="46">
        <v>0</v>
      </c>
      <c r="G702" s="46">
        <v>0</v>
      </c>
      <c r="H702" s="46">
        <v>0</v>
      </c>
      <c r="I702" s="46">
        <v>0</v>
      </c>
      <c r="J702" s="46">
        <v>0</v>
      </c>
      <c r="K702" s="46">
        <v>0</v>
      </c>
      <c r="L702" s="46">
        <v>0</v>
      </c>
      <c r="M702">
        <f>+_xlfn.IFNA(VLOOKUP(C702,'[1]HISTORICO TCB MUNICIPIO'!$C$10:$W$1131,21,FALSE),0)</f>
        <v>0</v>
      </c>
    </row>
    <row r="703" spans="1:13" x14ac:dyDescent="0.25">
      <c r="A703" s="44">
        <f>+COUNTIF($B$1:B703,ESTADISTICAS!B$9)</f>
        <v>0</v>
      </c>
      <c r="B703">
        <v>50</v>
      </c>
      <c r="C703" s="158">
        <v>50330</v>
      </c>
      <c r="D703" s="46" t="s">
        <v>1030</v>
      </c>
      <c r="E703" s="46">
        <v>1.8779342723004694E-3</v>
      </c>
      <c r="F703" s="46">
        <v>2.2242817423540315E-2</v>
      </c>
      <c r="G703" s="46">
        <v>1.1049723756906077E-2</v>
      </c>
      <c r="H703" s="46">
        <v>1.0128913443830571E-2</v>
      </c>
      <c r="I703" s="46">
        <v>0</v>
      </c>
      <c r="J703" s="46">
        <v>0</v>
      </c>
      <c r="K703" s="46">
        <v>0</v>
      </c>
      <c r="L703" s="46">
        <v>0</v>
      </c>
      <c r="M703">
        <f>+_xlfn.IFNA(VLOOKUP(C703,'[1]HISTORICO TCB MUNICIPIO'!$C$10:$W$1131,21,FALSE),0)</f>
        <v>0</v>
      </c>
    </row>
    <row r="704" spans="1:13" x14ac:dyDescent="0.25">
      <c r="A704" s="44">
        <f>+COUNTIF($B$1:B704,ESTADISTICAS!B$9)</f>
        <v>0</v>
      </c>
      <c r="B704">
        <v>50</v>
      </c>
      <c r="C704" s="158">
        <v>50350</v>
      </c>
      <c r="D704" s="46" t="s">
        <v>1031</v>
      </c>
      <c r="E704" s="46">
        <v>1.8470631695603991E-3</v>
      </c>
      <c r="F704" s="46">
        <v>1.1879049676025918E-2</v>
      </c>
      <c r="G704" s="46">
        <v>0</v>
      </c>
      <c r="H704" s="46">
        <v>0</v>
      </c>
      <c r="I704" s="46">
        <v>0</v>
      </c>
      <c r="J704" s="46">
        <v>0</v>
      </c>
      <c r="K704" s="46">
        <v>3.2362459546925567E-4</v>
      </c>
      <c r="L704" s="46">
        <v>9.4756790903348081E-3</v>
      </c>
      <c r="M704">
        <f>+_xlfn.IFNA(VLOOKUP(C704,'[1]HISTORICO TCB MUNICIPIO'!$C$10:$W$1131,21,FALSE),0)</f>
        <v>5.2259452812788197E-3</v>
      </c>
    </row>
    <row r="705" spans="1:13" x14ac:dyDescent="0.25">
      <c r="A705" s="44">
        <f>+COUNTIF($B$1:B705,ESTADISTICAS!B$9)</f>
        <v>0</v>
      </c>
      <c r="B705">
        <v>50</v>
      </c>
      <c r="C705" s="158">
        <v>50370</v>
      </c>
      <c r="D705" s="46" t="s">
        <v>1032</v>
      </c>
      <c r="E705" s="46">
        <v>0</v>
      </c>
      <c r="F705" s="46">
        <v>0</v>
      </c>
      <c r="G705" s="46">
        <v>0</v>
      </c>
      <c r="H705" s="46">
        <v>0</v>
      </c>
      <c r="I705" s="46">
        <v>0</v>
      </c>
      <c r="J705" s="46">
        <v>0</v>
      </c>
      <c r="K705" s="46">
        <v>0</v>
      </c>
      <c r="L705" s="46">
        <v>1.3413816230717639E-3</v>
      </c>
      <c r="M705">
        <f>+_xlfn.IFNA(VLOOKUP(C705,'[1]HISTORICO TCB MUNICIPIO'!$C$10:$W$1131,21,FALSE),0)</f>
        <v>0</v>
      </c>
    </row>
    <row r="706" spans="1:13" x14ac:dyDescent="0.25">
      <c r="A706" s="44">
        <f>+COUNTIF($B$1:B706,ESTADISTICAS!B$9)</f>
        <v>0</v>
      </c>
      <c r="B706">
        <v>50</v>
      </c>
      <c r="C706" s="158">
        <v>50400</v>
      </c>
      <c r="D706" s="46" t="s">
        <v>1033</v>
      </c>
      <c r="E706" s="46">
        <v>0</v>
      </c>
      <c r="F706" s="46">
        <v>2.1105527638190954E-2</v>
      </c>
      <c r="G706" s="46">
        <v>1.8145161290322582E-2</v>
      </c>
      <c r="H706" s="46">
        <v>1.3292433537832311E-2</v>
      </c>
      <c r="I706" s="46">
        <v>0</v>
      </c>
      <c r="J706" s="46">
        <v>0</v>
      </c>
      <c r="K706" s="46">
        <v>0</v>
      </c>
      <c r="L706" s="46">
        <v>0</v>
      </c>
      <c r="M706">
        <f>+_xlfn.IFNA(VLOOKUP(C706,'[1]HISTORICO TCB MUNICIPIO'!$C$10:$W$1131,21,FALSE),0)</f>
        <v>0</v>
      </c>
    </row>
    <row r="707" spans="1:13" x14ac:dyDescent="0.25">
      <c r="A707" s="44">
        <f>+COUNTIF($B$1:B707,ESTADISTICAS!B$9)</f>
        <v>0</v>
      </c>
      <c r="B707">
        <v>50</v>
      </c>
      <c r="C707" s="158">
        <v>50450</v>
      </c>
      <c r="D707" s="46" t="s">
        <v>1034</v>
      </c>
      <c r="E707" s="46">
        <v>0</v>
      </c>
      <c r="F707" s="46">
        <v>1.1299435028248588E-2</v>
      </c>
      <c r="G707" s="46">
        <v>2.5100401606425703E-2</v>
      </c>
      <c r="H707" s="46">
        <v>1.5384615384615385E-2</v>
      </c>
      <c r="I707" s="46">
        <v>7.8778926637124574E-3</v>
      </c>
      <c r="J707" s="46">
        <v>0</v>
      </c>
      <c r="K707" s="46">
        <v>0</v>
      </c>
      <c r="L707" s="46">
        <v>0</v>
      </c>
      <c r="M707">
        <f>+_xlfn.IFNA(VLOOKUP(C707,'[1]HISTORICO TCB MUNICIPIO'!$C$10:$W$1131,21,FALSE),0)</f>
        <v>1.232741617357002E-2</v>
      </c>
    </row>
    <row r="708" spans="1:13" x14ac:dyDescent="0.25">
      <c r="A708" s="44">
        <f>+COUNTIF($B$1:B708,ESTADISTICAS!B$9)</f>
        <v>0</v>
      </c>
      <c r="B708">
        <v>50</v>
      </c>
      <c r="C708" s="158">
        <v>50568</v>
      </c>
      <c r="D708" s="46" t="s">
        <v>1035</v>
      </c>
      <c r="E708" s="46">
        <v>7.8274760383386585E-2</v>
      </c>
      <c r="F708" s="46">
        <v>7.700477960701009E-2</v>
      </c>
      <c r="G708" s="46">
        <v>2.7229044313934865E-2</v>
      </c>
      <c r="H708" s="46">
        <v>2.7434104357181282E-2</v>
      </c>
      <c r="I708" s="46">
        <v>0</v>
      </c>
      <c r="J708" s="46">
        <v>1.1007154650522839E-3</v>
      </c>
      <c r="K708" s="46">
        <v>0</v>
      </c>
      <c r="L708" s="46">
        <v>1.1019283746556473E-3</v>
      </c>
      <c r="M708">
        <f>+_xlfn.IFNA(VLOOKUP(C708,'[1]HISTORICO TCB MUNICIPIO'!$C$10:$W$1131,21,FALSE),0)</f>
        <v>0</v>
      </c>
    </row>
    <row r="709" spans="1:13" x14ac:dyDescent="0.25">
      <c r="A709" s="44">
        <f>+COUNTIF($B$1:B709,ESTADISTICAS!B$9)</f>
        <v>0</v>
      </c>
      <c r="B709">
        <v>50</v>
      </c>
      <c r="C709" s="158">
        <v>50573</v>
      </c>
      <c r="D709" s="46" t="s">
        <v>1036</v>
      </c>
      <c r="E709" s="46">
        <v>4.8703352308665404E-2</v>
      </c>
      <c r="F709" s="46">
        <v>8.8431061806656108E-2</v>
      </c>
      <c r="G709" s="46">
        <v>6.6987179487179485E-2</v>
      </c>
      <c r="H709" s="46">
        <v>5.7729941291585124E-2</v>
      </c>
      <c r="I709" s="46">
        <v>7.2992700729927005E-3</v>
      </c>
      <c r="J709" s="46">
        <v>1.3440860215053765E-3</v>
      </c>
      <c r="K709" s="46">
        <v>0</v>
      </c>
      <c r="L709" s="46">
        <v>3.3670033670033672E-4</v>
      </c>
      <c r="M709">
        <f>+_xlfn.IFNA(VLOOKUP(C709,'[1]HISTORICO TCB MUNICIPIO'!$C$10:$W$1131,21,FALSE),0)</f>
        <v>0</v>
      </c>
    </row>
    <row r="710" spans="1:13" x14ac:dyDescent="0.25">
      <c r="A710" s="44">
        <f>+COUNTIF($B$1:B710,ESTADISTICAS!B$9)</f>
        <v>0</v>
      </c>
      <c r="B710">
        <v>50</v>
      </c>
      <c r="C710" s="158">
        <v>50577</v>
      </c>
      <c r="D710" s="46" t="s">
        <v>1037</v>
      </c>
      <c r="E710" s="46">
        <v>0</v>
      </c>
      <c r="F710" s="46">
        <v>0</v>
      </c>
      <c r="G710" s="46">
        <v>5.3551912568306013E-2</v>
      </c>
      <c r="H710" s="46">
        <v>3.5754189944134075E-2</v>
      </c>
      <c r="I710" s="46">
        <v>3.3067274800456098E-2</v>
      </c>
      <c r="J710" s="46">
        <v>1.1627906976744186E-3</v>
      </c>
      <c r="K710" s="46">
        <v>0</v>
      </c>
      <c r="L710" s="46">
        <v>0</v>
      </c>
      <c r="M710">
        <f>+_xlfn.IFNA(VLOOKUP(C710,'[1]HISTORICO TCB MUNICIPIO'!$C$10:$W$1131,21,FALSE),0)</f>
        <v>0</v>
      </c>
    </row>
    <row r="711" spans="1:13" x14ac:dyDescent="0.25">
      <c r="A711" s="44">
        <f>+COUNTIF($B$1:B711,ESTADISTICAS!B$9)</f>
        <v>0</v>
      </c>
      <c r="B711">
        <v>50</v>
      </c>
      <c r="C711" s="158">
        <v>50590</v>
      </c>
      <c r="D711" s="46" t="s">
        <v>728</v>
      </c>
      <c r="E711" s="46">
        <v>0</v>
      </c>
      <c r="F711" s="46">
        <v>1.427061310782241E-2</v>
      </c>
      <c r="G711" s="46">
        <v>9.6153846153846159E-3</v>
      </c>
      <c r="H711" s="46">
        <v>9.7826086956521747E-3</v>
      </c>
      <c r="I711" s="46">
        <v>0</v>
      </c>
      <c r="J711" s="46">
        <v>0</v>
      </c>
      <c r="K711" s="46">
        <v>0</v>
      </c>
      <c r="L711" s="46">
        <v>1.6524216524216526E-2</v>
      </c>
      <c r="M711">
        <f>+_xlfn.IFNA(VLOOKUP(C711,'[1]HISTORICO TCB MUNICIPIO'!$C$10:$W$1131,21,FALSE),0)</f>
        <v>1.2564249000571102E-2</v>
      </c>
    </row>
    <row r="712" spans="1:13" x14ac:dyDescent="0.25">
      <c r="A712" s="44">
        <f>+COUNTIF($B$1:B712,ESTADISTICAS!B$9)</f>
        <v>0</v>
      </c>
      <c r="B712">
        <v>50</v>
      </c>
      <c r="C712" s="158">
        <v>50606</v>
      </c>
      <c r="D712" s="46" t="s">
        <v>1038</v>
      </c>
      <c r="E712" s="46">
        <v>1.0460251046025104E-3</v>
      </c>
      <c r="F712" s="46">
        <v>2.6343519494204427E-2</v>
      </c>
      <c r="G712" s="46">
        <v>0</v>
      </c>
      <c r="H712" s="46">
        <v>9.4929881337648334E-2</v>
      </c>
      <c r="I712" s="46">
        <v>1.0952902519167579E-3</v>
      </c>
      <c r="J712" s="46">
        <v>3.0905077262693158E-2</v>
      </c>
      <c r="K712" s="46">
        <v>0</v>
      </c>
      <c r="L712" s="46">
        <v>0</v>
      </c>
      <c r="M712">
        <f>+_xlfn.IFNA(VLOOKUP(C712,'[1]HISTORICO TCB MUNICIPIO'!$C$10:$W$1131,21,FALSE),0)</f>
        <v>0</v>
      </c>
    </row>
    <row r="713" spans="1:13" x14ac:dyDescent="0.25">
      <c r="A713" s="44">
        <f>+COUNTIF($B$1:B713,ESTADISTICAS!B$9)</f>
        <v>0</v>
      </c>
      <c r="B713">
        <v>50</v>
      </c>
      <c r="C713" s="158">
        <v>50680</v>
      </c>
      <c r="D713" s="46" t="s">
        <v>1039</v>
      </c>
      <c r="E713" s="46">
        <v>0</v>
      </c>
      <c r="F713" s="46">
        <v>0</v>
      </c>
      <c r="G713" s="46">
        <v>0</v>
      </c>
      <c r="H713" s="46">
        <v>0</v>
      </c>
      <c r="I713" s="46">
        <v>0</v>
      </c>
      <c r="J713" s="46">
        <v>0</v>
      </c>
      <c r="K713" s="46">
        <v>0</v>
      </c>
      <c r="L713" s="46">
        <v>4.2283298097251587E-3</v>
      </c>
      <c r="M713">
        <f>+_xlfn.IFNA(VLOOKUP(C713,'[1]HISTORICO TCB MUNICIPIO'!$C$10:$W$1131,21,FALSE),0)</f>
        <v>0</v>
      </c>
    </row>
    <row r="714" spans="1:13" x14ac:dyDescent="0.25">
      <c r="A714" s="44">
        <f>+COUNTIF($B$1:B714,ESTADISTICAS!B$9)</f>
        <v>0</v>
      </c>
      <c r="B714">
        <v>50</v>
      </c>
      <c r="C714" s="158">
        <v>50683</v>
      </c>
      <c r="D714" s="46" t="s">
        <v>1040</v>
      </c>
      <c r="E714" s="46">
        <v>3.22234156820623E-3</v>
      </c>
      <c r="F714" s="46">
        <v>2.8017241379310345E-2</v>
      </c>
      <c r="G714" s="46">
        <v>2.8446389496717725E-2</v>
      </c>
      <c r="H714" s="46">
        <v>5.3047404063205419E-2</v>
      </c>
      <c r="I714" s="46">
        <v>7.4030552291421858E-2</v>
      </c>
      <c r="J714" s="46">
        <v>4.2892156862745098E-2</v>
      </c>
      <c r="K714" s="46">
        <v>2.0330368487928845E-2</v>
      </c>
      <c r="L714" s="46">
        <v>3.2938076416337288E-2</v>
      </c>
      <c r="M714">
        <f>+_xlfn.IFNA(VLOOKUP(C714,'[1]HISTORICO TCB MUNICIPIO'!$C$10:$W$1131,21,FALSE),0)</f>
        <v>0</v>
      </c>
    </row>
    <row r="715" spans="1:13" x14ac:dyDescent="0.25">
      <c r="A715" s="44">
        <f>+COUNTIF($B$1:B715,ESTADISTICAS!B$9)</f>
        <v>0</v>
      </c>
      <c r="B715">
        <v>50</v>
      </c>
      <c r="C715" s="158">
        <v>50686</v>
      </c>
      <c r="D715" s="46" t="s">
        <v>1041</v>
      </c>
      <c r="E715" s="46">
        <v>0</v>
      </c>
      <c r="F715" s="46">
        <v>0</v>
      </c>
      <c r="G715" s="46">
        <v>0</v>
      </c>
      <c r="H715" s="46">
        <v>0</v>
      </c>
      <c r="I715" s="46">
        <v>0</v>
      </c>
      <c r="J715" s="46">
        <v>0</v>
      </c>
      <c r="K715" s="46">
        <v>0</v>
      </c>
      <c r="L715" s="46">
        <v>0</v>
      </c>
      <c r="M715">
        <f>+_xlfn.IFNA(VLOOKUP(C715,'[1]HISTORICO TCB MUNICIPIO'!$C$10:$W$1131,21,FALSE),0)</f>
        <v>0</v>
      </c>
    </row>
    <row r="716" spans="1:13" x14ac:dyDescent="0.25">
      <c r="A716" s="44">
        <f>+COUNTIF($B$1:B716,ESTADISTICAS!B$9)</f>
        <v>0</v>
      </c>
      <c r="B716">
        <v>50</v>
      </c>
      <c r="C716" s="158">
        <v>50689</v>
      </c>
      <c r="D716" s="46" t="s">
        <v>791</v>
      </c>
      <c r="E716" s="46">
        <v>7.7366650648726568E-2</v>
      </c>
      <c r="F716" s="46">
        <v>5.139289145052834E-2</v>
      </c>
      <c r="G716" s="46">
        <v>6.7600193143408982E-2</v>
      </c>
      <c r="H716" s="46">
        <v>6.0724779627815868E-2</v>
      </c>
      <c r="I716" s="46">
        <v>3.9840637450199202E-2</v>
      </c>
      <c r="J716" s="46">
        <v>2.2750252780586452E-2</v>
      </c>
      <c r="K716" s="46">
        <v>2.1882951653944022E-2</v>
      </c>
      <c r="L716" s="46">
        <v>2.6985743380855399E-2</v>
      </c>
      <c r="M716">
        <f>+_xlfn.IFNA(VLOOKUP(C716,'[1]HISTORICO TCB MUNICIPIO'!$C$10:$W$1131,21,FALSE),0)</f>
        <v>2.7341772151898733E-2</v>
      </c>
    </row>
    <row r="717" spans="1:13" x14ac:dyDescent="0.25">
      <c r="A717" s="44">
        <f>+COUNTIF($B$1:B717,ESTADISTICAS!B$9)</f>
        <v>0</v>
      </c>
      <c r="B717">
        <v>50</v>
      </c>
      <c r="C717" s="158">
        <v>50711</v>
      </c>
      <c r="D717" s="46" t="s">
        <v>1042</v>
      </c>
      <c r="E717" s="46">
        <v>2.6469268730372364E-2</v>
      </c>
      <c r="F717" s="46">
        <v>1.1071744906997343E-2</v>
      </c>
      <c r="G717" s="46">
        <v>1.1378555798687089E-2</v>
      </c>
      <c r="H717" s="46">
        <v>8.2752613240418115E-3</v>
      </c>
      <c r="I717" s="46">
        <v>0</v>
      </c>
      <c r="J717" s="46">
        <v>4.299226139294927E-4</v>
      </c>
      <c r="K717" s="46">
        <v>0</v>
      </c>
      <c r="L717" s="46">
        <v>4.2265426880811494E-4</v>
      </c>
      <c r="M717">
        <f>+_xlfn.IFNA(VLOOKUP(C717,'[1]HISTORICO TCB MUNICIPIO'!$C$10:$W$1131,21,FALSE),0)</f>
        <v>0</v>
      </c>
    </row>
    <row r="718" spans="1:13" x14ac:dyDescent="0.25">
      <c r="A718" s="44">
        <f>+COUNTIF($B$1:B718,ESTADISTICAS!B$9)</f>
        <v>0</v>
      </c>
      <c r="B718">
        <v>52</v>
      </c>
      <c r="C718" s="158">
        <v>52001</v>
      </c>
      <c r="D718" s="46" t="s">
        <v>1044</v>
      </c>
      <c r="E718" s="46">
        <v>0.58740370320313551</v>
      </c>
      <c r="F718" s="46">
        <v>0.72389604106754102</v>
      </c>
      <c r="G718" s="46">
        <v>0.7643799120820568</v>
      </c>
      <c r="H718" s="46">
        <v>0.8132844636641704</v>
      </c>
      <c r="I718" s="46">
        <v>0.86145727199101285</v>
      </c>
      <c r="J718" s="46">
        <v>0.86422732580770723</v>
      </c>
      <c r="K718" s="46">
        <v>0.91108410683351859</v>
      </c>
      <c r="L718" s="46">
        <v>0.94048111743404039</v>
      </c>
      <c r="M718">
        <f>+_xlfn.IFNA(VLOOKUP(C718,'[1]HISTORICO TCB MUNICIPIO'!$C$10:$W$1131,21,FALSE),0)</f>
        <v>0.92294102364250452</v>
      </c>
    </row>
    <row r="719" spans="1:13" x14ac:dyDescent="0.25">
      <c r="A719" s="44">
        <f>+COUNTIF($B$1:B719,ESTADISTICAS!B$9)</f>
        <v>0</v>
      </c>
      <c r="B719">
        <v>52</v>
      </c>
      <c r="C719" s="158">
        <v>52019</v>
      </c>
      <c r="D719" s="46" t="s">
        <v>822</v>
      </c>
      <c r="E719" s="46">
        <v>5.4910242872228086E-2</v>
      </c>
      <c r="F719" s="46">
        <v>6.3310845874416197E-2</v>
      </c>
      <c r="G719" s="46">
        <v>5.6795131845841784E-2</v>
      </c>
      <c r="H719" s="46">
        <v>9.9552015928322541E-3</v>
      </c>
      <c r="I719" s="46">
        <v>2.7859237536656891E-2</v>
      </c>
      <c r="J719" s="46">
        <v>2.0732883317261332E-2</v>
      </c>
      <c r="K719" s="46">
        <v>2.0505484024797328E-2</v>
      </c>
      <c r="L719" s="46">
        <v>2.7988614800759013E-2</v>
      </c>
      <c r="M719">
        <f>+_xlfn.IFNA(VLOOKUP(C719,'[1]HISTORICO TCB MUNICIPIO'!$C$10:$W$1131,21,FALSE),0)</f>
        <v>2.3719165085388995E-2</v>
      </c>
    </row>
    <row r="720" spans="1:13" x14ac:dyDescent="0.25">
      <c r="A720" s="44">
        <f>+COUNTIF($B$1:B720,ESTADISTICAS!B$9)</f>
        <v>0</v>
      </c>
      <c r="B720">
        <v>52</v>
      </c>
      <c r="C720" s="158">
        <v>52022</v>
      </c>
      <c r="D720" s="46" t="s">
        <v>1045</v>
      </c>
      <c r="E720" s="46">
        <v>0</v>
      </c>
      <c r="F720" s="46">
        <v>4.6421663442940041E-2</v>
      </c>
      <c r="G720" s="46">
        <v>4.1501976284584984E-2</v>
      </c>
      <c r="H720" s="46">
        <v>0</v>
      </c>
      <c r="I720" s="46">
        <v>0</v>
      </c>
      <c r="J720" s="46">
        <v>2.1097046413502108E-3</v>
      </c>
      <c r="K720" s="46">
        <v>0</v>
      </c>
      <c r="L720" s="46">
        <v>2.2075055187637969E-3</v>
      </c>
      <c r="M720">
        <f>+_xlfn.IFNA(VLOOKUP(C720,'[1]HISTORICO TCB MUNICIPIO'!$C$10:$W$1131,21,FALSE),0)</f>
        <v>0</v>
      </c>
    </row>
    <row r="721" spans="1:13" x14ac:dyDescent="0.25">
      <c r="A721" s="44">
        <f>+COUNTIF($B$1:B721,ESTADISTICAS!B$9)</f>
        <v>0</v>
      </c>
      <c r="B721">
        <v>52</v>
      </c>
      <c r="C721" s="158">
        <v>52036</v>
      </c>
      <c r="D721" s="46" t="s">
        <v>2382</v>
      </c>
      <c r="E721" s="46">
        <v>0</v>
      </c>
      <c r="F721" s="46">
        <v>0</v>
      </c>
      <c r="G721" s="46">
        <v>0</v>
      </c>
      <c r="H721" s="46">
        <v>0</v>
      </c>
      <c r="I721" s="46">
        <v>0</v>
      </c>
      <c r="J721" s="46">
        <v>0</v>
      </c>
      <c r="K721" s="46">
        <v>0</v>
      </c>
      <c r="L721" s="46">
        <v>0</v>
      </c>
      <c r="M721">
        <f>+_xlfn.IFNA(VLOOKUP(C721,'[1]HISTORICO TCB MUNICIPIO'!$C$10:$W$1131,21,FALSE),0)</f>
        <v>0</v>
      </c>
    </row>
    <row r="722" spans="1:13" x14ac:dyDescent="0.25">
      <c r="A722" s="44">
        <f>+COUNTIF($B$1:B722,ESTADISTICAS!B$9)</f>
        <v>0</v>
      </c>
      <c r="B722">
        <v>52</v>
      </c>
      <c r="C722" s="158">
        <v>52051</v>
      </c>
      <c r="D722" s="46" t="s">
        <v>1047</v>
      </c>
      <c r="E722" s="46">
        <v>4.1528239202657809E-2</v>
      </c>
      <c r="F722" s="46">
        <v>0</v>
      </c>
      <c r="G722" s="46">
        <v>0</v>
      </c>
      <c r="H722" s="46">
        <v>0</v>
      </c>
      <c r="I722" s="46">
        <v>0</v>
      </c>
      <c r="J722" s="46">
        <v>0</v>
      </c>
      <c r="K722" s="46">
        <v>0</v>
      </c>
      <c r="L722" s="46">
        <v>0</v>
      </c>
      <c r="M722">
        <f>+_xlfn.IFNA(VLOOKUP(C722,'[1]HISTORICO TCB MUNICIPIO'!$C$10:$W$1131,21,FALSE),0)</f>
        <v>0</v>
      </c>
    </row>
    <row r="723" spans="1:13" x14ac:dyDescent="0.25">
      <c r="A723" s="44">
        <f>+COUNTIF($B$1:B723,ESTADISTICAS!B$9)</f>
        <v>0</v>
      </c>
      <c r="B723">
        <v>52</v>
      </c>
      <c r="C723" s="158">
        <v>52079</v>
      </c>
      <c r="D723" s="46" t="s">
        <v>1048</v>
      </c>
      <c r="E723" s="46">
        <v>2.7956388034665921E-4</v>
      </c>
      <c r="F723" s="46">
        <v>6.2246278755074425E-3</v>
      </c>
      <c r="G723" s="46">
        <v>1.5972767740246138E-2</v>
      </c>
      <c r="H723" s="46">
        <v>3.552397868561279E-3</v>
      </c>
      <c r="I723" s="46">
        <v>5.185185185185185E-3</v>
      </c>
      <c r="J723" s="46">
        <v>5.0712388312001934E-3</v>
      </c>
      <c r="K723" s="46">
        <v>0</v>
      </c>
      <c r="L723" s="46">
        <v>0</v>
      </c>
      <c r="M723">
        <f>+_xlfn.IFNA(VLOOKUP(C723,'[1]HISTORICO TCB MUNICIPIO'!$C$10:$W$1131,21,FALSE),0)</f>
        <v>0</v>
      </c>
    </row>
    <row r="724" spans="1:13" x14ac:dyDescent="0.25">
      <c r="A724" s="44">
        <f>+COUNTIF($B$1:B724,ESTADISTICAS!B$9)</f>
        <v>0</v>
      </c>
      <c r="B724">
        <v>52</v>
      </c>
      <c r="C724" s="158">
        <v>52083</v>
      </c>
      <c r="D724" s="46" t="s">
        <v>2383</v>
      </c>
      <c r="E724" s="46">
        <v>0</v>
      </c>
      <c r="F724" s="46">
        <v>0</v>
      </c>
      <c r="G724" s="46">
        <v>0</v>
      </c>
      <c r="H724" s="46">
        <v>0</v>
      </c>
      <c r="I724" s="46">
        <v>0</v>
      </c>
      <c r="J724" s="46">
        <v>0</v>
      </c>
      <c r="K724" s="46">
        <v>0</v>
      </c>
      <c r="L724" s="46">
        <v>0</v>
      </c>
      <c r="M724">
        <f>+_xlfn.IFNA(VLOOKUP(C724,'[1]HISTORICO TCB MUNICIPIO'!$C$10:$W$1131,21,FALSE),0)</f>
        <v>0</v>
      </c>
    </row>
    <row r="725" spans="1:13" x14ac:dyDescent="0.25">
      <c r="A725" s="44">
        <f>+COUNTIF($B$1:B725,ESTADISTICAS!B$9)</f>
        <v>0</v>
      </c>
      <c r="B725">
        <v>52</v>
      </c>
      <c r="C725" s="158">
        <v>52110</v>
      </c>
      <c r="D725" s="46" t="s">
        <v>1049</v>
      </c>
      <c r="E725" s="46">
        <v>0</v>
      </c>
      <c r="F725" s="46">
        <v>0</v>
      </c>
      <c r="G725" s="46">
        <v>4.6446818392940084E-4</v>
      </c>
      <c r="H725" s="46">
        <v>0</v>
      </c>
      <c r="I725" s="46">
        <v>1.0009099181073703E-2</v>
      </c>
      <c r="J725" s="46">
        <v>5.4421768707482989E-3</v>
      </c>
      <c r="K725" s="46">
        <v>5.9037238873751131E-3</v>
      </c>
      <c r="L725" s="46">
        <v>1.2797074954296161E-2</v>
      </c>
      <c r="M725">
        <f>+_xlfn.IFNA(VLOOKUP(C725,'[1]HISTORICO TCB MUNICIPIO'!$C$10:$W$1131,21,FALSE),0)</f>
        <v>0</v>
      </c>
    </row>
    <row r="726" spans="1:13" x14ac:dyDescent="0.25">
      <c r="A726" s="44">
        <f>+COUNTIF($B$1:B726,ESTADISTICAS!B$9)</f>
        <v>0</v>
      </c>
      <c r="B726">
        <v>52</v>
      </c>
      <c r="C726" s="158">
        <v>52203</v>
      </c>
      <c r="D726" s="46" t="s">
        <v>1050</v>
      </c>
      <c r="E726" s="46">
        <v>4.5652173913043478E-2</v>
      </c>
      <c r="F726" s="46">
        <v>4.4181034482758619E-2</v>
      </c>
      <c r="G726" s="46">
        <v>0</v>
      </c>
      <c r="H726" s="46">
        <v>0</v>
      </c>
      <c r="I726" s="46">
        <v>0</v>
      </c>
      <c r="J726" s="46">
        <v>0</v>
      </c>
      <c r="K726" s="46">
        <v>0</v>
      </c>
      <c r="L726" s="46">
        <v>0</v>
      </c>
      <c r="M726">
        <f>+_xlfn.IFNA(VLOOKUP(C726,'[1]HISTORICO TCB MUNICIPIO'!$C$10:$W$1131,21,FALSE),0)</f>
        <v>0</v>
      </c>
    </row>
    <row r="727" spans="1:13" x14ac:dyDescent="0.25">
      <c r="A727" s="44">
        <f>+COUNTIF($B$1:B727,ESTADISTICAS!B$9)</f>
        <v>0</v>
      </c>
      <c r="B727">
        <v>52</v>
      </c>
      <c r="C727" s="158">
        <v>52207</v>
      </c>
      <c r="D727" s="46" t="s">
        <v>1051</v>
      </c>
      <c r="E727" s="46">
        <v>0</v>
      </c>
      <c r="F727" s="46">
        <v>0</v>
      </c>
      <c r="G727" s="46">
        <v>0</v>
      </c>
      <c r="H727" s="46">
        <v>0</v>
      </c>
      <c r="I727" s="46">
        <v>0</v>
      </c>
      <c r="J727" s="46">
        <v>0</v>
      </c>
      <c r="K727" s="46">
        <v>0</v>
      </c>
      <c r="L727" s="46">
        <v>0</v>
      </c>
      <c r="M727">
        <f>+_xlfn.IFNA(VLOOKUP(C727,'[1]HISTORICO TCB MUNICIPIO'!$C$10:$W$1131,21,FALSE),0)</f>
        <v>0</v>
      </c>
    </row>
    <row r="728" spans="1:13" x14ac:dyDescent="0.25">
      <c r="A728" s="44">
        <f>+COUNTIF($B$1:B728,ESTADISTICAS!B$9)</f>
        <v>0</v>
      </c>
      <c r="B728">
        <v>52</v>
      </c>
      <c r="C728" s="158">
        <v>52210</v>
      </c>
      <c r="D728" s="46" t="s">
        <v>1052</v>
      </c>
      <c r="E728" s="46">
        <v>0</v>
      </c>
      <c r="F728" s="46">
        <v>4.48E-2</v>
      </c>
      <c r="G728" s="46">
        <v>4.1074249605055291E-2</v>
      </c>
      <c r="H728" s="46">
        <v>2.0312500000000001E-2</v>
      </c>
      <c r="I728" s="46">
        <v>0</v>
      </c>
      <c r="J728" s="46">
        <v>1.5360983102918587E-3</v>
      </c>
      <c r="K728" s="46">
        <v>0</v>
      </c>
      <c r="L728" s="46">
        <v>1.5105740181268882E-3</v>
      </c>
      <c r="M728">
        <f>+_xlfn.IFNA(VLOOKUP(C728,'[1]HISTORICO TCB MUNICIPIO'!$C$10:$W$1131,21,FALSE),0)</f>
        <v>0</v>
      </c>
    </row>
    <row r="729" spans="1:13" x14ac:dyDescent="0.25">
      <c r="A729" s="44">
        <f>+COUNTIF($B$1:B729,ESTADISTICAS!B$9)</f>
        <v>0</v>
      </c>
      <c r="B729">
        <v>52</v>
      </c>
      <c r="C729" s="158">
        <v>52215</v>
      </c>
      <c r="D729" s="46" t="s">
        <v>105</v>
      </c>
      <c r="E729" s="46">
        <v>5.4730258014073496E-2</v>
      </c>
      <c r="F729" s="46">
        <v>6.7968749999999994E-2</v>
      </c>
      <c r="G729" s="46">
        <v>8.1250000000000003E-2</v>
      </c>
      <c r="H729" s="46">
        <v>7.7104642014162075E-2</v>
      </c>
      <c r="I729" s="46">
        <v>3.8247011952191233E-2</v>
      </c>
      <c r="J729" s="46">
        <v>4.8780487804878049E-3</v>
      </c>
      <c r="K729" s="46">
        <v>0</v>
      </c>
      <c r="L729" s="46">
        <v>0</v>
      </c>
      <c r="M729">
        <f>+_xlfn.IFNA(VLOOKUP(C729,'[1]HISTORICO TCB MUNICIPIO'!$C$10:$W$1131,21,FALSE),0)</f>
        <v>3.6379769299023958E-2</v>
      </c>
    </row>
    <row r="730" spans="1:13" x14ac:dyDescent="0.25">
      <c r="A730" s="44">
        <f>+COUNTIF($B$1:B730,ESTADISTICAS!B$9)</f>
        <v>0</v>
      </c>
      <c r="B730">
        <v>52</v>
      </c>
      <c r="C730" s="158">
        <v>52224</v>
      </c>
      <c r="D730" s="46" t="s">
        <v>1053</v>
      </c>
      <c r="E730" s="46">
        <v>4.1499330655957165E-2</v>
      </c>
      <c r="F730" s="46">
        <v>0.12933333333333333</v>
      </c>
      <c r="G730" s="46">
        <v>8.7071240105540904E-2</v>
      </c>
      <c r="H730" s="46">
        <v>8.0157687253613663E-2</v>
      </c>
      <c r="I730" s="46">
        <v>0</v>
      </c>
      <c r="J730" s="46">
        <v>0</v>
      </c>
      <c r="K730" s="46">
        <v>0</v>
      </c>
      <c r="L730" s="46">
        <v>1.2804097311139564E-3</v>
      </c>
      <c r="M730">
        <f>+_xlfn.IFNA(VLOOKUP(C730,'[1]HISTORICO TCB MUNICIPIO'!$C$10:$W$1131,21,FALSE),0)</f>
        <v>0</v>
      </c>
    </row>
    <row r="731" spans="1:13" x14ac:dyDescent="0.25">
      <c r="A731" s="44">
        <f>+COUNTIF($B$1:B731,ESTADISTICAS!B$9)</f>
        <v>0</v>
      </c>
      <c r="B731">
        <v>52</v>
      </c>
      <c r="C731" s="158">
        <v>52227</v>
      </c>
      <c r="D731" s="46" t="s">
        <v>1054</v>
      </c>
      <c r="E731" s="46">
        <v>4.0965385836773581E-2</v>
      </c>
      <c r="F731" s="46">
        <v>4.3369734789391573E-2</v>
      </c>
      <c r="G731" s="46">
        <v>2.2242535039609993E-2</v>
      </c>
      <c r="H731" s="46">
        <v>1.9076005961251863E-2</v>
      </c>
      <c r="I731" s="46">
        <v>7.8947368421052634E-3</v>
      </c>
      <c r="J731" s="46">
        <v>5.7736720554272516E-4</v>
      </c>
      <c r="K731" s="46">
        <v>0</v>
      </c>
      <c r="L731" s="46">
        <v>8.5372794536141153E-4</v>
      </c>
      <c r="M731">
        <f>+_xlfn.IFNA(VLOOKUP(C731,'[1]HISTORICO TCB MUNICIPIO'!$C$10:$W$1131,21,FALSE),0)</f>
        <v>0</v>
      </c>
    </row>
    <row r="732" spans="1:13" x14ac:dyDescent="0.25">
      <c r="A732" s="44">
        <f>+COUNTIF($B$1:B732,ESTADISTICAS!B$9)</f>
        <v>0</v>
      </c>
      <c r="B732">
        <v>52</v>
      </c>
      <c r="C732" s="158">
        <v>52233</v>
      </c>
      <c r="D732" s="46" t="s">
        <v>1055</v>
      </c>
      <c r="E732" s="46">
        <v>2.4126455906821963E-2</v>
      </c>
      <c r="F732" s="46">
        <v>1.6116035455278E-2</v>
      </c>
      <c r="G732" s="46">
        <v>1.5576323987538941E-2</v>
      </c>
      <c r="H732" s="46">
        <v>0</v>
      </c>
      <c r="I732" s="46">
        <v>0</v>
      </c>
      <c r="J732" s="46">
        <v>0</v>
      </c>
      <c r="K732" s="46">
        <v>0</v>
      </c>
      <c r="L732" s="46">
        <v>0</v>
      </c>
      <c r="M732">
        <f>+_xlfn.IFNA(VLOOKUP(C732,'[1]HISTORICO TCB MUNICIPIO'!$C$10:$W$1131,21,FALSE),0)</f>
        <v>0</v>
      </c>
    </row>
    <row r="733" spans="1:13" x14ac:dyDescent="0.25">
      <c r="A733" s="44">
        <f>+COUNTIF($B$1:B733,ESTADISTICAS!B$9)</f>
        <v>0</v>
      </c>
      <c r="B733">
        <v>52</v>
      </c>
      <c r="C733" s="158">
        <v>52240</v>
      </c>
      <c r="D733" s="46" t="s">
        <v>1056</v>
      </c>
      <c r="E733" s="46">
        <v>0</v>
      </c>
      <c r="F733" s="46">
        <v>0</v>
      </c>
      <c r="G733" s="46">
        <v>0</v>
      </c>
      <c r="H733" s="46">
        <v>0</v>
      </c>
      <c r="I733" s="46">
        <v>0</v>
      </c>
      <c r="J733" s="46">
        <v>0</v>
      </c>
      <c r="K733" s="46">
        <v>0</v>
      </c>
      <c r="L733" s="46">
        <v>2.2371364653243847E-3</v>
      </c>
      <c r="M733">
        <f>+_xlfn.IFNA(VLOOKUP(C733,'[1]HISTORICO TCB MUNICIPIO'!$C$10:$W$1131,21,FALSE),0)</f>
        <v>0</v>
      </c>
    </row>
    <row r="734" spans="1:13" x14ac:dyDescent="0.25">
      <c r="A734" s="44">
        <f>+COUNTIF($B$1:B734,ESTADISTICAS!B$9)</f>
        <v>0</v>
      </c>
      <c r="B734">
        <v>52</v>
      </c>
      <c r="C734" s="158">
        <v>52250</v>
      </c>
      <c r="D734" s="46" t="s">
        <v>1057</v>
      </c>
      <c r="E734" s="46">
        <v>2.5062656641604009E-2</v>
      </c>
      <c r="F734" s="46">
        <v>1.5485407980941036E-2</v>
      </c>
      <c r="G734" s="46">
        <v>2.0356234096692113E-2</v>
      </c>
      <c r="H734" s="46">
        <v>1.7459038409884501E-2</v>
      </c>
      <c r="I734" s="46">
        <v>9.2284029735965143E-3</v>
      </c>
      <c r="J734" s="46">
        <v>0</v>
      </c>
      <c r="K734" s="46">
        <v>2.3579344494223061E-4</v>
      </c>
      <c r="L734" s="46">
        <v>0</v>
      </c>
      <c r="M734">
        <f>+_xlfn.IFNA(VLOOKUP(C734,'[1]HISTORICO TCB MUNICIPIO'!$C$10:$W$1131,21,FALSE),0)</f>
        <v>0</v>
      </c>
    </row>
    <row r="735" spans="1:13" x14ac:dyDescent="0.25">
      <c r="A735" s="44">
        <f>+COUNTIF($B$1:B735,ESTADISTICAS!B$9)</f>
        <v>0</v>
      </c>
      <c r="B735">
        <v>52</v>
      </c>
      <c r="C735" s="158">
        <v>52254</v>
      </c>
      <c r="D735" s="46" t="s">
        <v>1058</v>
      </c>
      <c r="E735" s="46">
        <v>6.993006993006993E-3</v>
      </c>
      <c r="F735" s="46">
        <v>0</v>
      </c>
      <c r="G735" s="46">
        <v>0</v>
      </c>
      <c r="H735" s="46">
        <v>0</v>
      </c>
      <c r="I735" s="46">
        <v>0</v>
      </c>
      <c r="J735" s="46">
        <v>0</v>
      </c>
      <c r="K735" s="46">
        <v>0</v>
      </c>
      <c r="L735" s="46">
        <v>0</v>
      </c>
      <c r="M735">
        <f>+_xlfn.IFNA(VLOOKUP(C735,'[1]HISTORICO TCB MUNICIPIO'!$C$10:$W$1131,21,FALSE),0)</f>
        <v>0</v>
      </c>
    </row>
    <row r="736" spans="1:13" x14ac:dyDescent="0.25">
      <c r="A736" s="44">
        <f>+COUNTIF($B$1:B736,ESTADISTICAS!B$9)</f>
        <v>0</v>
      </c>
      <c r="B736">
        <v>52</v>
      </c>
      <c r="C736" s="158">
        <v>52256</v>
      </c>
      <c r="D736" s="46" t="s">
        <v>1059</v>
      </c>
      <c r="E736" s="46">
        <v>2.8680688336520075E-2</v>
      </c>
      <c r="F736" s="46">
        <v>0</v>
      </c>
      <c r="G736" s="46">
        <v>0</v>
      </c>
      <c r="H736" s="46">
        <v>0</v>
      </c>
      <c r="I736" s="46">
        <v>0</v>
      </c>
      <c r="J736" s="46">
        <v>0</v>
      </c>
      <c r="K736" s="46">
        <v>0</v>
      </c>
      <c r="L736" s="46">
        <v>0</v>
      </c>
      <c r="M736">
        <f>+_xlfn.IFNA(VLOOKUP(C736,'[1]HISTORICO TCB MUNICIPIO'!$C$10:$W$1131,21,FALSE),0)</f>
        <v>0</v>
      </c>
    </row>
    <row r="737" spans="1:13" x14ac:dyDescent="0.25">
      <c r="A737" s="44">
        <f>+COUNTIF($B$1:B737,ESTADISTICAS!B$9)</f>
        <v>0</v>
      </c>
      <c r="B737">
        <v>52</v>
      </c>
      <c r="C737" s="158">
        <v>52258</v>
      </c>
      <c r="D737" s="46" t="s">
        <v>1060</v>
      </c>
      <c r="E737" s="46">
        <v>7.3920265780730895E-2</v>
      </c>
      <c r="F737" s="46">
        <v>4.3549712407559574E-2</v>
      </c>
      <c r="G737" s="46">
        <v>3.3898305084745763E-2</v>
      </c>
      <c r="H737" s="46">
        <v>0</v>
      </c>
      <c r="I737" s="46">
        <v>0</v>
      </c>
      <c r="J737" s="46">
        <v>0</v>
      </c>
      <c r="K737" s="46">
        <v>0</v>
      </c>
      <c r="L737" s="46">
        <v>0</v>
      </c>
      <c r="M737">
        <f>+_xlfn.IFNA(VLOOKUP(C737,'[1]HISTORICO TCB MUNICIPIO'!$C$10:$W$1131,21,FALSE),0)</f>
        <v>0</v>
      </c>
    </row>
    <row r="738" spans="1:13" x14ac:dyDescent="0.25">
      <c r="A738" s="44">
        <f>+COUNTIF($B$1:B738,ESTADISTICAS!B$9)</f>
        <v>0</v>
      </c>
      <c r="B738">
        <v>52</v>
      </c>
      <c r="C738" s="158">
        <v>52260</v>
      </c>
      <c r="D738" s="46" t="s">
        <v>741</v>
      </c>
      <c r="E738" s="46">
        <v>5.9581320450885669E-2</v>
      </c>
      <c r="F738" s="46">
        <v>2.3558082859463852E-2</v>
      </c>
      <c r="G738" s="46">
        <v>2.3848684210526317E-2</v>
      </c>
      <c r="H738" s="46">
        <v>0</v>
      </c>
      <c r="I738" s="46">
        <v>0</v>
      </c>
      <c r="J738" s="46">
        <v>0</v>
      </c>
      <c r="K738" s="46">
        <v>0</v>
      </c>
      <c r="L738" s="46">
        <v>0</v>
      </c>
      <c r="M738">
        <f>+_xlfn.IFNA(VLOOKUP(C738,'[1]HISTORICO TCB MUNICIPIO'!$C$10:$W$1131,21,FALSE),0)</f>
        <v>0</v>
      </c>
    </row>
    <row r="739" spans="1:13" x14ac:dyDescent="0.25">
      <c r="A739" s="44">
        <f>+COUNTIF($B$1:B739,ESTADISTICAS!B$9)</f>
        <v>0</v>
      </c>
      <c r="B739">
        <v>52</v>
      </c>
      <c r="C739" s="158">
        <v>52287</v>
      </c>
      <c r="D739" s="46" t="s">
        <v>1061</v>
      </c>
      <c r="E739" s="46">
        <v>3.5447761194029849E-2</v>
      </c>
      <c r="F739" s="46">
        <v>2.8089887640449437E-2</v>
      </c>
      <c r="G739" s="46">
        <v>2.9739776951672861E-2</v>
      </c>
      <c r="H739" s="46">
        <v>0</v>
      </c>
      <c r="I739" s="46">
        <v>0</v>
      </c>
      <c r="J739" s="46">
        <v>0</v>
      </c>
      <c r="K739" s="46">
        <v>0</v>
      </c>
      <c r="L739" s="46">
        <v>0</v>
      </c>
      <c r="M739">
        <f>+_xlfn.IFNA(VLOOKUP(C739,'[1]HISTORICO TCB MUNICIPIO'!$C$10:$W$1131,21,FALSE),0)</f>
        <v>0</v>
      </c>
    </row>
    <row r="740" spans="1:13" x14ac:dyDescent="0.25">
      <c r="A740" s="44">
        <f>+COUNTIF($B$1:B740,ESTADISTICAS!B$9)</f>
        <v>0</v>
      </c>
      <c r="B740">
        <v>52</v>
      </c>
      <c r="C740" s="158">
        <v>52317</v>
      </c>
      <c r="D740" s="46" t="s">
        <v>1062</v>
      </c>
      <c r="E740" s="46">
        <v>0</v>
      </c>
      <c r="F740" s="46">
        <v>4.5143638850889192E-2</v>
      </c>
      <c r="G740" s="46">
        <v>9.7510373443983403E-2</v>
      </c>
      <c r="H740" s="46">
        <v>8.893557422969188E-2</v>
      </c>
      <c r="I740" s="46">
        <v>5.5358410220014191E-2</v>
      </c>
      <c r="J740" s="46">
        <v>0</v>
      </c>
      <c r="K740" s="46">
        <v>0</v>
      </c>
      <c r="L740" s="46">
        <v>0</v>
      </c>
      <c r="M740">
        <f>+_xlfn.IFNA(VLOOKUP(C740,'[1]HISTORICO TCB MUNICIPIO'!$C$10:$W$1131,21,FALSE),0)</f>
        <v>0</v>
      </c>
    </row>
    <row r="741" spans="1:13" x14ac:dyDescent="0.25">
      <c r="A741" s="44">
        <f>+COUNTIF($B$1:B741,ESTADISTICAS!B$9)</f>
        <v>0</v>
      </c>
      <c r="B741">
        <v>52</v>
      </c>
      <c r="C741" s="158">
        <v>52320</v>
      </c>
      <c r="D741" s="46" t="s">
        <v>1063</v>
      </c>
      <c r="E741" s="46">
        <v>8.6048454469507096E-2</v>
      </c>
      <c r="F741" s="46">
        <v>0.11298482293423272</v>
      </c>
      <c r="G741" s="46">
        <v>2.6338147833474938E-2</v>
      </c>
      <c r="H741" s="46">
        <v>1.6295025728987993E-2</v>
      </c>
      <c r="I741" s="46">
        <v>0</v>
      </c>
      <c r="J741" s="46">
        <v>8.8888888888888893E-4</v>
      </c>
      <c r="K741" s="46">
        <v>9.1407678244972577E-4</v>
      </c>
      <c r="L741" s="46">
        <v>0</v>
      </c>
      <c r="M741">
        <f>+_xlfn.IFNA(VLOOKUP(C741,'[1]HISTORICO TCB MUNICIPIO'!$C$10:$W$1131,21,FALSE),0)</f>
        <v>0</v>
      </c>
    </row>
    <row r="742" spans="1:13" x14ac:dyDescent="0.25">
      <c r="A742" s="44">
        <f>+COUNTIF($B$1:B742,ESTADISTICAS!B$9)</f>
        <v>0</v>
      </c>
      <c r="B742">
        <v>52</v>
      </c>
      <c r="C742" s="158">
        <v>52323</v>
      </c>
      <c r="D742" s="46" t="s">
        <v>1064</v>
      </c>
      <c r="E742" s="46">
        <v>0.11382113821138211</v>
      </c>
      <c r="F742" s="46">
        <v>0.1488933601609658</v>
      </c>
      <c r="G742" s="46">
        <v>7.1713147410358571E-2</v>
      </c>
      <c r="H742" s="46">
        <v>2.1999999999999999E-2</v>
      </c>
      <c r="I742" s="46">
        <v>1.8108651911468814E-2</v>
      </c>
      <c r="J742" s="46">
        <v>0</v>
      </c>
      <c r="K742" s="46">
        <v>0</v>
      </c>
      <c r="L742" s="46">
        <v>0</v>
      </c>
      <c r="M742">
        <f>+_xlfn.IFNA(VLOOKUP(C742,'[1]HISTORICO TCB MUNICIPIO'!$C$10:$W$1131,21,FALSE),0)</f>
        <v>0</v>
      </c>
    </row>
    <row r="743" spans="1:13" x14ac:dyDescent="0.25">
      <c r="A743" s="44">
        <f>+COUNTIF($B$1:B743,ESTADISTICAS!B$9)</f>
        <v>0</v>
      </c>
      <c r="B743">
        <v>52</v>
      </c>
      <c r="C743" s="158">
        <v>52352</v>
      </c>
      <c r="D743" s="46" t="s">
        <v>1065</v>
      </c>
      <c r="E743" s="46">
        <v>0</v>
      </c>
      <c r="F743" s="46">
        <v>3.8847117794486213E-2</v>
      </c>
      <c r="G743" s="46">
        <v>1.86799501867995E-2</v>
      </c>
      <c r="H743" s="46">
        <v>1.61892901618929E-2</v>
      </c>
      <c r="I743" s="46">
        <v>0</v>
      </c>
      <c r="J743" s="46">
        <v>0</v>
      </c>
      <c r="K743" s="46">
        <v>0</v>
      </c>
      <c r="L743" s="46">
        <v>0</v>
      </c>
      <c r="M743">
        <f>+_xlfn.IFNA(VLOOKUP(C743,'[1]HISTORICO TCB MUNICIPIO'!$C$10:$W$1131,21,FALSE),0)</f>
        <v>0</v>
      </c>
    </row>
    <row r="744" spans="1:13" x14ac:dyDescent="0.25">
      <c r="A744" s="44">
        <f>+COUNTIF($B$1:B744,ESTADISTICAS!B$9)</f>
        <v>0</v>
      </c>
      <c r="B744">
        <v>52</v>
      </c>
      <c r="C744" s="158">
        <v>52354</v>
      </c>
      <c r="D744" s="46" t="s">
        <v>1066</v>
      </c>
      <c r="E744" s="46">
        <v>0</v>
      </c>
      <c r="F744" s="46">
        <v>0</v>
      </c>
      <c r="G744" s="46">
        <v>0.10160427807486631</v>
      </c>
      <c r="H744" s="46">
        <v>8.8768115942028991E-2</v>
      </c>
      <c r="I744" s="46">
        <v>8.990825688073395E-2</v>
      </c>
      <c r="J744" s="46">
        <v>3.7174721189591076E-3</v>
      </c>
      <c r="K744" s="46">
        <v>0</v>
      </c>
      <c r="L744" s="46">
        <v>0</v>
      </c>
      <c r="M744">
        <f>+_xlfn.IFNA(VLOOKUP(C744,'[1]HISTORICO TCB MUNICIPIO'!$C$10:$W$1131,21,FALSE),0)</f>
        <v>0</v>
      </c>
    </row>
    <row r="745" spans="1:13" x14ac:dyDescent="0.25">
      <c r="A745" s="44">
        <f>+COUNTIF($B$1:B745,ESTADISTICAS!B$9)</f>
        <v>0</v>
      </c>
      <c r="B745">
        <v>52</v>
      </c>
      <c r="C745" s="158">
        <v>52356</v>
      </c>
      <c r="D745" s="46" t="s">
        <v>1067</v>
      </c>
      <c r="E745" s="46">
        <v>0.21988652218398289</v>
      </c>
      <c r="F745" s="46">
        <v>0.17104904012373762</v>
      </c>
      <c r="G745" s="46">
        <v>0.17107364685004436</v>
      </c>
      <c r="H745" s="46">
        <v>0.15488448559314702</v>
      </c>
      <c r="I745" s="46">
        <v>0.15495221179057769</v>
      </c>
      <c r="J745" s="46">
        <v>0.15520384487901889</v>
      </c>
      <c r="K745" s="46">
        <v>0.20413793103448277</v>
      </c>
      <c r="L745" s="46">
        <v>0.16125954198473283</v>
      </c>
      <c r="M745">
        <f>+_xlfn.IFNA(VLOOKUP(C745,'[1]HISTORICO TCB MUNICIPIO'!$C$10:$W$1131,21,FALSE),0)</f>
        <v>0.11544157767557876</v>
      </c>
    </row>
    <row r="746" spans="1:13" x14ac:dyDescent="0.25">
      <c r="A746" s="44">
        <f>+COUNTIF($B$1:B746,ESTADISTICAS!B$9)</f>
        <v>0</v>
      </c>
      <c r="B746">
        <v>52</v>
      </c>
      <c r="C746" s="158">
        <v>52378</v>
      </c>
      <c r="D746" s="46" t="s">
        <v>1068</v>
      </c>
      <c r="E746" s="46">
        <v>0.11598384304673975</v>
      </c>
      <c r="F746" s="46">
        <v>4.8396501457725949E-2</v>
      </c>
      <c r="G746" s="46">
        <v>1.475796930342385E-2</v>
      </c>
      <c r="H746" s="46">
        <v>6.0024009603841532E-4</v>
      </c>
      <c r="I746" s="46">
        <v>0</v>
      </c>
      <c r="J746" s="46">
        <v>0</v>
      </c>
      <c r="K746" s="46">
        <v>0</v>
      </c>
      <c r="L746" s="46">
        <v>0</v>
      </c>
      <c r="M746">
        <f>+_xlfn.IFNA(VLOOKUP(C746,'[1]HISTORICO TCB MUNICIPIO'!$C$10:$W$1131,21,FALSE),0)</f>
        <v>0</v>
      </c>
    </row>
    <row r="747" spans="1:13" x14ac:dyDescent="0.25">
      <c r="A747" s="44">
        <f>+COUNTIF($B$1:B747,ESTADISTICAS!B$9)</f>
        <v>0</v>
      </c>
      <c r="B747">
        <v>52</v>
      </c>
      <c r="C747" s="158">
        <v>52381</v>
      </c>
      <c r="D747" s="46" t="s">
        <v>1069</v>
      </c>
      <c r="E747" s="46">
        <v>0</v>
      </c>
      <c r="F747" s="46">
        <v>0</v>
      </c>
      <c r="G747" s="46">
        <v>0</v>
      </c>
      <c r="H747" s="46">
        <v>0</v>
      </c>
      <c r="I747" s="46">
        <v>0</v>
      </c>
      <c r="J747" s="46">
        <v>0</v>
      </c>
      <c r="K747" s="46">
        <v>0</v>
      </c>
      <c r="L747" s="46">
        <v>0</v>
      </c>
      <c r="M747">
        <f>+_xlfn.IFNA(VLOOKUP(C747,'[1]HISTORICO TCB MUNICIPIO'!$C$10:$W$1131,21,FALSE),0)</f>
        <v>0</v>
      </c>
    </row>
    <row r="748" spans="1:13" x14ac:dyDescent="0.25">
      <c r="A748" s="44">
        <f>+COUNTIF($B$1:B748,ESTADISTICAS!B$9)</f>
        <v>0</v>
      </c>
      <c r="B748">
        <v>52</v>
      </c>
      <c r="C748" s="158">
        <v>52385</v>
      </c>
      <c r="D748" s="46" t="s">
        <v>1387</v>
      </c>
      <c r="E748" s="46">
        <v>0</v>
      </c>
      <c r="F748" s="46">
        <v>0</v>
      </c>
      <c r="G748" s="46">
        <v>0</v>
      </c>
      <c r="H748" s="46">
        <v>0</v>
      </c>
      <c r="I748" s="46">
        <v>0</v>
      </c>
      <c r="J748" s="46">
        <v>0</v>
      </c>
      <c r="K748" s="46">
        <v>0</v>
      </c>
      <c r="L748" s="46">
        <v>0</v>
      </c>
      <c r="M748">
        <f>+_xlfn.IFNA(VLOOKUP(C748,'[1]HISTORICO TCB MUNICIPIO'!$C$10:$W$1131,21,FALSE),0)</f>
        <v>0</v>
      </c>
    </row>
    <row r="749" spans="1:13" x14ac:dyDescent="0.25">
      <c r="A749" s="44">
        <f>+COUNTIF($B$1:B749,ESTADISTICAS!B$9)</f>
        <v>0</v>
      </c>
      <c r="B749">
        <v>52</v>
      </c>
      <c r="C749" s="158">
        <v>52390</v>
      </c>
      <c r="D749" s="46" t="s">
        <v>1388</v>
      </c>
      <c r="E749" s="46">
        <v>0</v>
      </c>
      <c r="F749" s="46">
        <v>0</v>
      </c>
      <c r="G749" s="46">
        <v>0</v>
      </c>
      <c r="H749" s="46">
        <v>0</v>
      </c>
      <c r="I749" s="46">
        <v>0</v>
      </c>
      <c r="J749" s="46">
        <v>0</v>
      </c>
      <c r="K749" s="46">
        <v>0</v>
      </c>
      <c r="L749" s="46">
        <v>0</v>
      </c>
      <c r="M749">
        <f>+_xlfn.IFNA(VLOOKUP(C749,'[1]HISTORICO TCB MUNICIPIO'!$C$10:$W$1131,21,FALSE),0)</f>
        <v>0</v>
      </c>
    </row>
    <row r="750" spans="1:13" x14ac:dyDescent="0.25">
      <c r="A750" s="44">
        <f>+COUNTIF($B$1:B750,ESTADISTICAS!B$9)</f>
        <v>0</v>
      </c>
      <c r="B750">
        <v>52</v>
      </c>
      <c r="C750" s="158">
        <v>52399</v>
      </c>
      <c r="D750" s="46" t="s">
        <v>462</v>
      </c>
      <c r="E750" s="46">
        <v>7.1841453344343512E-2</v>
      </c>
      <c r="F750" s="46">
        <v>7.0568700705687007E-2</v>
      </c>
      <c r="G750" s="46">
        <v>6.2290969899665552E-2</v>
      </c>
      <c r="H750" s="46">
        <v>4.4957983193277311E-2</v>
      </c>
      <c r="I750" s="46">
        <v>6.3242784380305603E-2</v>
      </c>
      <c r="J750" s="46">
        <v>3.2632030914555604E-2</v>
      </c>
      <c r="K750" s="46">
        <v>2.2717343818261248E-2</v>
      </c>
      <c r="L750" s="46">
        <v>4.2410714285714288E-2</v>
      </c>
      <c r="M750">
        <f>+_xlfn.IFNA(VLOOKUP(C750,'[1]HISTORICO TCB MUNICIPIO'!$C$10:$W$1131,21,FALSE),0)</f>
        <v>2.3831347387717691E-2</v>
      </c>
    </row>
    <row r="751" spans="1:13" x14ac:dyDescent="0.25">
      <c r="A751" s="44">
        <f>+COUNTIF($B$1:B751,ESTADISTICAS!B$9)</f>
        <v>0</v>
      </c>
      <c r="B751">
        <v>52</v>
      </c>
      <c r="C751" s="158">
        <v>52405</v>
      </c>
      <c r="D751" s="46" t="s">
        <v>1070</v>
      </c>
      <c r="E751" s="46">
        <v>3.3509700176366841E-2</v>
      </c>
      <c r="F751" s="46">
        <v>3.2570422535211266E-2</v>
      </c>
      <c r="G751" s="46">
        <v>0</v>
      </c>
      <c r="H751" s="46">
        <v>0</v>
      </c>
      <c r="I751" s="46">
        <v>0</v>
      </c>
      <c r="J751" s="46">
        <v>0</v>
      </c>
      <c r="K751" s="46">
        <v>0</v>
      </c>
      <c r="L751" s="46">
        <v>0</v>
      </c>
      <c r="M751">
        <f>+_xlfn.IFNA(VLOOKUP(C751,'[1]HISTORICO TCB MUNICIPIO'!$C$10:$W$1131,21,FALSE),0)</f>
        <v>0</v>
      </c>
    </row>
    <row r="752" spans="1:13" x14ac:dyDescent="0.25">
      <c r="A752" s="44">
        <f>+COUNTIF($B$1:B752,ESTADISTICAS!B$9)</f>
        <v>0</v>
      </c>
      <c r="B752">
        <v>52</v>
      </c>
      <c r="C752" s="158">
        <v>52411</v>
      </c>
      <c r="D752" s="46" t="s">
        <v>1071</v>
      </c>
      <c r="E752" s="46">
        <v>0</v>
      </c>
      <c r="F752" s="46">
        <v>0</v>
      </c>
      <c r="G752" s="46">
        <v>0</v>
      </c>
      <c r="H752" s="46">
        <v>0</v>
      </c>
      <c r="I752" s="46">
        <v>0</v>
      </c>
      <c r="J752" s="46">
        <v>0</v>
      </c>
      <c r="K752" s="46">
        <v>0</v>
      </c>
      <c r="L752" s="46">
        <v>3.7990196078431369E-2</v>
      </c>
      <c r="M752">
        <f>+_xlfn.IFNA(VLOOKUP(C752,'[1]HISTORICO TCB MUNICIPIO'!$C$10:$W$1131,21,FALSE),0)</f>
        <v>3.354037267080745E-2</v>
      </c>
    </row>
    <row r="753" spans="1:13" x14ac:dyDescent="0.25">
      <c r="A753" s="44">
        <f>+COUNTIF($B$1:B753,ESTADISTICAS!B$9)</f>
        <v>0</v>
      </c>
      <c r="B753">
        <v>52</v>
      </c>
      <c r="C753" s="158">
        <v>52418</v>
      </c>
      <c r="D753" s="46" t="s">
        <v>2384</v>
      </c>
      <c r="E753" s="46">
        <v>0</v>
      </c>
      <c r="F753" s="46">
        <v>0</v>
      </c>
      <c r="G753" s="46">
        <v>0</v>
      </c>
      <c r="H753" s="46">
        <v>0</v>
      </c>
      <c r="I753" s="46">
        <v>0</v>
      </c>
      <c r="J753" s="46">
        <v>0</v>
      </c>
      <c r="K753" s="46">
        <v>0</v>
      </c>
      <c r="L753" s="46">
        <v>4.5578851412944393E-4</v>
      </c>
      <c r="M753">
        <f>+_xlfn.IFNA(VLOOKUP(C753,'[1]HISTORICO TCB MUNICIPIO'!$C$10:$W$1131,21,FALSE),0)</f>
        <v>0</v>
      </c>
    </row>
    <row r="754" spans="1:13" x14ac:dyDescent="0.25">
      <c r="A754" s="44">
        <f>+COUNTIF($B$1:B754,ESTADISTICAS!B$9)</f>
        <v>0</v>
      </c>
      <c r="B754">
        <v>52</v>
      </c>
      <c r="C754" s="158">
        <v>52427</v>
      </c>
      <c r="D754" s="46" t="s">
        <v>1073</v>
      </c>
      <c r="E754" s="46">
        <v>0</v>
      </c>
      <c r="F754" s="46">
        <v>0</v>
      </c>
      <c r="G754" s="46">
        <v>1.5880429705744978E-2</v>
      </c>
      <c r="H754" s="46">
        <v>1.5267175572519083E-2</v>
      </c>
      <c r="I754" s="46">
        <v>7.8091106290672455E-3</v>
      </c>
      <c r="J754" s="46">
        <v>6.7539046010975093E-3</v>
      </c>
      <c r="K754" s="46">
        <v>0</v>
      </c>
      <c r="L754" s="46">
        <v>0</v>
      </c>
      <c r="M754">
        <f>+_xlfn.IFNA(VLOOKUP(C754,'[1]HISTORICO TCB MUNICIPIO'!$C$10:$W$1131,21,FALSE),0)</f>
        <v>0</v>
      </c>
    </row>
    <row r="755" spans="1:13" x14ac:dyDescent="0.25">
      <c r="A755" s="44">
        <f>+COUNTIF($B$1:B755,ESTADISTICAS!B$9)</f>
        <v>0</v>
      </c>
      <c r="B755">
        <v>52</v>
      </c>
      <c r="C755" s="158">
        <v>52435</v>
      </c>
      <c r="D755" s="46" t="s">
        <v>1074</v>
      </c>
      <c r="E755" s="46">
        <v>0</v>
      </c>
      <c r="F755" s="46">
        <v>0</v>
      </c>
      <c r="G755" s="46">
        <v>0</v>
      </c>
      <c r="H755" s="46">
        <v>0</v>
      </c>
      <c r="I755" s="46">
        <v>0</v>
      </c>
      <c r="J755" s="46">
        <v>6.6666666666666671E-3</v>
      </c>
      <c r="K755" s="46">
        <v>0</v>
      </c>
      <c r="L755" s="46">
        <v>0</v>
      </c>
      <c r="M755">
        <f>+_xlfn.IFNA(VLOOKUP(C755,'[1]HISTORICO TCB MUNICIPIO'!$C$10:$W$1131,21,FALSE),0)</f>
        <v>0</v>
      </c>
    </row>
    <row r="756" spans="1:13" x14ac:dyDescent="0.25">
      <c r="A756" s="44">
        <f>+COUNTIF($B$1:B756,ESTADISTICAS!B$9)</f>
        <v>0</v>
      </c>
      <c r="B756">
        <v>52</v>
      </c>
      <c r="C756" s="158">
        <v>52473</v>
      </c>
      <c r="D756" s="46" t="s">
        <v>870</v>
      </c>
      <c r="E756" s="46">
        <v>3.8412291933418692E-3</v>
      </c>
      <c r="F756" s="46">
        <v>0</v>
      </c>
      <c r="G756" s="46">
        <v>0</v>
      </c>
      <c r="H756" s="46">
        <v>0</v>
      </c>
      <c r="I756" s="46">
        <v>0</v>
      </c>
      <c r="J756" s="46">
        <v>0</v>
      </c>
      <c r="K756" s="46">
        <v>0</v>
      </c>
      <c r="L756" s="46">
        <v>0</v>
      </c>
      <c r="M756">
        <f>+_xlfn.IFNA(VLOOKUP(C756,'[1]HISTORICO TCB MUNICIPIO'!$C$10:$W$1131,21,FALSE),0)</f>
        <v>0</v>
      </c>
    </row>
    <row r="757" spans="1:13" x14ac:dyDescent="0.25">
      <c r="A757" s="44">
        <f>+COUNTIF($B$1:B757,ESTADISTICAS!B$9)</f>
        <v>0</v>
      </c>
      <c r="B757">
        <v>52</v>
      </c>
      <c r="C757" s="158">
        <v>52480</v>
      </c>
      <c r="D757" s="46" t="s">
        <v>469</v>
      </c>
      <c r="E757" s="46">
        <v>0</v>
      </c>
      <c r="F757" s="46">
        <v>0.11926605504587157</v>
      </c>
      <c r="G757" s="46">
        <v>0.11600928074245939</v>
      </c>
      <c r="H757" s="46">
        <v>0.11188811188811189</v>
      </c>
      <c r="I757" s="46">
        <v>0</v>
      </c>
      <c r="J757" s="46">
        <v>0</v>
      </c>
      <c r="K757" s="46">
        <v>0</v>
      </c>
      <c r="L757" s="46">
        <v>0</v>
      </c>
      <c r="M757">
        <f>+_xlfn.IFNA(VLOOKUP(C757,'[1]HISTORICO TCB MUNICIPIO'!$C$10:$W$1131,21,FALSE),0)</f>
        <v>0</v>
      </c>
    </row>
    <row r="758" spans="1:13" x14ac:dyDescent="0.25">
      <c r="A758" s="44">
        <f>+COUNTIF($B$1:B758,ESTADISTICAS!B$9)</f>
        <v>0</v>
      </c>
      <c r="B758">
        <v>52</v>
      </c>
      <c r="C758" s="158">
        <v>52490</v>
      </c>
      <c r="D758" s="46" t="s">
        <v>1075</v>
      </c>
      <c r="E758" s="46">
        <v>0</v>
      </c>
      <c r="F758" s="46">
        <v>1.1737089201877934E-2</v>
      </c>
      <c r="G758" s="46">
        <v>1.0064935064935065E-2</v>
      </c>
      <c r="H758" s="46">
        <v>9.0880601692259477E-3</v>
      </c>
      <c r="I758" s="46">
        <v>0</v>
      </c>
      <c r="J758" s="46">
        <v>5.8258083309059127E-4</v>
      </c>
      <c r="K758" s="46">
        <v>0</v>
      </c>
      <c r="L758" s="46">
        <v>0</v>
      </c>
      <c r="M758">
        <f>+_xlfn.IFNA(VLOOKUP(C758,'[1]HISTORICO TCB MUNICIPIO'!$C$10:$W$1131,21,FALSE),0)</f>
        <v>0</v>
      </c>
    </row>
    <row r="759" spans="1:13" x14ac:dyDescent="0.25">
      <c r="A759" s="44">
        <f>+COUNTIF($B$1:B759,ESTADISTICAS!B$9)</f>
        <v>0</v>
      </c>
      <c r="B759">
        <v>52</v>
      </c>
      <c r="C759" s="158">
        <v>52506</v>
      </c>
      <c r="D759" s="46" t="s">
        <v>1076</v>
      </c>
      <c r="E759" s="46">
        <v>7.6583210603829166E-2</v>
      </c>
      <c r="F759" s="46">
        <v>6.9836552748885589E-2</v>
      </c>
      <c r="G759" s="46">
        <v>0.14537444933920704</v>
      </c>
      <c r="H759" s="46">
        <v>0.13333333333333333</v>
      </c>
      <c r="I759" s="46">
        <v>9.2198581560283682E-2</v>
      </c>
      <c r="J759" s="46">
        <v>2.7894002789400278E-3</v>
      </c>
      <c r="K759" s="46">
        <v>0</v>
      </c>
      <c r="L759" s="46">
        <v>0</v>
      </c>
      <c r="M759">
        <f>+_xlfn.IFNA(VLOOKUP(C759,'[1]HISTORICO TCB MUNICIPIO'!$C$10:$W$1131,21,FALSE),0)</f>
        <v>0</v>
      </c>
    </row>
    <row r="760" spans="1:13" x14ac:dyDescent="0.25">
      <c r="A760" s="44">
        <f>+COUNTIF($B$1:B760,ESTADISTICAS!B$9)</f>
        <v>0</v>
      </c>
      <c r="B760">
        <v>52</v>
      </c>
      <c r="C760" s="158">
        <v>52520</v>
      </c>
      <c r="D760" s="46" t="s">
        <v>1077</v>
      </c>
      <c r="E760" s="46">
        <v>0</v>
      </c>
      <c r="F760" s="46">
        <v>2.6392961876832845E-2</v>
      </c>
      <c r="G760" s="46">
        <v>4.4272663387210122E-2</v>
      </c>
      <c r="H760" s="46">
        <v>4.1299932295192958E-2</v>
      </c>
      <c r="I760" s="46">
        <v>3.7958115183246072E-2</v>
      </c>
      <c r="J760" s="46">
        <v>0</v>
      </c>
      <c r="K760" s="46">
        <v>0</v>
      </c>
      <c r="L760" s="46">
        <v>0</v>
      </c>
      <c r="M760">
        <f>+_xlfn.IFNA(VLOOKUP(C760,'[1]HISTORICO TCB MUNICIPIO'!$C$10:$W$1131,21,FALSE),0)</f>
        <v>0</v>
      </c>
    </row>
    <row r="761" spans="1:13" x14ac:dyDescent="0.25">
      <c r="A761" s="44">
        <f>+COUNTIF($B$1:B761,ESTADISTICAS!B$9)</f>
        <v>0</v>
      </c>
      <c r="B761">
        <v>52</v>
      </c>
      <c r="C761" s="158">
        <v>52540</v>
      </c>
      <c r="D761" s="46" t="s">
        <v>1078</v>
      </c>
      <c r="E761" s="46">
        <v>2.305084745762712E-2</v>
      </c>
      <c r="F761" s="46">
        <v>1.8867924528301886E-2</v>
      </c>
      <c r="G761" s="46">
        <v>1.8592297476759629E-2</v>
      </c>
      <c r="H761" s="46">
        <v>1.7601043024771838E-2</v>
      </c>
      <c r="I761" s="46">
        <v>1.6592214422463305E-2</v>
      </c>
      <c r="J761" s="46">
        <v>0</v>
      </c>
      <c r="K761" s="46">
        <v>0</v>
      </c>
      <c r="L761" s="46">
        <v>0</v>
      </c>
      <c r="M761">
        <f>+_xlfn.IFNA(VLOOKUP(C761,'[1]HISTORICO TCB MUNICIPIO'!$C$10:$W$1131,21,FALSE),0)</f>
        <v>0</v>
      </c>
    </row>
    <row r="762" spans="1:13" x14ac:dyDescent="0.25">
      <c r="A762" s="44">
        <f>+COUNTIF($B$1:B762,ESTADISTICAS!B$9)</f>
        <v>0</v>
      </c>
      <c r="B762">
        <v>52</v>
      </c>
      <c r="C762" s="158">
        <v>52560</v>
      </c>
      <c r="D762" s="46" t="s">
        <v>1079</v>
      </c>
      <c r="E762" s="46">
        <v>3.4482758620689655E-2</v>
      </c>
      <c r="F762" s="46">
        <v>1.7463235294117647E-2</v>
      </c>
      <c r="G762" s="46">
        <v>4.1977611940298511E-2</v>
      </c>
      <c r="H762" s="46">
        <v>2.4459078080903106E-2</v>
      </c>
      <c r="I762" s="46">
        <v>2.4714828897338403E-2</v>
      </c>
      <c r="J762" s="46">
        <v>2.9013539651837525E-3</v>
      </c>
      <c r="K762" s="46">
        <v>0</v>
      </c>
      <c r="L762" s="46">
        <v>1.026694045174538E-3</v>
      </c>
      <c r="M762">
        <f>+_xlfn.IFNA(VLOOKUP(C762,'[1]HISTORICO TCB MUNICIPIO'!$C$10:$W$1131,21,FALSE),0)</f>
        <v>0</v>
      </c>
    </row>
    <row r="763" spans="1:13" x14ac:dyDescent="0.25">
      <c r="A763" s="44">
        <f>+COUNTIF($B$1:B763,ESTADISTICAS!B$9)</f>
        <v>0</v>
      </c>
      <c r="B763">
        <v>52</v>
      </c>
      <c r="C763" s="158">
        <v>52565</v>
      </c>
      <c r="D763" s="46" t="s">
        <v>1349</v>
      </c>
      <c r="E763" s="46">
        <v>0</v>
      </c>
      <c r="F763" s="46">
        <v>0</v>
      </c>
      <c r="G763" s="46">
        <v>0</v>
      </c>
      <c r="H763" s="46">
        <v>0</v>
      </c>
      <c r="I763" s="46">
        <v>0</v>
      </c>
      <c r="J763" s="46">
        <v>0</v>
      </c>
      <c r="K763" s="46">
        <v>0</v>
      </c>
      <c r="L763" s="46">
        <v>0</v>
      </c>
      <c r="M763">
        <f>+_xlfn.IFNA(VLOOKUP(C763,'[1]HISTORICO TCB MUNICIPIO'!$C$10:$W$1131,21,FALSE),0)</f>
        <v>0</v>
      </c>
    </row>
    <row r="764" spans="1:13" x14ac:dyDescent="0.25">
      <c r="A764" s="44">
        <f>+COUNTIF($B$1:B764,ESTADISTICAS!B$9)</f>
        <v>0</v>
      </c>
      <c r="B764">
        <v>52</v>
      </c>
      <c r="C764" s="158">
        <v>52573</v>
      </c>
      <c r="D764" s="46" t="s">
        <v>1080</v>
      </c>
      <c r="E764" s="46">
        <v>0.18767123287671234</v>
      </c>
      <c r="F764" s="46">
        <v>0.11527777777777778</v>
      </c>
      <c r="G764" s="46">
        <v>0.11251758087201125</v>
      </c>
      <c r="H764" s="46">
        <v>6.7142857142857143E-2</v>
      </c>
      <c r="I764" s="46">
        <v>6.4421669106881407E-2</v>
      </c>
      <c r="J764" s="46">
        <v>0</v>
      </c>
      <c r="K764" s="46">
        <v>0</v>
      </c>
      <c r="L764" s="46">
        <v>4.6948356807511738E-3</v>
      </c>
      <c r="M764">
        <f>+_xlfn.IFNA(VLOOKUP(C764,'[1]HISTORICO TCB MUNICIPIO'!$C$10:$W$1131,21,FALSE),0)</f>
        <v>0</v>
      </c>
    </row>
    <row r="765" spans="1:13" x14ac:dyDescent="0.25">
      <c r="A765" s="44">
        <f>+COUNTIF($B$1:B765,ESTADISTICAS!B$9)</f>
        <v>0</v>
      </c>
      <c r="B765">
        <v>52</v>
      </c>
      <c r="C765" s="158">
        <v>52585</v>
      </c>
      <c r="D765" s="46" t="s">
        <v>1081</v>
      </c>
      <c r="E765" s="46">
        <v>8.9045483664317748E-2</v>
      </c>
      <c r="F765" s="46">
        <v>3.8138332255979318E-2</v>
      </c>
      <c r="G765" s="46">
        <v>2.797657774886142E-2</v>
      </c>
      <c r="H765" s="46">
        <v>2.6832460732984294E-2</v>
      </c>
      <c r="I765" s="46">
        <v>1.1169513797634692E-2</v>
      </c>
      <c r="J765" s="46">
        <v>1.977587343441002E-3</v>
      </c>
      <c r="K765" s="46">
        <v>0</v>
      </c>
      <c r="L765" s="46">
        <v>6.6401062416998667E-4</v>
      </c>
      <c r="M765">
        <f>+_xlfn.IFNA(VLOOKUP(C765,'[1]HISTORICO TCB MUNICIPIO'!$C$10:$W$1131,21,FALSE),0)</f>
        <v>0</v>
      </c>
    </row>
    <row r="766" spans="1:13" x14ac:dyDescent="0.25">
      <c r="A766" s="44">
        <f>+COUNTIF($B$1:B766,ESTADISTICAS!B$9)</f>
        <v>0</v>
      </c>
      <c r="B766">
        <v>52</v>
      </c>
      <c r="C766" s="158">
        <v>52612</v>
      </c>
      <c r="D766" s="46" t="s">
        <v>886</v>
      </c>
      <c r="E766" s="46">
        <v>5.4836722119531729E-2</v>
      </c>
      <c r="F766" s="46">
        <v>2.955082742316785E-2</v>
      </c>
      <c r="G766" s="46">
        <v>3.6806342015855038E-2</v>
      </c>
      <c r="H766" s="46">
        <v>5.1779935275080909E-2</v>
      </c>
      <c r="I766" s="46">
        <v>4.7028423772609816E-2</v>
      </c>
      <c r="J766" s="46">
        <v>1.6434262948207171E-2</v>
      </c>
      <c r="K766" s="46">
        <v>0</v>
      </c>
      <c r="L766" s="46">
        <v>1.3653483992467044E-2</v>
      </c>
      <c r="M766">
        <f>+_xlfn.IFNA(VLOOKUP(C766,'[1]HISTORICO TCB MUNICIPIO'!$C$10:$W$1131,21,FALSE),0)</f>
        <v>1.2031466913465988E-2</v>
      </c>
    </row>
    <row r="767" spans="1:13" x14ac:dyDescent="0.25">
      <c r="A767" s="44">
        <f>+COUNTIF($B$1:B767,ESTADISTICAS!B$9)</f>
        <v>0</v>
      </c>
      <c r="B767">
        <v>52</v>
      </c>
      <c r="C767" s="158">
        <v>52621</v>
      </c>
      <c r="D767" s="46" t="s">
        <v>2385</v>
      </c>
      <c r="E767" s="46">
        <v>0</v>
      </c>
      <c r="F767" s="46">
        <v>0</v>
      </c>
      <c r="G767" s="46">
        <v>0</v>
      </c>
      <c r="H767" s="46">
        <v>0</v>
      </c>
      <c r="I767" s="46">
        <v>0</v>
      </c>
      <c r="J767" s="46">
        <v>0</v>
      </c>
      <c r="K767" s="46">
        <v>0</v>
      </c>
      <c r="L767" s="46">
        <v>0</v>
      </c>
      <c r="M767">
        <f>+_xlfn.IFNA(VLOOKUP(C767,'[1]HISTORICO TCB MUNICIPIO'!$C$10:$W$1131,21,FALSE),0)</f>
        <v>0</v>
      </c>
    </row>
    <row r="768" spans="1:13" x14ac:dyDescent="0.25">
      <c r="A768" s="44">
        <f>+COUNTIF($B$1:B768,ESTADISTICAS!B$9)</f>
        <v>0</v>
      </c>
      <c r="B768">
        <v>52</v>
      </c>
      <c r="C768" s="158">
        <v>52678</v>
      </c>
      <c r="D768" s="46" t="s">
        <v>1082</v>
      </c>
      <c r="E768" s="46">
        <v>1.7125514849338826E-2</v>
      </c>
      <c r="F768" s="46">
        <v>1.5838576697765241E-2</v>
      </c>
      <c r="G768" s="46">
        <v>2.5813449023861172E-2</v>
      </c>
      <c r="H768" s="46">
        <v>2.7331887201735357E-2</v>
      </c>
      <c r="I768" s="46">
        <v>1.7787418655097614E-2</v>
      </c>
      <c r="J768" s="46">
        <v>9.331597222222222E-3</v>
      </c>
      <c r="K768" s="46">
        <v>7.4009577710056592E-3</v>
      </c>
      <c r="L768" s="46">
        <v>7.656967840735069E-3</v>
      </c>
      <c r="M768">
        <f>+_xlfn.IFNA(VLOOKUP(C768,'[1]HISTORICO TCB MUNICIPIO'!$C$10:$W$1131,21,FALSE),0)</f>
        <v>7.5138121546961326E-3</v>
      </c>
    </row>
    <row r="769" spans="1:13" x14ac:dyDescent="0.25">
      <c r="A769" s="44">
        <f>+COUNTIF($B$1:B769,ESTADISTICAS!B$9)</f>
        <v>0</v>
      </c>
      <c r="B769">
        <v>52</v>
      </c>
      <c r="C769" s="158">
        <v>52683</v>
      </c>
      <c r="D769" s="46" t="s">
        <v>1083</v>
      </c>
      <c r="E769" s="46">
        <v>0</v>
      </c>
      <c r="F769" s="46">
        <v>0</v>
      </c>
      <c r="G769" s="46">
        <v>2.6315789473684209E-2</v>
      </c>
      <c r="H769" s="46">
        <v>2.602934216753431E-2</v>
      </c>
      <c r="I769" s="46">
        <v>1.874414245548266E-2</v>
      </c>
      <c r="J769" s="46">
        <v>4.6446818392940084E-4</v>
      </c>
      <c r="K769" s="46">
        <v>0</v>
      </c>
      <c r="L769" s="46">
        <v>0</v>
      </c>
      <c r="M769">
        <f>+_xlfn.IFNA(VLOOKUP(C769,'[1]HISTORICO TCB MUNICIPIO'!$C$10:$W$1131,21,FALSE),0)</f>
        <v>0</v>
      </c>
    </row>
    <row r="770" spans="1:13" x14ac:dyDescent="0.25">
      <c r="A770" s="44">
        <f>+COUNTIF($B$1:B770,ESTADISTICAS!B$9)</f>
        <v>0</v>
      </c>
      <c r="B770">
        <v>52</v>
      </c>
      <c r="C770" s="158">
        <v>52685</v>
      </c>
      <c r="D770" s="46" t="s">
        <v>888</v>
      </c>
      <c r="E770" s="46">
        <v>3.7650602409638557E-2</v>
      </c>
      <c r="F770" s="46">
        <v>3.1781226903178125E-2</v>
      </c>
      <c r="G770" s="46">
        <v>2.6523297491039426E-2</v>
      </c>
      <c r="H770" s="46">
        <v>0</v>
      </c>
      <c r="I770" s="46">
        <v>0</v>
      </c>
      <c r="J770" s="46">
        <v>0</v>
      </c>
      <c r="K770" s="46">
        <v>0</v>
      </c>
      <c r="L770" s="46">
        <v>0</v>
      </c>
      <c r="M770">
        <f>+_xlfn.IFNA(VLOOKUP(C770,'[1]HISTORICO TCB MUNICIPIO'!$C$10:$W$1131,21,FALSE),0)</f>
        <v>0</v>
      </c>
    </row>
    <row r="771" spans="1:13" x14ac:dyDescent="0.25">
      <c r="A771" s="44">
        <f>+COUNTIF($B$1:B771,ESTADISTICAS!B$9)</f>
        <v>0</v>
      </c>
      <c r="B771">
        <v>52</v>
      </c>
      <c r="C771" s="158">
        <v>52687</v>
      </c>
      <c r="D771" s="46" t="s">
        <v>1084</v>
      </c>
      <c r="E771" s="46">
        <v>8.6306098964326807E-3</v>
      </c>
      <c r="F771" s="46">
        <v>0</v>
      </c>
      <c r="G771" s="46">
        <v>0</v>
      </c>
      <c r="H771" s="46">
        <v>0</v>
      </c>
      <c r="I771" s="46">
        <v>0</v>
      </c>
      <c r="J771" s="46">
        <v>0</v>
      </c>
      <c r="K771" s="46">
        <v>0</v>
      </c>
      <c r="L771" s="46">
        <v>0</v>
      </c>
      <c r="M771">
        <f>+_xlfn.IFNA(VLOOKUP(C771,'[1]HISTORICO TCB MUNICIPIO'!$C$10:$W$1131,21,FALSE),0)</f>
        <v>0</v>
      </c>
    </row>
    <row r="772" spans="1:13" x14ac:dyDescent="0.25">
      <c r="A772" s="44">
        <f>+COUNTIF($B$1:B772,ESTADISTICAS!B$9)</f>
        <v>0</v>
      </c>
      <c r="B772">
        <v>52</v>
      </c>
      <c r="C772" s="158">
        <v>52693</v>
      </c>
      <c r="D772" s="46" t="s">
        <v>574</v>
      </c>
      <c r="E772" s="46">
        <v>0</v>
      </c>
      <c r="F772" s="46">
        <v>0</v>
      </c>
      <c r="G772" s="46">
        <v>0</v>
      </c>
      <c r="H772" s="46">
        <v>0</v>
      </c>
      <c r="I772" s="46">
        <v>0</v>
      </c>
      <c r="J772" s="46">
        <v>1.0471204188481676E-2</v>
      </c>
      <c r="K772" s="46">
        <v>0</v>
      </c>
      <c r="L772" s="46">
        <v>6.9686411149825784E-3</v>
      </c>
      <c r="M772">
        <f>+_xlfn.IFNA(VLOOKUP(C772,'[1]HISTORICO TCB MUNICIPIO'!$C$10:$W$1131,21,FALSE),0)</f>
        <v>0</v>
      </c>
    </row>
    <row r="773" spans="1:13" x14ac:dyDescent="0.25">
      <c r="A773" s="44">
        <f>+COUNTIF($B$1:B773,ESTADISTICAS!B$9)</f>
        <v>0</v>
      </c>
      <c r="B773">
        <v>52</v>
      </c>
      <c r="C773" s="158">
        <v>52694</v>
      </c>
      <c r="D773" s="46" t="s">
        <v>1085</v>
      </c>
      <c r="E773" s="46">
        <v>0</v>
      </c>
      <c r="F773" s="46">
        <v>0</v>
      </c>
      <c r="G773" s="46">
        <v>0</v>
      </c>
      <c r="H773" s="46">
        <v>0</v>
      </c>
      <c r="I773" s="46">
        <v>0</v>
      </c>
      <c r="J773" s="46">
        <v>0</v>
      </c>
      <c r="K773" s="46">
        <v>0</v>
      </c>
      <c r="L773" s="46">
        <v>1.5037593984962407E-3</v>
      </c>
      <c r="M773">
        <f>+_xlfn.IFNA(VLOOKUP(C773,'[1]HISTORICO TCB MUNICIPIO'!$C$10:$W$1131,21,FALSE),0)</f>
        <v>0</v>
      </c>
    </row>
    <row r="774" spans="1:13" x14ac:dyDescent="0.25">
      <c r="A774" s="44">
        <f>+COUNTIF($B$1:B774,ESTADISTICAS!B$9)</f>
        <v>0</v>
      </c>
      <c r="B774">
        <v>52</v>
      </c>
      <c r="C774" s="158">
        <v>52696</v>
      </c>
      <c r="D774" s="46" t="s">
        <v>2386</v>
      </c>
      <c r="E774" s="46">
        <v>0</v>
      </c>
      <c r="F774" s="46">
        <v>0</v>
      </c>
      <c r="G774" s="46">
        <v>0</v>
      </c>
      <c r="H774" s="46">
        <v>0</v>
      </c>
      <c r="I774" s="46">
        <v>0</v>
      </c>
      <c r="J774" s="46">
        <v>0</v>
      </c>
      <c r="K774" s="46">
        <v>0</v>
      </c>
      <c r="L774" s="46">
        <v>0</v>
      </c>
      <c r="M774">
        <f>+_xlfn.IFNA(VLOOKUP(C774,'[1]HISTORICO TCB MUNICIPIO'!$C$10:$W$1131,21,FALSE),0)</f>
        <v>0</v>
      </c>
    </row>
    <row r="775" spans="1:13" x14ac:dyDescent="0.25">
      <c r="A775" s="44">
        <f>+COUNTIF($B$1:B775,ESTADISTICAS!B$9)</f>
        <v>0</v>
      </c>
      <c r="B775">
        <v>52</v>
      </c>
      <c r="C775" s="158">
        <v>52699</v>
      </c>
      <c r="D775" s="46" t="s">
        <v>1086</v>
      </c>
      <c r="E775" s="46">
        <v>0</v>
      </c>
      <c r="F775" s="46">
        <v>0</v>
      </c>
      <c r="G775" s="46">
        <v>0</v>
      </c>
      <c r="H775" s="46">
        <v>0</v>
      </c>
      <c r="I775" s="46">
        <v>0</v>
      </c>
      <c r="J775" s="46">
        <v>3.786444528587656E-4</v>
      </c>
      <c r="K775" s="46">
        <v>0</v>
      </c>
      <c r="L775" s="46">
        <v>0</v>
      </c>
      <c r="M775">
        <f>+_xlfn.IFNA(VLOOKUP(C775,'[1]HISTORICO TCB MUNICIPIO'!$C$10:$W$1131,21,FALSE),0)</f>
        <v>0</v>
      </c>
    </row>
    <row r="776" spans="1:13" x14ac:dyDescent="0.25">
      <c r="A776" s="44">
        <f>+COUNTIF($B$1:B776,ESTADISTICAS!B$9)</f>
        <v>0</v>
      </c>
      <c r="B776">
        <v>52</v>
      </c>
      <c r="C776" s="158">
        <v>52720</v>
      </c>
      <c r="D776" s="46" t="s">
        <v>1087</v>
      </c>
      <c r="E776" s="46">
        <v>0</v>
      </c>
      <c r="F776" s="46">
        <v>5.1324503311258277E-2</v>
      </c>
      <c r="G776" s="46">
        <v>8.9193825042881647E-2</v>
      </c>
      <c r="H776" s="46">
        <v>7.130124777183601E-2</v>
      </c>
      <c r="I776" s="46">
        <v>3.1894934333958722E-2</v>
      </c>
      <c r="J776" s="46">
        <v>1.3916500994035786E-2</v>
      </c>
      <c r="K776" s="46">
        <v>0</v>
      </c>
      <c r="L776" s="46">
        <v>4.3478260869565218E-3</v>
      </c>
      <c r="M776">
        <f>+_xlfn.IFNA(VLOOKUP(C776,'[1]HISTORICO TCB MUNICIPIO'!$C$10:$W$1131,21,FALSE),0)</f>
        <v>0</v>
      </c>
    </row>
    <row r="777" spans="1:13" x14ac:dyDescent="0.25">
      <c r="A777" s="44">
        <f>+COUNTIF($B$1:B777,ESTADISTICAS!B$9)</f>
        <v>0</v>
      </c>
      <c r="B777">
        <v>52</v>
      </c>
      <c r="C777" s="158">
        <v>52786</v>
      </c>
      <c r="D777" s="46" t="s">
        <v>1088</v>
      </c>
      <c r="E777" s="46">
        <v>0</v>
      </c>
      <c r="F777" s="46">
        <v>0</v>
      </c>
      <c r="G777" s="46">
        <v>0</v>
      </c>
      <c r="H777" s="46">
        <v>0</v>
      </c>
      <c r="I777" s="46">
        <v>2.8872848417545807E-2</v>
      </c>
      <c r="J777" s="46">
        <v>2.6315789473684209E-2</v>
      </c>
      <c r="K777" s="46">
        <v>2.1529745042492918E-2</v>
      </c>
      <c r="L777" s="46">
        <v>2.2948938611589215E-2</v>
      </c>
      <c r="M777">
        <f>+_xlfn.IFNA(VLOOKUP(C777,'[1]HISTORICO TCB MUNICIPIO'!$C$10:$W$1131,21,FALSE),0)</f>
        <v>2.3242300987797792E-2</v>
      </c>
    </row>
    <row r="778" spans="1:13" x14ac:dyDescent="0.25">
      <c r="A778" s="44">
        <f>+COUNTIF($B$1:B778,ESTADISTICAS!B$9)</f>
        <v>0</v>
      </c>
      <c r="B778">
        <v>52</v>
      </c>
      <c r="C778" s="158">
        <v>52788</v>
      </c>
      <c r="D778" s="46" t="s">
        <v>1089</v>
      </c>
      <c r="E778" s="46">
        <v>0</v>
      </c>
      <c r="F778" s="46">
        <v>0</v>
      </c>
      <c r="G778" s="46">
        <v>0</v>
      </c>
      <c r="H778" s="46">
        <v>0</v>
      </c>
      <c r="I778" s="46">
        <v>0</v>
      </c>
      <c r="J778" s="46">
        <v>0</v>
      </c>
      <c r="K778" s="46">
        <v>0</v>
      </c>
      <c r="L778" s="46">
        <v>8.2938388625592423E-3</v>
      </c>
      <c r="M778">
        <f>+_xlfn.IFNA(VLOOKUP(C778,'[1]HISTORICO TCB MUNICIPIO'!$C$10:$W$1131,21,FALSE),0)</f>
        <v>0</v>
      </c>
    </row>
    <row r="779" spans="1:13" x14ac:dyDescent="0.25">
      <c r="A779" s="44">
        <f>+COUNTIF($B$1:B779,ESTADISTICAS!B$9)</f>
        <v>0</v>
      </c>
      <c r="B779">
        <v>52</v>
      </c>
      <c r="C779" s="158">
        <v>52835</v>
      </c>
      <c r="D779" s="46" t="s">
        <v>1090</v>
      </c>
      <c r="E779" s="46">
        <v>6.3791854699426151E-2</v>
      </c>
      <c r="F779" s="46">
        <v>8.2188782489740084E-2</v>
      </c>
      <c r="G779" s="46">
        <v>8.4954325631380972E-2</v>
      </c>
      <c r="H779" s="46">
        <v>7.2225453391846883E-2</v>
      </c>
      <c r="I779" s="46">
        <v>6.8839634941329858E-2</v>
      </c>
      <c r="J779" s="46">
        <v>7.7438992931950681E-2</v>
      </c>
      <c r="K779" s="46">
        <v>8.6704614759097381E-2</v>
      </c>
      <c r="L779" s="46">
        <v>9.6466236817114012E-2</v>
      </c>
      <c r="M779">
        <f>+_xlfn.IFNA(VLOOKUP(C779,'[1]HISTORICO TCB MUNICIPIO'!$C$10:$W$1131,21,FALSE),0)</f>
        <v>9.1870714985308521E-2</v>
      </c>
    </row>
    <row r="780" spans="1:13" x14ac:dyDescent="0.25">
      <c r="A780" s="44">
        <f>+COUNTIF($B$1:B780,ESTADISTICAS!B$9)</f>
        <v>0</v>
      </c>
      <c r="B780">
        <v>52</v>
      </c>
      <c r="C780" s="158">
        <v>52838</v>
      </c>
      <c r="D780" s="46" t="s">
        <v>1091</v>
      </c>
      <c r="E780" s="46">
        <v>0.1108515057113188</v>
      </c>
      <c r="F780" s="46">
        <v>0.14989626556016597</v>
      </c>
      <c r="G780" s="46">
        <v>9.4373865698729589E-2</v>
      </c>
      <c r="H780" s="46">
        <v>9.9973965113251753E-2</v>
      </c>
      <c r="I780" s="46">
        <v>8.070452155625657E-2</v>
      </c>
      <c r="J780" s="46">
        <v>3.9786381842456607E-2</v>
      </c>
      <c r="K780" s="46">
        <v>3.7561241154055527E-2</v>
      </c>
      <c r="L780" s="46">
        <v>6.6722501395868231E-2</v>
      </c>
      <c r="M780">
        <f>+_xlfn.IFNA(VLOOKUP(C780,'[1]HISTORICO TCB MUNICIPIO'!$C$10:$W$1131,21,FALSE),0)</f>
        <v>0.11340798162503589</v>
      </c>
    </row>
    <row r="781" spans="1:13" x14ac:dyDescent="0.25">
      <c r="A781" s="44">
        <f>+COUNTIF($B$1:B781,ESTADISTICAS!B$9)</f>
        <v>0</v>
      </c>
      <c r="B781">
        <v>52</v>
      </c>
      <c r="C781" s="158">
        <v>52885</v>
      </c>
      <c r="D781" s="46" t="s">
        <v>1092</v>
      </c>
      <c r="E781" s="46">
        <v>0</v>
      </c>
      <c r="F781" s="46">
        <v>0</v>
      </c>
      <c r="G781" s="46">
        <v>0</v>
      </c>
      <c r="H781" s="46">
        <v>0</v>
      </c>
      <c r="I781" s="46">
        <v>0</v>
      </c>
      <c r="J781" s="46">
        <v>9.930486593843098E-4</v>
      </c>
      <c r="K781" s="46">
        <v>0</v>
      </c>
      <c r="L781" s="46">
        <v>0</v>
      </c>
      <c r="M781">
        <f>+_xlfn.IFNA(VLOOKUP(C781,'[1]HISTORICO TCB MUNICIPIO'!$C$10:$W$1131,21,FALSE),0)</f>
        <v>0</v>
      </c>
    </row>
    <row r="782" spans="1:13" x14ac:dyDescent="0.25">
      <c r="A782" s="44">
        <f>+COUNTIF($B$1:B782,ESTADISTICAS!B$9)</f>
        <v>0</v>
      </c>
      <c r="B782">
        <v>54</v>
      </c>
      <c r="C782" s="158">
        <v>54001</v>
      </c>
      <c r="D782" s="46" t="s">
        <v>1093</v>
      </c>
      <c r="E782" s="46">
        <v>0.51792970941798577</v>
      </c>
      <c r="F782" s="46">
        <v>0.57819088414430087</v>
      </c>
      <c r="G782" s="46">
        <v>0.49441102015320382</v>
      </c>
      <c r="H782" s="46">
        <v>0.5946186166774402</v>
      </c>
      <c r="I782" s="46">
        <v>0.62343042896296763</v>
      </c>
      <c r="J782" s="46">
        <v>0.65276834909458326</v>
      </c>
      <c r="K782" s="46">
        <v>0.65046925846158687</v>
      </c>
      <c r="L782" s="46">
        <v>0.64969786617989556</v>
      </c>
      <c r="M782">
        <f>+_xlfn.IFNA(VLOOKUP(C782,'[1]HISTORICO TCB MUNICIPIO'!$C$10:$W$1131,21,FALSE),0)</f>
        <v>0.63222192331429117</v>
      </c>
    </row>
    <row r="783" spans="1:13" x14ac:dyDescent="0.25">
      <c r="A783" s="44">
        <f>+COUNTIF($B$1:B783,ESTADISTICAS!B$9)</f>
        <v>0</v>
      </c>
      <c r="B783">
        <v>54</v>
      </c>
      <c r="C783" s="158">
        <v>54003</v>
      </c>
      <c r="D783" s="46" t="s">
        <v>1094</v>
      </c>
      <c r="E783" s="46">
        <v>4.7769693135083835E-2</v>
      </c>
      <c r="F783" s="46">
        <v>6.3536776212832546E-2</v>
      </c>
      <c r="G783" s="46">
        <v>4.3813637766121565E-2</v>
      </c>
      <c r="H783" s="46">
        <v>2.4330900243309004E-2</v>
      </c>
      <c r="I783" s="46">
        <v>1.3497300539892022E-2</v>
      </c>
      <c r="J783" s="46">
        <v>0</v>
      </c>
      <c r="K783" s="46">
        <v>0</v>
      </c>
      <c r="L783" s="46">
        <v>0</v>
      </c>
      <c r="M783">
        <f>+_xlfn.IFNA(VLOOKUP(C783,'[1]HISTORICO TCB MUNICIPIO'!$C$10:$W$1131,21,FALSE),0)</f>
        <v>0</v>
      </c>
    </row>
    <row r="784" spans="1:13" x14ac:dyDescent="0.25">
      <c r="A784" s="44">
        <f>+COUNTIF($B$1:B784,ESTADISTICAS!B$9)</f>
        <v>0</v>
      </c>
      <c r="B784">
        <v>54</v>
      </c>
      <c r="C784" s="158">
        <v>54051</v>
      </c>
      <c r="D784" s="46" t="s">
        <v>1095</v>
      </c>
      <c r="E784" s="46">
        <v>4.5647558386411886E-2</v>
      </c>
      <c r="F784" s="46">
        <v>2.9227557411273485E-2</v>
      </c>
      <c r="G784" s="46">
        <v>5.4752066115702477E-2</v>
      </c>
      <c r="H784" s="46">
        <v>5.0463439752832129E-2</v>
      </c>
      <c r="I784" s="46">
        <v>3.9419087136929459E-2</v>
      </c>
      <c r="J784" s="46">
        <v>4.4210526315789471E-2</v>
      </c>
      <c r="K784" s="46">
        <v>2.0496224379719527E-2</v>
      </c>
      <c r="L784" s="46">
        <v>4.2410714285714288E-2</v>
      </c>
      <c r="M784">
        <f>+_xlfn.IFNA(VLOOKUP(C784,'[1]HISTORICO TCB MUNICIPIO'!$C$10:$W$1131,21,FALSE),0)</f>
        <v>3.37995337995338E-2</v>
      </c>
    </row>
    <row r="785" spans="1:13" x14ac:dyDescent="0.25">
      <c r="A785" s="44">
        <f>+COUNTIF($B$1:B785,ESTADISTICAS!B$9)</f>
        <v>0</v>
      </c>
      <c r="B785">
        <v>54</v>
      </c>
      <c r="C785" s="158">
        <v>54099</v>
      </c>
      <c r="D785" s="46" t="s">
        <v>1096</v>
      </c>
      <c r="E785" s="46">
        <v>7.521367521367521E-2</v>
      </c>
      <c r="F785" s="46">
        <v>0.10535117056856187</v>
      </c>
      <c r="G785" s="46">
        <v>9.0761750405186387E-2</v>
      </c>
      <c r="H785" s="46">
        <v>0.12401883830455258</v>
      </c>
      <c r="I785" s="46">
        <v>7.6687116564417179E-2</v>
      </c>
      <c r="J785" s="46">
        <v>0</v>
      </c>
      <c r="K785" s="46">
        <v>0</v>
      </c>
      <c r="L785" s="46">
        <v>0</v>
      </c>
      <c r="M785">
        <f>+_xlfn.IFNA(VLOOKUP(C785,'[1]HISTORICO TCB MUNICIPIO'!$C$10:$W$1131,21,FALSE),0)</f>
        <v>0</v>
      </c>
    </row>
    <row r="786" spans="1:13" x14ac:dyDescent="0.25">
      <c r="A786" s="44">
        <f>+COUNTIF($B$1:B786,ESTADISTICAS!B$9)</f>
        <v>0</v>
      </c>
      <c r="B786">
        <v>54</v>
      </c>
      <c r="C786" s="158">
        <v>54109</v>
      </c>
      <c r="D786" s="46" t="s">
        <v>1097</v>
      </c>
      <c r="E786" s="46">
        <v>0</v>
      </c>
      <c r="F786" s="46">
        <v>0</v>
      </c>
      <c r="G786" s="46">
        <v>0</v>
      </c>
      <c r="H786" s="46">
        <v>0</v>
      </c>
      <c r="I786" s="46">
        <v>0</v>
      </c>
      <c r="J786" s="46">
        <v>0.19238900634249473</v>
      </c>
      <c r="K786" s="46">
        <v>0</v>
      </c>
      <c r="L786" s="46">
        <v>0</v>
      </c>
      <c r="M786">
        <f>+_xlfn.IFNA(VLOOKUP(C786,'[1]HISTORICO TCB MUNICIPIO'!$C$10:$W$1131,21,FALSE),0)</f>
        <v>0</v>
      </c>
    </row>
    <row r="787" spans="1:13" x14ac:dyDescent="0.25">
      <c r="A787" s="44">
        <f>+COUNTIF($B$1:B787,ESTADISTICAS!B$9)</f>
        <v>0</v>
      </c>
      <c r="B787">
        <v>54</v>
      </c>
      <c r="C787" s="158">
        <v>54125</v>
      </c>
      <c r="D787" s="46" t="s">
        <v>1098</v>
      </c>
      <c r="E787" s="46">
        <v>0.22513089005235601</v>
      </c>
      <c r="F787" s="46">
        <v>0.18181818181818182</v>
      </c>
      <c r="G787" s="46">
        <v>0.17127071823204421</v>
      </c>
      <c r="H787" s="46">
        <v>0.12643678160919541</v>
      </c>
      <c r="I787" s="46">
        <v>0.11377245508982035</v>
      </c>
      <c r="J787" s="46">
        <v>0</v>
      </c>
      <c r="K787" s="46">
        <v>0</v>
      </c>
      <c r="L787" s="46">
        <v>0</v>
      </c>
      <c r="M787">
        <f>+_xlfn.IFNA(VLOOKUP(C787,'[1]HISTORICO TCB MUNICIPIO'!$C$10:$W$1131,21,FALSE),0)</f>
        <v>0</v>
      </c>
    </row>
    <row r="788" spans="1:13" x14ac:dyDescent="0.25">
      <c r="A788" s="44">
        <f>+COUNTIF($B$1:B788,ESTADISTICAS!B$9)</f>
        <v>0</v>
      </c>
      <c r="B788">
        <v>54</v>
      </c>
      <c r="C788" s="158">
        <v>54128</v>
      </c>
      <c r="D788" s="46" t="s">
        <v>1099</v>
      </c>
      <c r="E788" s="46">
        <v>1.0277492291880781E-3</v>
      </c>
      <c r="F788" s="46">
        <v>3.9354187689202826E-2</v>
      </c>
      <c r="G788" s="46">
        <v>8.0516898608349902E-2</v>
      </c>
      <c r="H788" s="46">
        <v>5.17578125E-2</v>
      </c>
      <c r="I788" s="46">
        <v>4.0579710144927533E-2</v>
      </c>
      <c r="J788" s="46">
        <v>3.9272030651340994E-2</v>
      </c>
      <c r="K788" s="46">
        <v>3.5440613026819924E-2</v>
      </c>
      <c r="L788" s="46">
        <v>1.9249278152069296E-2</v>
      </c>
      <c r="M788">
        <f>+_xlfn.IFNA(VLOOKUP(C788,'[1]HISTORICO TCB MUNICIPIO'!$C$10:$W$1131,21,FALSE),0)</f>
        <v>1.0752688172043012E-2</v>
      </c>
    </row>
    <row r="789" spans="1:13" x14ac:dyDescent="0.25">
      <c r="A789" s="44">
        <f>+COUNTIF($B$1:B789,ESTADISTICAS!B$9)</f>
        <v>0</v>
      </c>
      <c r="B789">
        <v>54</v>
      </c>
      <c r="C789" s="158">
        <v>54172</v>
      </c>
      <c r="D789" s="46" t="s">
        <v>1100</v>
      </c>
      <c r="E789" s="46">
        <v>8.7473757872638211E-2</v>
      </c>
      <c r="F789" s="46">
        <v>8.0276816608996535E-2</v>
      </c>
      <c r="G789" s="46">
        <v>9.1408934707903775E-2</v>
      </c>
      <c r="H789" s="46">
        <v>4.5112781954887216E-2</v>
      </c>
      <c r="I789" s="46">
        <v>4.4277929155313353E-2</v>
      </c>
      <c r="J789" s="46">
        <v>3.3401499659168374E-2</v>
      </c>
      <c r="K789" s="46">
        <v>1.5027322404371584E-2</v>
      </c>
      <c r="L789" s="46">
        <v>8.2248115147361203E-3</v>
      </c>
      <c r="M789">
        <f>+_xlfn.IFNA(VLOOKUP(C789,'[1]HISTORICO TCB MUNICIPIO'!$C$10:$W$1131,21,FALSE),0)</f>
        <v>6.2111801242236021E-3</v>
      </c>
    </row>
    <row r="790" spans="1:13" x14ac:dyDescent="0.25">
      <c r="A790" s="44">
        <f>+COUNTIF($B$1:B790,ESTADISTICAS!B$9)</f>
        <v>0</v>
      </c>
      <c r="B790">
        <v>54</v>
      </c>
      <c r="C790" s="158">
        <v>54174</v>
      </c>
      <c r="D790" s="46" t="s">
        <v>1101</v>
      </c>
      <c r="E790" s="46">
        <v>4.0247678018575851E-2</v>
      </c>
      <c r="F790" s="46">
        <v>2.1233569261880688E-2</v>
      </c>
      <c r="G790" s="46">
        <v>3.0571992110453649E-2</v>
      </c>
      <c r="H790" s="46">
        <v>2.3076923076923078E-2</v>
      </c>
      <c r="I790" s="46">
        <v>2.0774315391879131E-2</v>
      </c>
      <c r="J790" s="46">
        <v>0</v>
      </c>
      <c r="K790" s="46">
        <v>0</v>
      </c>
      <c r="L790" s="46">
        <v>0</v>
      </c>
      <c r="M790">
        <f>+_xlfn.IFNA(VLOOKUP(C790,'[1]HISTORICO TCB MUNICIPIO'!$C$10:$W$1131,21,FALSE),0)</f>
        <v>0</v>
      </c>
    </row>
    <row r="791" spans="1:13" x14ac:dyDescent="0.25">
      <c r="A791" s="44">
        <f>+COUNTIF($B$1:B791,ESTADISTICAS!B$9)</f>
        <v>0</v>
      </c>
      <c r="B791">
        <v>54</v>
      </c>
      <c r="C791" s="158">
        <v>54206</v>
      </c>
      <c r="D791" s="46" t="s">
        <v>1102</v>
      </c>
      <c r="E791" s="46">
        <v>4.4776119402985072E-2</v>
      </c>
      <c r="F791" s="46">
        <v>1.3798111837327523E-2</v>
      </c>
      <c r="G791" s="46">
        <v>0</v>
      </c>
      <c r="H791" s="46">
        <v>0</v>
      </c>
      <c r="I791" s="46">
        <v>0</v>
      </c>
      <c r="J791" s="46">
        <v>0</v>
      </c>
      <c r="K791" s="46">
        <v>0</v>
      </c>
      <c r="L791" s="46">
        <v>0</v>
      </c>
      <c r="M791">
        <f>+_xlfn.IFNA(VLOOKUP(C791,'[1]HISTORICO TCB MUNICIPIO'!$C$10:$W$1131,21,FALSE),0)</f>
        <v>0</v>
      </c>
    </row>
    <row r="792" spans="1:13" x14ac:dyDescent="0.25">
      <c r="A792" s="44">
        <f>+COUNTIF($B$1:B792,ESTADISTICAS!B$9)</f>
        <v>0</v>
      </c>
      <c r="B792">
        <v>54</v>
      </c>
      <c r="C792" s="158">
        <v>54223</v>
      </c>
      <c r="D792" s="46" t="s">
        <v>1103</v>
      </c>
      <c r="E792" s="46">
        <v>6.3291139240506333E-2</v>
      </c>
      <c r="F792" s="46">
        <v>2.9224904701397714E-2</v>
      </c>
      <c r="G792" s="46">
        <v>2.7989821882951654E-2</v>
      </c>
      <c r="H792" s="46">
        <v>2.8097062579821201E-2</v>
      </c>
      <c r="I792" s="46">
        <v>2.4516129032258065E-2</v>
      </c>
      <c r="J792" s="46">
        <v>0</v>
      </c>
      <c r="K792" s="46">
        <v>0</v>
      </c>
      <c r="L792" s="46">
        <v>0</v>
      </c>
      <c r="M792">
        <f>+_xlfn.IFNA(VLOOKUP(C792,'[1]HISTORICO TCB MUNICIPIO'!$C$10:$W$1131,21,FALSE),0)</f>
        <v>0</v>
      </c>
    </row>
    <row r="793" spans="1:13" x14ac:dyDescent="0.25">
      <c r="A793" s="44">
        <f>+COUNTIF($B$1:B793,ESTADISTICAS!B$9)</f>
        <v>0</v>
      </c>
      <c r="B793">
        <v>54</v>
      </c>
      <c r="C793" s="158">
        <v>54239</v>
      </c>
      <c r="D793" s="46" t="s">
        <v>1104</v>
      </c>
      <c r="E793" s="46">
        <v>8.3573487031700283E-2</v>
      </c>
      <c r="F793" s="46">
        <v>4.9275362318840582E-2</v>
      </c>
      <c r="G793" s="46">
        <v>0.17507418397626112</v>
      </c>
      <c r="H793" s="46">
        <v>7.2507552870090641E-2</v>
      </c>
      <c r="I793" s="46">
        <v>0.17665615141955837</v>
      </c>
      <c r="J793" s="46">
        <v>0.25974025974025972</v>
      </c>
      <c r="K793" s="46">
        <v>0.15646258503401361</v>
      </c>
      <c r="L793" s="46">
        <v>0.17894736842105263</v>
      </c>
      <c r="M793">
        <f>+_xlfn.IFNA(VLOOKUP(C793,'[1]HISTORICO TCB MUNICIPIO'!$C$10:$W$1131,21,FALSE),0)</f>
        <v>0.16487455197132617</v>
      </c>
    </row>
    <row r="794" spans="1:13" x14ac:dyDescent="0.25">
      <c r="A794" s="44">
        <f>+COUNTIF($B$1:B794,ESTADISTICAS!B$9)</f>
        <v>0</v>
      </c>
      <c r="B794">
        <v>54</v>
      </c>
      <c r="C794" s="158">
        <v>54245</v>
      </c>
      <c r="D794" s="46" t="s">
        <v>1105</v>
      </c>
      <c r="E794" s="46">
        <v>0.10157367668097282</v>
      </c>
      <c r="F794" s="46">
        <v>7.9684134960516864E-2</v>
      </c>
      <c r="G794" s="46">
        <v>5.7347670250896057E-2</v>
      </c>
      <c r="H794" s="46">
        <v>2.4372759856630826E-2</v>
      </c>
      <c r="I794" s="46">
        <v>1.3659237958303379E-2</v>
      </c>
      <c r="J794" s="46">
        <v>0</v>
      </c>
      <c r="K794" s="46">
        <v>0</v>
      </c>
      <c r="L794" s="46">
        <v>0</v>
      </c>
      <c r="M794">
        <f>+_xlfn.IFNA(VLOOKUP(C794,'[1]HISTORICO TCB MUNICIPIO'!$C$10:$W$1131,21,FALSE),0)</f>
        <v>0</v>
      </c>
    </row>
    <row r="795" spans="1:13" x14ac:dyDescent="0.25">
      <c r="A795" s="44">
        <f>+COUNTIF($B$1:B795,ESTADISTICAS!B$9)</f>
        <v>0</v>
      </c>
      <c r="B795">
        <v>54</v>
      </c>
      <c r="C795" s="158">
        <v>54250</v>
      </c>
      <c r="D795" s="46" t="s">
        <v>1106</v>
      </c>
      <c r="E795" s="46">
        <v>0</v>
      </c>
      <c r="F795" s="46">
        <v>7.7358490566037733E-2</v>
      </c>
      <c r="G795" s="46">
        <v>2.3084025854108958E-2</v>
      </c>
      <c r="H795" s="46">
        <v>1.519213583556747E-2</v>
      </c>
      <c r="I795" s="46">
        <v>0</v>
      </c>
      <c r="J795" s="46">
        <v>0</v>
      </c>
      <c r="K795" s="46">
        <v>0</v>
      </c>
      <c r="L795" s="46">
        <v>0</v>
      </c>
      <c r="M795">
        <f>+_xlfn.IFNA(VLOOKUP(C795,'[1]HISTORICO TCB MUNICIPIO'!$C$10:$W$1131,21,FALSE),0)</f>
        <v>0</v>
      </c>
    </row>
    <row r="796" spans="1:13" x14ac:dyDescent="0.25">
      <c r="A796" s="44">
        <f>+COUNTIF($B$1:B796,ESTADISTICAS!B$9)</f>
        <v>0</v>
      </c>
      <c r="B796">
        <v>54</v>
      </c>
      <c r="C796" s="158">
        <v>54261</v>
      </c>
      <c r="D796" s="46" t="s">
        <v>1107</v>
      </c>
      <c r="E796" s="46">
        <v>4.4545454545454548E-2</v>
      </c>
      <c r="F796" s="46">
        <v>3.3392698130008905E-2</v>
      </c>
      <c r="G796" s="46">
        <v>2.621231979030144E-2</v>
      </c>
      <c r="H796" s="46">
        <v>2.3635582294800173E-2</v>
      </c>
      <c r="I796" s="46">
        <v>8.5215168299957388E-4</v>
      </c>
      <c r="J796" s="46">
        <v>8.5034013605442174E-4</v>
      </c>
      <c r="K796" s="46">
        <v>0</v>
      </c>
      <c r="L796" s="46">
        <v>0</v>
      </c>
      <c r="M796">
        <f>+_xlfn.IFNA(VLOOKUP(C796,'[1]HISTORICO TCB MUNICIPIO'!$C$10:$W$1131,21,FALSE),0)</f>
        <v>0</v>
      </c>
    </row>
    <row r="797" spans="1:13" x14ac:dyDescent="0.25">
      <c r="A797" s="44">
        <f>+COUNTIF($B$1:B797,ESTADISTICAS!B$9)</f>
        <v>0</v>
      </c>
      <c r="B797">
        <v>54</v>
      </c>
      <c r="C797" s="158">
        <v>54313</v>
      </c>
      <c r="D797" s="46" t="s">
        <v>1108</v>
      </c>
      <c r="E797" s="46">
        <v>0.18914185639229422</v>
      </c>
      <c r="F797" s="46">
        <v>7.407407407407407E-2</v>
      </c>
      <c r="G797" s="46">
        <v>1.2411347517730497E-2</v>
      </c>
      <c r="H797" s="46">
        <v>1.4388489208633094E-2</v>
      </c>
      <c r="I797" s="46">
        <v>3.25497287522604E-2</v>
      </c>
      <c r="J797" s="46">
        <v>3.1716417910447763E-2</v>
      </c>
      <c r="K797" s="46">
        <v>3.0188679245283019E-2</v>
      </c>
      <c r="L797" s="46">
        <v>5.8708414872798431E-2</v>
      </c>
      <c r="M797">
        <f>+_xlfn.IFNA(VLOOKUP(C797,'[1]HISTORICO TCB MUNICIPIO'!$C$10:$W$1131,21,FALSE),0)</f>
        <v>4.4354838709677422E-2</v>
      </c>
    </row>
    <row r="798" spans="1:13" x14ac:dyDescent="0.25">
      <c r="A798" s="44">
        <f>+COUNTIF($B$1:B798,ESTADISTICAS!B$9)</f>
        <v>0</v>
      </c>
      <c r="B798">
        <v>54</v>
      </c>
      <c r="C798" s="158">
        <v>54344</v>
      </c>
      <c r="D798" s="46" t="s">
        <v>1109</v>
      </c>
      <c r="E798" s="46">
        <v>0</v>
      </c>
      <c r="F798" s="46">
        <v>0</v>
      </c>
      <c r="G798" s="46">
        <v>8.9847259658580418E-4</v>
      </c>
      <c r="H798" s="46">
        <v>4.5977011494252873E-2</v>
      </c>
      <c r="I798" s="46">
        <v>4.3821209465381247E-2</v>
      </c>
      <c r="J798" s="46">
        <v>0</v>
      </c>
      <c r="K798" s="46">
        <v>0</v>
      </c>
      <c r="L798" s="46">
        <v>0</v>
      </c>
      <c r="M798">
        <f>+_xlfn.IFNA(VLOOKUP(C798,'[1]HISTORICO TCB MUNICIPIO'!$C$10:$W$1131,21,FALSE),0)</f>
        <v>0</v>
      </c>
    </row>
    <row r="799" spans="1:13" x14ac:dyDescent="0.25">
      <c r="A799" s="44">
        <f>+COUNTIF($B$1:B799,ESTADISTICAS!B$9)</f>
        <v>0</v>
      </c>
      <c r="B799">
        <v>54</v>
      </c>
      <c r="C799" s="158">
        <v>54347</v>
      </c>
      <c r="D799" s="46" t="s">
        <v>1110</v>
      </c>
      <c r="E799" s="46">
        <v>0.10526315789473684</v>
      </c>
      <c r="F799" s="46">
        <v>0.14444444444444443</v>
      </c>
      <c r="G799" s="46">
        <v>8.3798882681564241E-2</v>
      </c>
      <c r="H799" s="46">
        <v>3.3333333333333333E-2</v>
      </c>
      <c r="I799" s="46">
        <v>0</v>
      </c>
      <c r="J799" s="46">
        <v>0</v>
      </c>
      <c r="K799" s="46">
        <v>0</v>
      </c>
      <c r="L799" s="46">
        <v>0</v>
      </c>
      <c r="M799">
        <f>+_xlfn.IFNA(VLOOKUP(C799,'[1]HISTORICO TCB MUNICIPIO'!$C$10:$W$1131,21,FALSE),0)</f>
        <v>0</v>
      </c>
    </row>
    <row r="800" spans="1:13" x14ac:dyDescent="0.25">
      <c r="A800" s="44">
        <f>+COUNTIF($B$1:B800,ESTADISTICAS!B$9)</f>
        <v>0</v>
      </c>
      <c r="B800">
        <v>54</v>
      </c>
      <c r="C800" s="158">
        <v>54377</v>
      </c>
      <c r="D800" s="46" t="s">
        <v>1111</v>
      </c>
      <c r="E800" s="46">
        <v>0</v>
      </c>
      <c r="F800" s="46">
        <v>0.10824742268041238</v>
      </c>
      <c r="G800" s="46">
        <v>0.15798319327731092</v>
      </c>
      <c r="H800" s="46">
        <v>0.12807881773399016</v>
      </c>
      <c r="I800" s="46">
        <v>4.5307443365695796E-2</v>
      </c>
      <c r="J800" s="46">
        <v>0</v>
      </c>
      <c r="K800" s="46">
        <v>0</v>
      </c>
      <c r="L800" s="46">
        <v>0</v>
      </c>
      <c r="M800">
        <f>+_xlfn.IFNA(VLOOKUP(C800,'[1]HISTORICO TCB MUNICIPIO'!$C$10:$W$1131,21,FALSE),0)</f>
        <v>0</v>
      </c>
    </row>
    <row r="801" spans="1:13" x14ac:dyDescent="0.25">
      <c r="A801" s="44">
        <f>+COUNTIF($B$1:B801,ESTADISTICAS!B$9)</f>
        <v>0</v>
      </c>
      <c r="B801">
        <v>54</v>
      </c>
      <c r="C801" s="158">
        <v>54385</v>
      </c>
      <c r="D801" s="46" t="s">
        <v>1112</v>
      </c>
      <c r="E801" s="46">
        <v>9.3632958801498128E-4</v>
      </c>
      <c r="F801" s="46">
        <v>0</v>
      </c>
      <c r="G801" s="46">
        <v>0</v>
      </c>
      <c r="H801" s="46">
        <v>1.5450643776824034E-2</v>
      </c>
      <c r="I801" s="46">
        <v>1.4999999999999999E-2</v>
      </c>
      <c r="J801" s="46">
        <v>0</v>
      </c>
      <c r="K801" s="46">
        <v>0</v>
      </c>
      <c r="L801" s="46">
        <v>0</v>
      </c>
      <c r="M801">
        <f>+_xlfn.IFNA(VLOOKUP(C801,'[1]HISTORICO TCB MUNICIPIO'!$C$10:$W$1131,21,FALSE),0)</f>
        <v>0</v>
      </c>
    </row>
    <row r="802" spans="1:13" x14ac:dyDescent="0.25">
      <c r="A802" s="44">
        <f>+COUNTIF($B$1:B802,ESTADISTICAS!B$9)</f>
        <v>0</v>
      </c>
      <c r="B802">
        <v>54</v>
      </c>
      <c r="C802" s="158">
        <v>54398</v>
      </c>
      <c r="D802" s="46" t="s">
        <v>1113</v>
      </c>
      <c r="E802" s="46">
        <v>5.2631578947368418E-2</v>
      </c>
      <c r="F802" s="46">
        <v>2.4291497975708502E-2</v>
      </c>
      <c r="G802" s="46">
        <v>2.0380434782608696E-2</v>
      </c>
      <c r="H802" s="46">
        <v>0</v>
      </c>
      <c r="I802" s="46">
        <v>0</v>
      </c>
      <c r="J802" s="46">
        <v>0</v>
      </c>
      <c r="K802" s="46">
        <v>0</v>
      </c>
      <c r="L802" s="46">
        <v>0</v>
      </c>
      <c r="M802">
        <f>+_xlfn.IFNA(VLOOKUP(C802,'[1]HISTORICO TCB MUNICIPIO'!$C$10:$W$1131,21,FALSE),0)</f>
        <v>0</v>
      </c>
    </row>
    <row r="803" spans="1:13" x14ac:dyDescent="0.25">
      <c r="A803" s="44">
        <f>+COUNTIF($B$1:B803,ESTADISTICAS!B$9)</f>
        <v>0</v>
      </c>
      <c r="B803">
        <v>54</v>
      </c>
      <c r="C803" s="158">
        <v>54405</v>
      </c>
      <c r="D803" s="46" t="s">
        <v>1114</v>
      </c>
      <c r="E803" s="46">
        <v>1.9095927196777562E-2</v>
      </c>
      <c r="F803" s="46">
        <v>1.9075568598679385E-2</v>
      </c>
      <c r="G803" s="46">
        <v>1.8601297764960344E-2</v>
      </c>
      <c r="H803" s="46">
        <v>2.2859576884850207E-2</v>
      </c>
      <c r="I803" s="46">
        <v>1.1083052749719416E-2</v>
      </c>
      <c r="J803" s="46">
        <v>6.8311724522514983E-3</v>
      </c>
      <c r="K803" s="46">
        <v>0</v>
      </c>
      <c r="L803" s="46">
        <v>2.7960296379141619E-4</v>
      </c>
      <c r="M803">
        <f>+_xlfn.IFNA(VLOOKUP(C803,'[1]HISTORICO TCB MUNICIPIO'!$C$10:$W$1131,21,FALSE),0)</f>
        <v>0</v>
      </c>
    </row>
    <row r="804" spans="1:13" x14ac:dyDescent="0.25">
      <c r="A804" s="44">
        <f>+COUNTIF($B$1:B804,ESTADISTICAS!B$9)</f>
        <v>0</v>
      </c>
      <c r="B804">
        <v>54</v>
      </c>
      <c r="C804" s="158">
        <v>54418</v>
      </c>
      <c r="D804" s="46" t="s">
        <v>1115</v>
      </c>
      <c r="E804" s="46">
        <v>0.13003095975232198</v>
      </c>
      <c r="F804" s="46">
        <v>7.926829268292683E-2</v>
      </c>
      <c r="G804" s="46">
        <v>3.003003003003003E-3</v>
      </c>
      <c r="H804" s="46">
        <v>2.9411764705882353E-3</v>
      </c>
      <c r="I804" s="46">
        <v>0</v>
      </c>
      <c r="J804" s="46">
        <v>0</v>
      </c>
      <c r="K804" s="46">
        <v>0</v>
      </c>
      <c r="L804" s="46">
        <v>0</v>
      </c>
      <c r="M804">
        <f>+_xlfn.IFNA(VLOOKUP(C804,'[1]HISTORICO TCB MUNICIPIO'!$C$10:$W$1131,21,FALSE),0)</f>
        <v>0</v>
      </c>
    </row>
    <row r="805" spans="1:13" x14ac:dyDescent="0.25">
      <c r="A805" s="44">
        <f>+COUNTIF($B$1:B805,ESTADISTICAS!B$9)</f>
        <v>0</v>
      </c>
      <c r="B805">
        <v>54</v>
      </c>
      <c r="C805" s="158">
        <v>54480</v>
      </c>
      <c r="D805" s="46" t="s">
        <v>1116</v>
      </c>
      <c r="E805" s="46">
        <v>8.9230769230769225E-2</v>
      </c>
      <c r="F805" s="46">
        <v>5.7575757575757579E-2</v>
      </c>
      <c r="G805" s="46">
        <v>4.1916167664670656E-2</v>
      </c>
      <c r="H805" s="46">
        <v>9.7633136094674555E-2</v>
      </c>
      <c r="I805" s="46">
        <v>4.7058823529411764E-2</v>
      </c>
      <c r="J805" s="46">
        <v>0</v>
      </c>
      <c r="K805" s="46">
        <v>0</v>
      </c>
      <c r="L805" s="46">
        <v>0</v>
      </c>
      <c r="M805">
        <f>+_xlfn.IFNA(VLOOKUP(C805,'[1]HISTORICO TCB MUNICIPIO'!$C$10:$W$1131,21,FALSE),0)</f>
        <v>0</v>
      </c>
    </row>
    <row r="806" spans="1:13" x14ac:dyDescent="0.25">
      <c r="A806" s="44">
        <f>+COUNTIF($B$1:B806,ESTADISTICAS!B$9)</f>
        <v>0</v>
      </c>
      <c r="B806">
        <v>54</v>
      </c>
      <c r="C806" s="158">
        <v>54498</v>
      </c>
      <c r="D806" s="46" t="s">
        <v>1117</v>
      </c>
      <c r="E806" s="46">
        <v>0.76358967042374093</v>
      </c>
      <c r="F806" s="46">
        <v>0.77647225368063422</v>
      </c>
      <c r="G806" s="46">
        <v>0.86730715678084103</v>
      </c>
      <c r="H806" s="46">
        <v>0.87850340136054417</v>
      </c>
      <c r="I806" s="46">
        <v>0.99640718562874253</v>
      </c>
      <c r="J806" s="46">
        <v>0.95133724722765822</v>
      </c>
      <c r="K806" s="46">
        <v>0.99345062283292662</v>
      </c>
      <c r="L806" s="46">
        <v>0.9613428280773143</v>
      </c>
      <c r="M806">
        <f>+_xlfn.IFNA(VLOOKUP(C806,'[1]HISTORICO TCB MUNICIPIO'!$C$10:$W$1131,21,FALSE),0)</f>
        <v>0.95396322130627775</v>
      </c>
    </row>
    <row r="807" spans="1:13" x14ac:dyDescent="0.25">
      <c r="A807" s="44">
        <f>+COUNTIF($B$1:B807,ESTADISTICAS!B$9)</f>
        <v>0</v>
      </c>
      <c r="B807">
        <v>54</v>
      </c>
      <c r="C807" s="158">
        <v>54518</v>
      </c>
      <c r="D807" s="46" t="s">
        <v>1118</v>
      </c>
      <c r="E807" s="46">
        <v>1.404208800218639</v>
      </c>
      <c r="F807" s="46">
        <v>1.5268918918918919</v>
      </c>
      <c r="G807" s="46">
        <v>1.4489469474806718</v>
      </c>
      <c r="H807" s="46">
        <v>1.304410606458388</v>
      </c>
      <c r="I807" s="46">
        <v>1.382204377671286</v>
      </c>
      <c r="J807" s="46">
        <v>1.4828205128205127</v>
      </c>
      <c r="K807" s="46">
        <v>1.7122503498282662</v>
      </c>
      <c r="L807" s="46">
        <v>1.8330377501900177</v>
      </c>
      <c r="M807">
        <f>+_xlfn.IFNA(VLOOKUP(C807,'[1]HISTORICO TCB MUNICIPIO'!$C$10:$W$1131,21,FALSE),0)</f>
        <v>1.9014672400708323</v>
      </c>
    </row>
    <row r="808" spans="1:13" x14ac:dyDescent="0.25">
      <c r="A808" s="44">
        <f>+COUNTIF($B$1:B808,ESTADISTICAS!B$9)</f>
        <v>0</v>
      </c>
      <c r="B808">
        <v>54</v>
      </c>
      <c r="C808" s="158">
        <v>54520</v>
      </c>
      <c r="D808" s="46" t="s">
        <v>1119</v>
      </c>
      <c r="E808" s="46">
        <v>9.8654708520179366E-2</v>
      </c>
      <c r="F808" s="46">
        <v>9.7995545657015584E-2</v>
      </c>
      <c r="G808" s="46">
        <v>5.5555555555555552E-2</v>
      </c>
      <c r="H808" s="46">
        <v>0</v>
      </c>
      <c r="I808" s="46">
        <v>0</v>
      </c>
      <c r="J808" s="46">
        <v>0</v>
      </c>
      <c r="K808" s="46">
        <v>0</v>
      </c>
      <c r="L808" s="46">
        <v>0</v>
      </c>
      <c r="M808">
        <f>+_xlfn.IFNA(VLOOKUP(C808,'[1]HISTORICO TCB MUNICIPIO'!$C$10:$W$1131,21,FALSE),0)</f>
        <v>0</v>
      </c>
    </row>
    <row r="809" spans="1:13" x14ac:dyDescent="0.25">
      <c r="A809" s="44">
        <f>+COUNTIF($B$1:B809,ESTADISTICAS!B$9)</f>
        <v>0</v>
      </c>
      <c r="B809">
        <v>54</v>
      </c>
      <c r="C809" s="158">
        <v>54553</v>
      </c>
      <c r="D809" s="46" t="s">
        <v>1120</v>
      </c>
      <c r="E809" s="46">
        <v>0.10278372591006424</v>
      </c>
      <c r="F809" s="46">
        <v>6.9791666666666669E-2</v>
      </c>
      <c r="G809" s="46">
        <v>4.8533872598584431E-2</v>
      </c>
      <c r="H809" s="46">
        <v>0</v>
      </c>
      <c r="I809" s="46">
        <v>0</v>
      </c>
      <c r="J809" s="46">
        <v>0</v>
      </c>
      <c r="K809" s="46">
        <v>0</v>
      </c>
      <c r="L809" s="46">
        <v>0</v>
      </c>
      <c r="M809">
        <f>+_xlfn.IFNA(VLOOKUP(C809,'[1]HISTORICO TCB MUNICIPIO'!$C$10:$W$1131,21,FALSE),0)</f>
        <v>0</v>
      </c>
    </row>
    <row r="810" spans="1:13" x14ac:dyDescent="0.25">
      <c r="A810" s="44">
        <f>+COUNTIF($B$1:B810,ESTADISTICAS!B$9)</f>
        <v>0</v>
      </c>
      <c r="B810">
        <v>54</v>
      </c>
      <c r="C810" s="158">
        <v>54599</v>
      </c>
      <c r="D810" s="46" t="s">
        <v>1121</v>
      </c>
      <c r="E810" s="46">
        <v>8.3025830258302583E-2</v>
      </c>
      <c r="F810" s="46">
        <v>0.16206261510128914</v>
      </c>
      <c r="G810" s="46">
        <v>0.13893967093235832</v>
      </c>
      <c r="H810" s="46">
        <v>0.11272727272727273</v>
      </c>
      <c r="I810" s="46">
        <v>3.5714285714285712E-2</v>
      </c>
      <c r="J810" s="46">
        <v>0</v>
      </c>
      <c r="K810" s="46">
        <v>0</v>
      </c>
      <c r="L810" s="46">
        <v>0</v>
      </c>
      <c r="M810">
        <f>+_xlfn.IFNA(VLOOKUP(C810,'[1]HISTORICO TCB MUNICIPIO'!$C$10:$W$1131,21,FALSE),0)</f>
        <v>0</v>
      </c>
    </row>
    <row r="811" spans="1:13" x14ac:dyDescent="0.25">
      <c r="A811" s="44">
        <f>+COUNTIF($B$1:B811,ESTADISTICAS!B$9)</f>
        <v>0</v>
      </c>
      <c r="B811">
        <v>54</v>
      </c>
      <c r="C811" s="158">
        <v>54660</v>
      </c>
      <c r="D811" s="46" t="s">
        <v>1122</v>
      </c>
      <c r="E811" s="46">
        <v>6.5632458233890217E-2</v>
      </c>
      <c r="F811" s="46">
        <v>5.6074766355140186E-2</v>
      </c>
      <c r="G811" s="46">
        <v>8.3715596330275227E-2</v>
      </c>
      <c r="H811" s="46">
        <v>8.3892617449664433E-2</v>
      </c>
      <c r="I811" s="46">
        <v>0.12363238512035012</v>
      </c>
      <c r="J811" s="46">
        <v>5.5016181229773461E-2</v>
      </c>
      <c r="K811" s="46">
        <v>5.3763440860215055E-2</v>
      </c>
      <c r="L811" s="46">
        <v>4.4468546637744036E-2</v>
      </c>
      <c r="M811">
        <f>+_xlfn.IFNA(VLOOKUP(C811,'[1]HISTORICO TCB MUNICIPIO'!$C$10:$W$1131,21,FALSE),0)</f>
        <v>1.4428412874583796E-2</v>
      </c>
    </row>
    <row r="812" spans="1:13" x14ac:dyDescent="0.25">
      <c r="A812" s="44">
        <f>+COUNTIF($B$1:B812,ESTADISTICAS!B$9)</f>
        <v>0</v>
      </c>
      <c r="B812">
        <v>54</v>
      </c>
      <c r="C812" s="158">
        <v>54670</v>
      </c>
      <c r="D812" s="46" t="s">
        <v>1123</v>
      </c>
      <c r="E812" s="46">
        <v>2.6831036983321246E-2</v>
      </c>
      <c r="F812" s="46">
        <v>2.0625889046941678E-2</v>
      </c>
      <c r="G812" s="46">
        <v>0</v>
      </c>
      <c r="H812" s="46">
        <v>0</v>
      </c>
      <c r="I812" s="46">
        <v>0</v>
      </c>
      <c r="J812" s="46">
        <v>0</v>
      </c>
      <c r="K812" s="46">
        <v>0</v>
      </c>
      <c r="L812" s="46">
        <v>0</v>
      </c>
      <c r="M812">
        <f>+_xlfn.IFNA(VLOOKUP(C812,'[1]HISTORICO TCB MUNICIPIO'!$C$10:$W$1131,21,FALSE),0)</f>
        <v>0</v>
      </c>
    </row>
    <row r="813" spans="1:13" x14ac:dyDescent="0.25">
      <c r="A813" s="44">
        <f>+COUNTIF($B$1:B813,ESTADISTICAS!B$9)</f>
        <v>0</v>
      </c>
      <c r="B813">
        <v>54</v>
      </c>
      <c r="C813" s="158">
        <v>54673</v>
      </c>
      <c r="D813" s="46" t="s">
        <v>889</v>
      </c>
      <c r="E813" s="46">
        <v>0</v>
      </c>
      <c r="F813" s="46">
        <v>7.7605321507760533E-2</v>
      </c>
      <c r="G813" s="46">
        <v>0.16883116883116883</v>
      </c>
      <c r="H813" s="46">
        <v>9.3816631130063971E-2</v>
      </c>
      <c r="I813" s="46">
        <v>2.9473684210526315E-2</v>
      </c>
      <c r="J813" s="46">
        <v>6.2761506276150625E-2</v>
      </c>
      <c r="K813" s="46">
        <v>3.9175257731958762E-2</v>
      </c>
      <c r="L813" s="46">
        <v>7.5664621676891614E-2</v>
      </c>
      <c r="M813">
        <f>+_xlfn.IFNA(VLOOKUP(C813,'[1]HISTORICO TCB MUNICIPIO'!$C$10:$W$1131,21,FALSE),0)</f>
        <v>5.0505050505050504E-2</v>
      </c>
    </row>
    <row r="814" spans="1:13" x14ac:dyDescent="0.25">
      <c r="A814" s="44">
        <f>+COUNTIF($B$1:B814,ESTADISTICAS!B$9)</f>
        <v>0</v>
      </c>
      <c r="B814">
        <v>54</v>
      </c>
      <c r="C814" s="158">
        <v>54680</v>
      </c>
      <c r="D814" s="46" t="s">
        <v>1124</v>
      </c>
      <c r="E814" s="46">
        <v>0</v>
      </c>
      <c r="F814" s="46">
        <v>0</v>
      </c>
      <c r="G814" s="46">
        <v>0.19926199261992619</v>
      </c>
      <c r="H814" s="46">
        <v>5.4945054945054944E-2</v>
      </c>
      <c r="I814" s="46">
        <v>0.13868613138686131</v>
      </c>
      <c r="J814" s="46">
        <v>0.13602941176470587</v>
      </c>
      <c r="K814" s="46">
        <v>9.1575091575091569E-2</v>
      </c>
      <c r="L814" s="46">
        <v>0</v>
      </c>
      <c r="M814">
        <f>+_xlfn.IFNA(VLOOKUP(C814,'[1]HISTORICO TCB MUNICIPIO'!$C$10:$W$1131,21,FALSE),0)</f>
        <v>0</v>
      </c>
    </row>
    <row r="815" spans="1:13" x14ac:dyDescent="0.25">
      <c r="A815" s="44">
        <f>+COUNTIF($B$1:B815,ESTADISTICAS!B$9)</f>
        <v>0</v>
      </c>
      <c r="B815">
        <v>54</v>
      </c>
      <c r="C815" s="158">
        <v>54720</v>
      </c>
      <c r="D815" s="46" t="s">
        <v>1125</v>
      </c>
      <c r="E815" s="46">
        <v>8.3561643835616442E-2</v>
      </c>
      <c r="F815" s="46">
        <v>5.5153707052441228E-2</v>
      </c>
      <c r="G815" s="46">
        <v>3.4050179211469536E-2</v>
      </c>
      <c r="H815" s="46">
        <v>2.0062416406598307E-2</v>
      </c>
      <c r="I815" s="46">
        <v>1.2032085561497326E-2</v>
      </c>
      <c r="J815" s="46">
        <v>6.7355186349348896E-3</v>
      </c>
      <c r="K815" s="46">
        <v>9.0950432014552066E-4</v>
      </c>
      <c r="L815" s="46">
        <v>9.2893636785880169E-4</v>
      </c>
      <c r="M815">
        <f>+_xlfn.IFNA(VLOOKUP(C815,'[1]HISTORICO TCB MUNICIPIO'!$C$10:$W$1131,21,FALSE),0)</f>
        <v>0</v>
      </c>
    </row>
    <row r="816" spans="1:13" x14ac:dyDescent="0.25">
      <c r="A816" s="44">
        <f>+COUNTIF($B$1:B816,ESTADISTICAS!B$9)</f>
        <v>0</v>
      </c>
      <c r="B816">
        <v>54</v>
      </c>
      <c r="C816" s="158">
        <v>54743</v>
      </c>
      <c r="D816" s="46" t="s">
        <v>1126</v>
      </c>
      <c r="E816" s="46">
        <v>0</v>
      </c>
      <c r="F816" s="46">
        <v>0</v>
      </c>
      <c r="G816" s="46">
        <v>0</v>
      </c>
      <c r="H816" s="46">
        <v>0</v>
      </c>
      <c r="I816" s="46">
        <v>0</v>
      </c>
      <c r="J816" s="46">
        <v>0</v>
      </c>
      <c r="K816" s="46">
        <v>0</v>
      </c>
      <c r="L816" s="46">
        <v>0</v>
      </c>
      <c r="M816">
        <f>+_xlfn.IFNA(VLOOKUP(C816,'[1]HISTORICO TCB MUNICIPIO'!$C$10:$W$1131,21,FALSE),0)</f>
        <v>0</v>
      </c>
    </row>
    <row r="817" spans="1:13" x14ac:dyDescent="0.25">
      <c r="A817" s="44">
        <f>+COUNTIF($B$1:B817,ESTADISTICAS!B$9)</f>
        <v>0</v>
      </c>
      <c r="B817">
        <v>54</v>
      </c>
      <c r="C817" s="158">
        <v>54800</v>
      </c>
      <c r="D817" s="46" t="s">
        <v>1127</v>
      </c>
      <c r="E817" s="46">
        <v>2.2679324894514769E-2</v>
      </c>
      <c r="F817" s="46">
        <v>8.2093381221139041E-3</v>
      </c>
      <c r="G817" s="46">
        <v>5.9760956175298804E-3</v>
      </c>
      <c r="H817" s="46">
        <v>1.2584704743465635E-2</v>
      </c>
      <c r="I817" s="46">
        <v>1.0362694300518135E-2</v>
      </c>
      <c r="J817" s="46">
        <v>0</v>
      </c>
      <c r="K817" s="46">
        <v>0</v>
      </c>
      <c r="L817" s="46">
        <v>0</v>
      </c>
      <c r="M817">
        <f>+_xlfn.IFNA(VLOOKUP(C817,'[1]HISTORICO TCB MUNICIPIO'!$C$10:$W$1131,21,FALSE),0)</f>
        <v>0</v>
      </c>
    </row>
    <row r="818" spans="1:13" x14ac:dyDescent="0.25">
      <c r="A818" s="44">
        <f>+COUNTIF($B$1:B818,ESTADISTICAS!B$9)</f>
        <v>0</v>
      </c>
      <c r="B818">
        <v>54</v>
      </c>
      <c r="C818" s="158">
        <v>54810</v>
      </c>
      <c r="D818" s="46" t="s">
        <v>1128</v>
      </c>
      <c r="E818" s="46">
        <v>7.9881656804733733E-2</v>
      </c>
      <c r="F818" s="46">
        <v>9.2673037938024908E-2</v>
      </c>
      <c r="G818" s="46">
        <v>9.538635720350977E-2</v>
      </c>
      <c r="H818" s="46">
        <v>6.7810683642402433E-2</v>
      </c>
      <c r="I818" s="46">
        <v>4.8281505728314238E-2</v>
      </c>
      <c r="J818" s="46">
        <v>1.842818428184282E-2</v>
      </c>
      <c r="K818" s="46">
        <v>1.5384615384615385E-2</v>
      </c>
      <c r="L818" s="46">
        <v>7.5942500678058038E-3</v>
      </c>
      <c r="M818">
        <f>+_xlfn.IFNA(VLOOKUP(C818,'[1]HISTORICO TCB MUNICIPIO'!$C$10:$W$1131,21,FALSE),0)</f>
        <v>1.0128661374212975E-2</v>
      </c>
    </row>
    <row r="819" spans="1:13" x14ac:dyDescent="0.25">
      <c r="A819" s="44">
        <f>+COUNTIF($B$1:B819,ESTADISTICAS!B$9)</f>
        <v>0</v>
      </c>
      <c r="B819">
        <v>54</v>
      </c>
      <c r="C819" s="158">
        <v>54820</v>
      </c>
      <c r="D819" s="46" t="s">
        <v>507</v>
      </c>
      <c r="E819" s="46">
        <v>5.4769230769230771E-2</v>
      </c>
      <c r="F819" s="46">
        <v>4.2813455657492352E-2</v>
      </c>
      <c r="G819" s="46">
        <v>5.0640634533251981E-2</v>
      </c>
      <c r="H819" s="46">
        <v>4.9939098660170524E-2</v>
      </c>
      <c r="I819" s="46">
        <v>2.504581551618815E-2</v>
      </c>
      <c r="J819" s="46">
        <v>1.2307692307692308E-3</v>
      </c>
      <c r="K819" s="46">
        <v>0</v>
      </c>
      <c r="L819" s="46">
        <v>0</v>
      </c>
      <c r="M819">
        <f>+_xlfn.IFNA(VLOOKUP(C819,'[1]HISTORICO TCB MUNICIPIO'!$C$10:$W$1131,21,FALSE),0)</f>
        <v>0</v>
      </c>
    </row>
    <row r="820" spans="1:13" x14ac:dyDescent="0.25">
      <c r="A820" s="44">
        <f>+COUNTIF($B$1:B820,ESTADISTICAS!B$9)</f>
        <v>0</v>
      </c>
      <c r="B820">
        <v>54</v>
      </c>
      <c r="C820" s="158">
        <v>54871</v>
      </c>
      <c r="D820" s="46" t="s">
        <v>1129</v>
      </c>
      <c r="E820" s="46">
        <v>0.1095890410958904</v>
      </c>
      <c r="F820" s="46">
        <v>4.0178571428571432E-2</v>
      </c>
      <c r="G820" s="46">
        <v>0</v>
      </c>
      <c r="H820" s="46">
        <v>0</v>
      </c>
      <c r="I820" s="46">
        <v>0</v>
      </c>
      <c r="J820" s="46">
        <v>0</v>
      </c>
      <c r="K820" s="46">
        <v>0</v>
      </c>
      <c r="L820" s="46">
        <v>0</v>
      </c>
      <c r="M820">
        <f>+_xlfn.IFNA(VLOOKUP(C820,'[1]HISTORICO TCB MUNICIPIO'!$C$10:$W$1131,21,FALSE),0)</f>
        <v>0</v>
      </c>
    </row>
    <row r="821" spans="1:13" x14ac:dyDescent="0.25">
      <c r="A821" s="44">
        <f>+COUNTIF($B$1:B821,ESTADISTICAS!B$9)</f>
        <v>0</v>
      </c>
      <c r="B821">
        <v>54</v>
      </c>
      <c r="C821" s="158">
        <v>54874</v>
      </c>
      <c r="D821" s="46" t="s">
        <v>1130</v>
      </c>
      <c r="E821" s="46">
        <v>0.57636698212407989</v>
      </c>
      <c r="F821" s="46">
        <v>0.58353541799617104</v>
      </c>
      <c r="G821" s="46">
        <v>0.52463481059668238</v>
      </c>
      <c r="H821" s="46">
        <v>0.5147907647907648</v>
      </c>
      <c r="I821" s="46">
        <v>0.50234356690883519</v>
      </c>
      <c r="J821" s="46">
        <v>0.58998506948432294</v>
      </c>
      <c r="K821" s="46">
        <v>0.642412583455924</v>
      </c>
      <c r="L821" s="46">
        <v>0.66188501625014007</v>
      </c>
      <c r="M821">
        <f>+_xlfn.IFNA(VLOOKUP(C821,'[1]HISTORICO TCB MUNICIPIO'!$C$10:$W$1131,21,FALSE),0)</f>
        <v>0.64300044583147575</v>
      </c>
    </row>
    <row r="822" spans="1:13" x14ac:dyDescent="0.25">
      <c r="A822" s="44">
        <f>+COUNTIF($B$1:B822,ESTADISTICAS!B$9)</f>
        <v>0</v>
      </c>
      <c r="B822">
        <v>63</v>
      </c>
      <c r="C822" s="158">
        <v>63001</v>
      </c>
      <c r="D822" s="46" t="s">
        <v>413</v>
      </c>
      <c r="E822" s="46">
        <v>0.88980544747081713</v>
      </c>
      <c r="F822" s="46">
        <v>0.919958097307364</v>
      </c>
      <c r="G822" s="46">
        <v>1.0108996068356106</v>
      </c>
      <c r="H822" s="46">
        <v>1.1066535819430814</v>
      </c>
      <c r="I822" s="46">
        <v>1.0457074721780604</v>
      </c>
      <c r="J822" s="46">
        <v>1.132076994471571</v>
      </c>
      <c r="K822" s="46">
        <v>1.194095425802743</v>
      </c>
      <c r="L822" s="46">
        <v>1.1030746705710102</v>
      </c>
      <c r="M822">
        <f>+_xlfn.IFNA(VLOOKUP(C822,'[1]HISTORICO TCB MUNICIPIO'!$C$10:$W$1131,21,FALSE),0)</f>
        <v>1.21476338544107</v>
      </c>
    </row>
    <row r="823" spans="1:13" x14ac:dyDescent="0.25">
      <c r="A823" s="44">
        <f>+COUNTIF($B$1:B823,ESTADISTICAS!B$9)</f>
        <v>0</v>
      </c>
      <c r="B823">
        <v>63</v>
      </c>
      <c r="C823" s="158">
        <v>63111</v>
      </c>
      <c r="D823" s="46" t="s">
        <v>593</v>
      </c>
      <c r="E823" s="46">
        <v>0</v>
      </c>
      <c r="F823" s="46">
        <v>7.0895522388059698E-2</v>
      </c>
      <c r="G823" s="46">
        <v>0.19622641509433963</v>
      </c>
      <c r="H823" s="46">
        <v>3.8610038610038609E-2</v>
      </c>
      <c r="I823" s="46">
        <v>0</v>
      </c>
      <c r="J823" s="46">
        <v>4.0816326530612249E-3</v>
      </c>
      <c r="K823" s="46">
        <v>8.8607594936708861E-2</v>
      </c>
      <c r="L823" s="46">
        <v>0.12663755458515283</v>
      </c>
      <c r="M823">
        <f>+_xlfn.IFNA(VLOOKUP(C823,'[1]HISTORICO TCB MUNICIPIO'!$C$10:$W$1131,21,FALSE),0)</f>
        <v>9.8654708520179366E-2</v>
      </c>
    </row>
    <row r="824" spans="1:13" x14ac:dyDescent="0.25">
      <c r="A824" s="44">
        <f>+COUNTIF($B$1:B824,ESTADISTICAS!B$9)</f>
        <v>0</v>
      </c>
      <c r="B824">
        <v>63</v>
      </c>
      <c r="C824" s="158">
        <v>63130</v>
      </c>
      <c r="D824" s="46" t="s">
        <v>1131</v>
      </c>
      <c r="E824" s="46">
        <v>9.5769342219646475E-2</v>
      </c>
      <c r="F824" s="46">
        <v>3.1038942376778272E-2</v>
      </c>
      <c r="G824" s="46">
        <v>6.6216604424016084E-2</v>
      </c>
      <c r="H824" s="46">
        <v>2.8476438276958657E-2</v>
      </c>
      <c r="I824" s="46">
        <v>9.3567251461988306E-3</v>
      </c>
      <c r="J824" s="46">
        <v>7.5780089153046062E-3</v>
      </c>
      <c r="K824" s="46">
        <v>5.1515151515151517E-3</v>
      </c>
      <c r="L824" s="46">
        <v>4.487774682760755E-3</v>
      </c>
      <c r="M824">
        <f>+_xlfn.IFNA(VLOOKUP(C824,'[1]HISTORICO TCB MUNICIPIO'!$C$10:$W$1131,21,FALSE),0)</f>
        <v>1.469890943575154E-2</v>
      </c>
    </row>
    <row r="825" spans="1:13" x14ac:dyDescent="0.25">
      <c r="A825" s="44">
        <f>+COUNTIF($B$1:B825,ESTADISTICAS!B$9)</f>
        <v>0</v>
      </c>
      <c r="B825">
        <v>63</v>
      </c>
      <c r="C825" s="158">
        <v>63190</v>
      </c>
      <c r="D825" s="46" t="s">
        <v>1132</v>
      </c>
      <c r="E825" s="46">
        <v>0.19470046082949308</v>
      </c>
      <c r="F825" s="46">
        <v>0.13712121212121212</v>
      </c>
      <c r="G825" s="46">
        <v>0.17006033182503771</v>
      </c>
      <c r="H825" s="46">
        <v>0.12310606060606061</v>
      </c>
      <c r="I825" s="46">
        <v>9.8429720413634625E-2</v>
      </c>
      <c r="J825" s="46">
        <v>8.5280373831775697E-2</v>
      </c>
      <c r="K825" s="46">
        <v>7.882165605095541E-2</v>
      </c>
      <c r="L825" s="46">
        <v>7.4754901960784312E-2</v>
      </c>
      <c r="M825">
        <f>+_xlfn.IFNA(VLOOKUP(C825,'[1]HISTORICO TCB MUNICIPIO'!$C$10:$W$1131,21,FALSE),0)</f>
        <v>7.8637510513036163E-2</v>
      </c>
    </row>
    <row r="826" spans="1:13" x14ac:dyDescent="0.25">
      <c r="A826" s="44">
        <f>+COUNTIF($B$1:B826,ESTADISTICAS!B$9)</f>
        <v>0</v>
      </c>
      <c r="B826">
        <v>63</v>
      </c>
      <c r="C826" s="158">
        <v>63212</v>
      </c>
      <c r="D826" s="46" t="s">
        <v>105</v>
      </c>
      <c r="E826" s="46">
        <v>0.25203252032520324</v>
      </c>
      <c r="F826" s="46">
        <v>0.10386965376782077</v>
      </c>
      <c r="G826" s="46">
        <v>0.10040983606557377</v>
      </c>
      <c r="H826" s="46">
        <v>0</v>
      </c>
      <c r="I826" s="46">
        <v>0</v>
      </c>
      <c r="J826" s="46">
        <v>2.1691973969631237E-3</v>
      </c>
      <c r="K826" s="46">
        <v>0</v>
      </c>
      <c r="L826" s="46">
        <v>2.2935779816513763E-3</v>
      </c>
      <c r="M826">
        <f>+_xlfn.IFNA(VLOOKUP(C826,'[1]HISTORICO TCB MUNICIPIO'!$C$10:$W$1131,21,FALSE),0)</f>
        <v>0</v>
      </c>
    </row>
    <row r="827" spans="1:13" x14ac:dyDescent="0.25">
      <c r="A827" s="44">
        <f>+COUNTIF($B$1:B827,ESTADISTICAS!B$9)</f>
        <v>0</v>
      </c>
      <c r="B827">
        <v>63</v>
      </c>
      <c r="C827" s="158">
        <v>63272</v>
      </c>
      <c r="D827" s="46" t="s">
        <v>1133</v>
      </c>
      <c r="E827" s="46">
        <v>4.5527156549520768E-2</v>
      </c>
      <c r="F827" s="46">
        <v>4.0220820189274448E-2</v>
      </c>
      <c r="G827" s="46">
        <v>6.5934065934065936E-2</v>
      </c>
      <c r="H827" s="46">
        <v>1.968503937007874E-2</v>
      </c>
      <c r="I827" s="46">
        <v>8.7025316455696198E-3</v>
      </c>
      <c r="J827" s="46">
        <v>0</v>
      </c>
      <c r="K827" s="46">
        <v>8.1366965012205042E-4</v>
      </c>
      <c r="L827" s="46">
        <v>0</v>
      </c>
      <c r="M827">
        <f>+_xlfn.IFNA(VLOOKUP(C827,'[1]HISTORICO TCB MUNICIPIO'!$C$10:$W$1131,21,FALSE),0)</f>
        <v>0</v>
      </c>
    </row>
    <row r="828" spans="1:13" x14ac:dyDescent="0.25">
      <c r="A828" s="44">
        <f>+COUNTIF($B$1:B828,ESTADISTICAS!B$9)</f>
        <v>0</v>
      </c>
      <c r="B828">
        <v>63</v>
      </c>
      <c r="C828" s="158">
        <v>63302</v>
      </c>
      <c r="D828" s="46" t="s">
        <v>1134</v>
      </c>
      <c r="E828" s="46">
        <v>0</v>
      </c>
      <c r="F828" s="46">
        <v>7.9182630906768844E-2</v>
      </c>
      <c r="G828" s="46">
        <v>0.10849673202614379</v>
      </c>
      <c r="H828" s="46">
        <v>5.2419354838709679E-2</v>
      </c>
      <c r="I828" s="46">
        <v>1.6713091922005572E-2</v>
      </c>
      <c r="J828" s="46">
        <v>1.741654571843251E-2</v>
      </c>
      <c r="K828" s="46">
        <v>1.5105740181268883E-2</v>
      </c>
      <c r="L828" s="46">
        <v>2.2187004754358162E-2</v>
      </c>
      <c r="M828">
        <f>+_xlfn.IFNA(VLOOKUP(C828,'[1]HISTORICO TCB MUNICIPIO'!$C$10:$W$1131,21,FALSE),0)</f>
        <v>7.4626865671641784E-2</v>
      </c>
    </row>
    <row r="829" spans="1:13" x14ac:dyDescent="0.25">
      <c r="A829" s="44">
        <f>+COUNTIF($B$1:B829,ESTADISTICAS!B$9)</f>
        <v>0</v>
      </c>
      <c r="B829">
        <v>63</v>
      </c>
      <c r="C829" s="158">
        <v>63401</v>
      </c>
      <c r="D829" s="46" t="s">
        <v>1135</v>
      </c>
      <c r="E829" s="46">
        <v>4.2621049579588288E-2</v>
      </c>
      <c r="F829" s="46">
        <v>3.3855623950755455E-2</v>
      </c>
      <c r="G829" s="46">
        <v>3.8742888106204278E-2</v>
      </c>
      <c r="H829" s="46">
        <v>2.6308866087871613E-2</v>
      </c>
      <c r="I829" s="46">
        <v>7.1758072783188109E-3</v>
      </c>
      <c r="J829" s="46">
        <v>2.5031289111389235E-4</v>
      </c>
      <c r="K829" s="46">
        <v>0</v>
      </c>
      <c r="L829" s="46">
        <v>2.4301336573511544E-4</v>
      </c>
      <c r="M829">
        <f>+_xlfn.IFNA(VLOOKUP(C829,'[1]HISTORICO TCB MUNICIPIO'!$C$10:$W$1131,21,FALSE),0)</f>
        <v>0</v>
      </c>
    </row>
    <row r="830" spans="1:13" x14ac:dyDescent="0.25">
      <c r="A830" s="44">
        <f>+COUNTIF($B$1:B830,ESTADISTICAS!B$9)</f>
        <v>0</v>
      </c>
      <c r="B830">
        <v>63</v>
      </c>
      <c r="C830" s="158">
        <v>63470</v>
      </c>
      <c r="D830" s="46" t="s">
        <v>1136</v>
      </c>
      <c r="E830" s="46">
        <v>9.4388414791828287E-2</v>
      </c>
      <c r="F830" s="46">
        <v>5.7172289466907028E-2</v>
      </c>
      <c r="G830" s="46">
        <v>6.3741935483870971E-2</v>
      </c>
      <c r="H830" s="46">
        <v>2.807382375877307E-2</v>
      </c>
      <c r="I830" s="46">
        <v>8.1450341565948506E-3</v>
      </c>
      <c r="J830" s="46">
        <v>8.0000000000000004E-4</v>
      </c>
      <c r="K830" s="46">
        <v>0</v>
      </c>
      <c r="L830" s="46">
        <v>2.2148394241417496E-3</v>
      </c>
      <c r="M830">
        <f>+_xlfn.IFNA(VLOOKUP(C830,'[1]HISTORICO TCB MUNICIPIO'!$C$10:$W$1131,21,FALSE),0)</f>
        <v>3.1152647975077882E-2</v>
      </c>
    </row>
    <row r="831" spans="1:13" x14ac:dyDescent="0.25">
      <c r="A831" s="44">
        <f>+COUNTIF($B$1:B831,ESTADISTICAS!B$9)</f>
        <v>0</v>
      </c>
      <c r="B831">
        <v>63</v>
      </c>
      <c r="C831" s="158">
        <v>63548</v>
      </c>
      <c r="D831" s="46" t="s">
        <v>1137</v>
      </c>
      <c r="E831" s="46">
        <v>0.25976230899830222</v>
      </c>
      <c r="F831" s="46">
        <v>3.7542662116040959E-2</v>
      </c>
      <c r="G831" s="46">
        <v>9.1537132987910191E-2</v>
      </c>
      <c r="H831" s="46">
        <v>1.7667844522968198E-3</v>
      </c>
      <c r="I831" s="46">
        <v>0</v>
      </c>
      <c r="J831" s="46">
        <v>1.8621973929236499E-3</v>
      </c>
      <c r="K831" s="46">
        <v>0</v>
      </c>
      <c r="L831" s="46">
        <v>0</v>
      </c>
      <c r="M831">
        <f>+_xlfn.IFNA(VLOOKUP(C831,'[1]HISTORICO TCB MUNICIPIO'!$C$10:$W$1131,21,FALSE),0)</f>
        <v>7.0833333333333331E-2</v>
      </c>
    </row>
    <row r="832" spans="1:13" x14ac:dyDescent="0.25">
      <c r="A832" s="44">
        <f>+COUNTIF($B$1:B832,ESTADISTICAS!B$9)</f>
        <v>0</v>
      </c>
      <c r="B832">
        <v>63</v>
      </c>
      <c r="C832" s="158">
        <v>63594</v>
      </c>
      <c r="D832" s="46" t="s">
        <v>1138</v>
      </c>
      <c r="E832" s="46">
        <v>0.10813280536095035</v>
      </c>
      <c r="F832" s="46">
        <v>0.10834597875569044</v>
      </c>
      <c r="G832" s="46">
        <v>0.15532499237107111</v>
      </c>
      <c r="H832" s="46">
        <v>7.1450665017012069E-2</v>
      </c>
      <c r="I832" s="46">
        <v>9.8391674550614955E-2</v>
      </c>
      <c r="J832" s="46">
        <v>9.3527508090614886E-2</v>
      </c>
      <c r="K832" s="46">
        <v>7.7896138482023966E-2</v>
      </c>
      <c r="L832" s="46">
        <v>4.2866941015089165E-2</v>
      </c>
      <c r="M832">
        <f>+_xlfn.IFNA(VLOOKUP(C832,'[1]HISTORICO TCB MUNICIPIO'!$C$10:$W$1131,21,FALSE),0)</f>
        <v>4.7669491525423727E-2</v>
      </c>
    </row>
    <row r="833" spans="1:13" x14ac:dyDescent="0.25">
      <c r="A833" s="44">
        <f>+COUNTIF($B$1:B833,ESTADISTICAS!B$9)</f>
        <v>0</v>
      </c>
      <c r="B833">
        <v>63</v>
      </c>
      <c r="C833" s="158">
        <v>63690</v>
      </c>
      <c r="D833" s="46" t="s">
        <v>1139</v>
      </c>
      <c r="E833" s="46">
        <v>0</v>
      </c>
      <c r="F833" s="46">
        <v>0</v>
      </c>
      <c r="G833" s="46">
        <v>5.9190031152647975E-2</v>
      </c>
      <c r="H833" s="46">
        <v>0</v>
      </c>
      <c r="I833" s="46">
        <v>0</v>
      </c>
      <c r="J833" s="46">
        <v>0</v>
      </c>
      <c r="K833" s="46">
        <v>0</v>
      </c>
      <c r="L833" s="46">
        <v>0</v>
      </c>
      <c r="M833">
        <f>+_xlfn.IFNA(VLOOKUP(C833,'[1]HISTORICO TCB MUNICIPIO'!$C$10:$W$1131,21,FALSE),0)</f>
        <v>6.1619718309859156E-2</v>
      </c>
    </row>
    <row r="834" spans="1:13" x14ac:dyDescent="0.25">
      <c r="A834" s="44">
        <f>+COUNTIF($B$1:B834,ESTADISTICAS!B$9)</f>
        <v>0</v>
      </c>
      <c r="B834">
        <v>66</v>
      </c>
      <c r="C834" s="158">
        <v>66001</v>
      </c>
      <c r="D834" s="46" t="s">
        <v>1140</v>
      </c>
      <c r="E834" s="46">
        <v>0.7312580041375234</v>
      </c>
      <c r="F834" s="46">
        <v>0.7874679550384539</v>
      </c>
      <c r="G834" s="46">
        <v>0.83336635134465853</v>
      </c>
      <c r="H834" s="46">
        <v>0.92280614155536134</v>
      </c>
      <c r="I834" s="46">
        <v>1.0627983934119787</v>
      </c>
      <c r="J834" s="46">
        <v>1.0723868154418366</v>
      </c>
      <c r="K834" s="46">
        <v>1.1213341000575043</v>
      </c>
      <c r="L834" s="46">
        <v>1.1477542950276538</v>
      </c>
      <c r="M834">
        <f>+_xlfn.IFNA(VLOOKUP(C834,'[1]HISTORICO TCB MUNICIPIO'!$C$10:$W$1131,21,FALSE),0)</f>
        <v>1.178010614433441</v>
      </c>
    </row>
    <row r="835" spans="1:13" x14ac:dyDescent="0.25">
      <c r="A835" s="44">
        <f>+COUNTIF($B$1:B835,ESTADISTICAS!B$9)</f>
        <v>0</v>
      </c>
      <c r="B835">
        <v>66</v>
      </c>
      <c r="C835" s="158">
        <v>66045</v>
      </c>
      <c r="D835" s="46" t="s">
        <v>1141</v>
      </c>
      <c r="E835" s="46">
        <v>6.0298507462686564E-2</v>
      </c>
      <c r="F835" s="46">
        <v>2.8690974297668859E-2</v>
      </c>
      <c r="G835" s="46">
        <v>5.7436517533252719E-2</v>
      </c>
      <c r="H835" s="46">
        <v>3.5539215686274508E-2</v>
      </c>
      <c r="I835" s="46">
        <v>1.8057285180572851E-2</v>
      </c>
      <c r="J835" s="46">
        <v>1.0718789407313998E-2</v>
      </c>
      <c r="K835" s="46">
        <v>0</v>
      </c>
      <c r="L835" s="46">
        <v>1.8436109345200253E-2</v>
      </c>
      <c r="M835">
        <f>+_xlfn.IFNA(VLOOKUP(C835,'[1]HISTORICO TCB MUNICIPIO'!$C$10:$W$1131,21,FALSE),0)</f>
        <v>1.3282732447817837E-2</v>
      </c>
    </row>
    <row r="836" spans="1:13" x14ac:dyDescent="0.25">
      <c r="A836" s="44">
        <f>+COUNTIF($B$1:B836,ESTADISTICAS!B$9)</f>
        <v>0</v>
      </c>
      <c r="B836">
        <v>66</v>
      </c>
      <c r="C836" s="158">
        <v>66075</v>
      </c>
      <c r="D836" s="46" t="s">
        <v>735</v>
      </c>
      <c r="E836" s="46">
        <v>0</v>
      </c>
      <c r="F836" s="46">
        <v>0</v>
      </c>
      <c r="G836" s="46">
        <v>5.5755395683453238E-2</v>
      </c>
      <c r="H836" s="46">
        <v>5.6363636363636366E-2</v>
      </c>
      <c r="I836" s="46">
        <v>0</v>
      </c>
      <c r="J836" s="46">
        <v>1.8587360594795538E-3</v>
      </c>
      <c r="K836" s="46">
        <v>0</v>
      </c>
      <c r="L836" s="46">
        <v>0</v>
      </c>
      <c r="M836">
        <f>+_xlfn.IFNA(VLOOKUP(C836,'[1]HISTORICO TCB MUNICIPIO'!$C$10:$W$1131,21,FALSE),0)</f>
        <v>0</v>
      </c>
    </row>
    <row r="837" spans="1:13" x14ac:dyDescent="0.25">
      <c r="A837" s="44">
        <f>+COUNTIF($B$1:B837,ESTADISTICAS!B$9)</f>
        <v>0</v>
      </c>
      <c r="B837">
        <v>66</v>
      </c>
      <c r="C837" s="158">
        <v>66088</v>
      </c>
      <c r="D837" s="46" t="s">
        <v>1142</v>
      </c>
      <c r="E837" s="46">
        <v>1.7772511848341232E-2</v>
      </c>
      <c r="F837" s="46">
        <v>3.0805687203791468E-2</v>
      </c>
      <c r="G837" s="46">
        <v>5.575326215895611E-2</v>
      </c>
      <c r="H837" s="46">
        <v>4.5274027005559971E-2</v>
      </c>
      <c r="I837" s="46">
        <v>4.0849018822587103E-2</v>
      </c>
      <c r="J837" s="46">
        <v>4.0387722132471731E-4</v>
      </c>
      <c r="K837" s="46">
        <v>0</v>
      </c>
      <c r="L837" s="46">
        <v>9.5277547638773826E-3</v>
      </c>
      <c r="M837">
        <f>+_xlfn.IFNA(VLOOKUP(C837,'[1]HISTORICO TCB MUNICIPIO'!$C$10:$W$1131,21,FALSE),0)</f>
        <v>9.2359361880772466E-3</v>
      </c>
    </row>
    <row r="838" spans="1:13" x14ac:dyDescent="0.25">
      <c r="A838" s="44">
        <f>+COUNTIF($B$1:B838,ESTADISTICAS!B$9)</f>
        <v>0</v>
      </c>
      <c r="B838">
        <v>66</v>
      </c>
      <c r="C838" s="158">
        <v>66170</v>
      </c>
      <c r="D838" s="46" t="s">
        <v>1143</v>
      </c>
      <c r="E838" s="46">
        <v>0.14833715596330274</v>
      </c>
      <c r="F838" s="46">
        <v>0.13160133870327301</v>
      </c>
      <c r="G838" s="46">
        <v>0.11831652487464082</v>
      </c>
      <c r="H838" s="46">
        <v>0.14875800831741037</v>
      </c>
      <c r="I838" s="46">
        <v>0.13689069008217944</v>
      </c>
      <c r="J838" s="46">
        <v>0.16594998302591377</v>
      </c>
      <c r="K838" s="46">
        <v>0.16577204202832344</v>
      </c>
      <c r="L838" s="46">
        <v>0.20948913546000925</v>
      </c>
      <c r="M838">
        <f>+_xlfn.IFNA(VLOOKUP(C838,'[1]HISTORICO TCB MUNICIPIO'!$C$10:$W$1131,21,FALSE),0)</f>
        <v>0.2186346322883094</v>
      </c>
    </row>
    <row r="839" spans="1:13" x14ac:dyDescent="0.25">
      <c r="A839" s="44">
        <f>+COUNTIF($B$1:B839,ESTADISTICAS!B$9)</f>
        <v>0</v>
      </c>
      <c r="B839">
        <v>66</v>
      </c>
      <c r="C839" s="158">
        <v>66318</v>
      </c>
      <c r="D839" s="46" t="s">
        <v>1144</v>
      </c>
      <c r="E839" s="46">
        <v>5.8780308596620132E-2</v>
      </c>
      <c r="F839" s="46">
        <v>5.3834808259587023E-2</v>
      </c>
      <c r="G839" s="46">
        <v>1.1949215832710979E-2</v>
      </c>
      <c r="H839" s="46">
        <v>1.1406844106463879E-2</v>
      </c>
      <c r="I839" s="46">
        <v>0</v>
      </c>
      <c r="J839" s="46">
        <v>0</v>
      </c>
      <c r="K839" s="46">
        <v>0</v>
      </c>
      <c r="L839" s="46">
        <v>2.5167785234899327E-2</v>
      </c>
      <c r="M839">
        <f>+_xlfn.IFNA(VLOOKUP(C839,'[1]HISTORICO TCB MUNICIPIO'!$C$10:$W$1131,21,FALSE),0)</f>
        <v>0</v>
      </c>
    </row>
    <row r="840" spans="1:13" x14ac:dyDescent="0.25">
      <c r="A840" s="44">
        <f>+COUNTIF($B$1:B840,ESTADISTICAS!B$9)</f>
        <v>0</v>
      </c>
      <c r="B840">
        <v>66</v>
      </c>
      <c r="C840" s="158">
        <v>66383</v>
      </c>
      <c r="D840" s="46" t="s">
        <v>1145</v>
      </c>
      <c r="E840" s="46">
        <v>0.15045395590142671</v>
      </c>
      <c r="F840" s="46">
        <v>0.1038961038961039</v>
      </c>
      <c r="G840" s="46">
        <v>3.90625E-3</v>
      </c>
      <c r="H840" s="46">
        <v>3.9318479685452159E-3</v>
      </c>
      <c r="I840" s="46">
        <v>0</v>
      </c>
      <c r="J840" s="46">
        <v>0</v>
      </c>
      <c r="K840" s="46">
        <v>0</v>
      </c>
      <c r="L840" s="46">
        <v>1.3831258644536654E-3</v>
      </c>
      <c r="M840">
        <f>+_xlfn.IFNA(VLOOKUP(C840,'[1]HISTORICO TCB MUNICIPIO'!$C$10:$W$1131,21,FALSE),0)</f>
        <v>0</v>
      </c>
    </row>
    <row r="841" spans="1:13" x14ac:dyDescent="0.25">
      <c r="A841" s="44">
        <f>+COUNTIF($B$1:B841,ESTADISTICAS!B$9)</f>
        <v>0</v>
      </c>
      <c r="B841">
        <v>66</v>
      </c>
      <c r="C841" s="158">
        <v>66400</v>
      </c>
      <c r="D841" s="46" t="s">
        <v>1146</v>
      </c>
      <c r="E841" s="46">
        <v>7.6818490822569682E-2</v>
      </c>
      <c r="F841" s="46">
        <v>6.1349693251533742E-2</v>
      </c>
      <c r="G841" s="46">
        <v>4.567307692307692E-2</v>
      </c>
      <c r="H841" s="46">
        <v>2.259297879735836E-2</v>
      </c>
      <c r="I841" s="46">
        <v>1.4825273561595482E-2</v>
      </c>
      <c r="J841" s="46">
        <v>1.221264367816092E-2</v>
      </c>
      <c r="K841" s="46">
        <v>2.2311631309436721E-2</v>
      </c>
      <c r="L841" s="46">
        <v>2.1276595744680851E-2</v>
      </c>
      <c r="M841">
        <f>+_xlfn.IFNA(VLOOKUP(C841,'[1]HISTORICO TCB MUNICIPIO'!$C$10:$W$1131,21,FALSE),0)</f>
        <v>2.0555767034640272E-2</v>
      </c>
    </row>
    <row r="842" spans="1:13" x14ac:dyDescent="0.25">
      <c r="A842" s="44">
        <f>+COUNTIF($B$1:B842,ESTADISTICAS!B$9)</f>
        <v>0</v>
      </c>
      <c r="B842">
        <v>66</v>
      </c>
      <c r="C842" s="158">
        <v>66440</v>
      </c>
      <c r="D842" s="46" t="s">
        <v>1147</v>
      </c>
      <c r="E842" s="46">
        <v>0.12633107454017425</v>
      </c>
      <c r="F842" s="46">
        <v>6.947771921418304E-2</v>
      </c>
      <c r="G842" s="46">
        <v>9.0562440419447096E-3</v>
      </c>
      <c r="H842" s="46">
        <v>0</v>
      </c>
      <c r="I842" s="46">
        <v>0</v>
      </c>
      <c r="J842" s="46">
        <v>0</v>
      </c>
      <c r="K842" s="46">
        <v>0</v>
      </c>
      <c r="L842" s="46">
        <v>9.8231827111984276E-4</v>
      </c>
      <c r="M842">
        <f>+_xlfn.IFNA(VLOOKUP(C842,'[1]HISTORICO TCB MUNICIPIO'!$C$10:$W$1131,21,FALSE),0)</f>
        <v>0</v>
      </c>
    </row>
    <row r="843" spans="1:13" x14ac:dyDescent="0.25">
      <c r="A843" s="44">
        <f>+COUNTIF($B$1:B843,ESTADISTICAS!B$9)</f>
        <v>0</v>
      </c>
      <c r="B843">
        <v>66</v>
      </c>
      <c r="C843" s="158">
        <v>66456</v>
      </c>
      <c r="D843" s="46" t="s">
        <v>1148</v>
      </c>
      <c r="E843" s="46">
        <v>7.9436258808456117E-2</v>
      </c>
      <c r="F843" s="46">
        <v>0.13204005006257821</v>
      </c>
      <c r="G843" s="46">
        <v>8.6609336609336604E-2</v>
      </c>
      <c r="H843" s="46">
        <v>6.9908814589665649E-2</v>
      </c>
      <c r="I843" s="46">
        <v>0.12688821752265861</v>
      </c>
      <c r="J843" s="46">
        <v>8.2026537997587454E-2</v>
      </c>
      <c r="K843" s="46">
        <v>7.3067632850241551E-2</v>
      </c>
      <c r="L843" s="46">
        <v>0</v>
      </c>
      <c r="M843">
        <f>+_xlfn.IFNA(VLOOKUP(C843,'[1]HISTORICO TCB MUNICIPIO'!$C$10:$W$1131,21,FALSE),0)</f>
        <v>0</v>
      </c>
    </row>
    <row r="844" spans="1:13" x14ac:dyDescent="0.25">
      <c r="A844" s="44">
        <f>+COUNTIF($B$1:B844,ESTADISTICAS!B$9)</f>
        <v>0</v>
      </c>
      <c r="B844">
        <v>66</v>
      </c>
      <c r="C844" s="158">
        <v>66572</v>
      </c>
      <c r="D844" s="46" t="s">
        <v>1149</v>
      </c>
      <c r="E844" s="46">
        <v>3.1847133757961783E-2</v>
      </c>
      <c r="F844" s="46">
        <v>2.2463206816421378E-2</v>
      </c>
      <c r="G844" s="46">
        <v>9.0978013646702046E-3</v>
      </c>
      <c r="H844" s="46">
        <v>1.4970059880239522E-3</v>
      </c>
      <c r="I844" s="46">
        <v>0</v>
      </c>
      <c r="J844" s="46">
        <v>7.347538574577516E-4</v>
      </c>
      <c r="K844" s="46">
        <v>0</v>
      </c>
      <c r="L844" s="46">
        <v>1.2454212454212455E-2</v>
      </c>
      <c r="M844">
        <f>+_xlfn.IFNA(VLOOKUP(C844,'[1]HISTORICO TCB MUNICIPIO'!$C$10:$W$1131,21,FALSE),0)</f>
        <v>2.4122807017543858E-2</v>
      </c>
    </row>
    <row r="845" spans="1:13" x14ac:dyDescent="0.25">
      <c r="A845" s="44">
        <f>+COUNTIF($B$1:B845,ESTADISTICAS!B$9)</f>
        <v>0</v>
      </c>
      <c r="B845">
        <v>66</v>
      </c>
      <c r="C845" s="158">
        <v>66594</v>
      </c>
      <c r="D845" s="46" t="s">
        <v>1150</v>
      </c>
      <c r="E845" s="46">
        <v>8.6363636363636365E-2</v>
      </c>
      <c r="F845" s="46">
        <v>9.3790426908150065E-2</v>
      </c>
      <c r="G845" s="46">
        <v>7.3068218558034276E-2</v>
      </c>
      <c r="H845" s="46">
        <v>6.5302144249512667E-2</v>
      </c>
      <c r="I845" s="46">
        <v>5.0803015404785316E-2</v>
      </c>
      <c r="J845" s="46">
        <v>7.6234670202187608E-3</v>
      </c>
      <c r="K845" s="46">
        <v>1.1428571428571429E-2</v>
      </c>
      <c r="L845" s="46">
        <v>4.7797883236599522E-3</v>
      </c>
      <c r="M845">
        <f>+_xlfn.IFNA(VLOOKUP(C845,'[1]HISTORICO TCB MUNICIPIO'!$C$10:$W$1131,21,FALSE),0)</f>
        <v>3.8181187087816732E-3</v>
      </c>
    </row>
    <row r="846" spans="1:13" x14ac:dyDescent="0.25">
      <c r="A846" s="44">
        <f>+COUNTIF($B$1:B846,ESTADISTICAS!B$9)</f>
        <v>0</v>
      </c>
      <c r="B846">
        <v>66</v>
      </c>
      <c r="C846" s="158">
        <v>66682</v>
      </c>
      <c r="D846" s="46" t="s">
        <v>1151</v>
      </c>
      <c r="E846" s="46">
        <v>0.28912911084043846</v>
      </c>
      <c r="F846" s="46">
        <v>0.26694915254237289</v>
      </c>
      <c r="G846" s="46">
        <v>0.23691376701966718</v>
      </c>
      <c r="H846" s="46">
        <v>0.25828519306780179</v>
      </c>
      <c r="I846" s="46">
        <v>0.24436263230556834</v>
      </c>
      <c r="J846" s="46">
        <v>0.24468250271696942</v>
      </c>
      <c r="K846" s="46">
        <v>0.20753824317930925</v>
      </c>
      <c r="L846" s="46">
        <v>0.22011568123393316</v>
      </c>
      <c r="M846">
        <f>+_xlfn.IFNA(VLOOKUP(C846,'[1]HISTORICO TCB MUNICIPIO'!$C$10:$W$1131,21,FALSE),0)</f>
        <v>0.17876454202851058</v>
      </c>
    </row>
    <row r="847" spans="1:13" x14ac:dyDescent="0.25">
      <c r="A847" s="44">
        <f>+COUNTIF($B$1:B847,ESTADISTICAS!B$9)</f>
        <v>0</v>
      </c>
      <c r="B847">
        <v>66</v>
      </c>
      <c r="C847" s="158">
        <v>66687</v>
      </c>
      <c r="D847" s="46" t="s">
        <v>1152</v>
      </c>
      <c r="E847" s="46">
        <v>3.8517441860465115E-2</v>
      </c>
      <c r="F847" s="46">
        <v>1.300578034682081E-2</v>
      </c>
      <c r="G847" s="46">
        <v>0</v>
      </c>
      <c r="H847" s="46">
        <v>0</v>
      </c>
      <c r="I847" s="46">
        <v>2.347762289068232E-2</v>
      </c>
      <c r="J847" s="46">
        <v>2.7366863905325445E-2</v>
      </c>
      <c r="K847" s="46">
        <v>2.3952095808383235E-2</v>
      </c>
      <c r="L847" s="46">
        <v>6.8078668683812403E-3</v>
      </c>
      <c r="M847">
        <f>+_xlfn.IFNA(VLOOKUP(C847,'[1]HISTORICO TCB MUNICIPIO'!$C$10:$W$1131,21,FALSE),0)</f>
        <v>0</v>
      </c>
    </row>
    <row r="848" spans="1:13" x14ac:dyDescent="0.25">
      <c r="A848" s="44">
        <f>+COUNTIF($B$1:B848,ESTADISTICAS!B$9)</f>
        <v>0</v>
      </c>
      <c r="B848">
        <v>68</v>
      </c>
      <c r="C848" s="158">
        <v>68001</v>
      </c>
      <c r="D848" s="46" t="s">
        <v>1153</v>
      </c>
      <c r="E848" s="46">
        <v>1.53414348150517</v>
      </c>
      <c r="F848" s="46">
        <v>1.6796450600584352</v>
      </c>
      <c r="G848" s="46">
        <v>1.7166630172980075</v>
      </c>
      <c r="H848" s="46">
        <v>1.8097122143141329</v>
      </c>
      <c r="I848" s="46">
        <v>1.8700392401676624</v>
      </c>
      <c r="J848" s="46">
        <v>1.9399648838465695</v>
      </c>
      <c r="K848" s="46">
        <v>1.9353854560356996</v>
      </c>
      <c r="L848" s="46">
        <v>1.9087718488074072</v>
      </c>
      <c r="M848">
        <f>+_xlfn.IFNA(VLOOKUP(C848,'[1]HISTORICO TCB MUNICIPIO'!$C$10:$W$1131,21,FALSE),0)</f>
        <v>1.9035938123518228</v>
      </c>
    </row>
    <row r="849" spans="1:13" x14ac:dyDescent="0.25">
      <c r="A849" s="44">
        <f>+COUNTIF($B$1:B849,ESTADISTICAS!B$9)</f>
        <v>0</v>
      </c>
      <c r="B849">
        <v>68</v>
      </c>
      <c r="C849" s="158">
        <v>68013</v>
      </c>
      <c r="D849" s="46" t="s">
        <v>1154</v>
      </c>
      <c r="E849" s="46">
        <v>4.8543689320388345E-3</v>
      </c>
      <c r="F849" s="46">
        <v>0</v>
      </c>
      <c r="G849" s="46">
        <v>0</v>
      </c>
      <c r="H849" s="46">
        <v>0</v>
      </c>
      <c r="I849" s="46">
        <v>0</v>
      </c>
      <c r="J849" s="46">
        <v>0</v>
      </c>
      <c r="K849" s="46">
        <v>0</v>
      </c>
      <c r="L849" s="46">
        <v>0</v>
      </c>
      <c r="M849">
        <f>+_xlfn.IFNA(VLOOKUP(C849,'[1]HISTORICO TCB MUNICIPIO'!$C$10:$W$1131,21,FALSE),0)</f>
        <v>0</v>
      </c>
    </row>
    <row r="850" spans="1:13" x14ac:dyDescent="0.25">
      <c r="A850" s="44">
        <f>+COUNTIF($B$1:B850,ESTADISTICAS!B$9)</f>
        <v>0</v>
      </c>
      <c r="B850">
        <v>68</v>
      </c>
      <c r="C850" s="158">
        <v>68020</v>
      </c>
      <c r="D850" s="46" t="s">
        <v>721</v>
      </c>
      <c r="E850" s="46">
        <v>0.24261603375527427</v>
      </c>
      <c r="F850" s="46">
        <v>0.13692946058091288</v>
      </c>
      <c r="G850" s="46">
        <v>2.0491803278688526E-3</v>
      </c>
      <c r="H850" s="46">
        <v>2.0161290322580645E-3</v>
      </c>
      <c r="I850" s="46">
        <v>0</v>
      </c>
      <c r="J850" s="46">
        <v>0</v>
      </c>
      <c r="K850" s="46">
        <v>1.976284584980237E-3</v>
      </c>
      <c r="L850" s="46">
        <v>4.9504950495049507E-2</v>
      </c>
      <c r="M850">
        <f>+_xlfn.IFNA(VLOOKUP(C850,'[1]HISTORICO TCB MUNICIPIO'!$C$10:$W$1131,21,FALSE),0)</f>
        <v>0</v>
      </c>
    </row>
    <row r="851" spans="1:13" x14ac:dyDescent="0.25">
      <c r="A851" s="44">
        <f>+COUNTIF($B$1:B851,ESTADISTICAS!B$9)</f>
        <v>0</v>
      </c>
      <c r="B851">
        <v>68</v>
      </c>
      <c r="C851" s="158">
        <v>68051</v>
      </c>
      <c r="D851" s="46" t="s">
        <v>1155</v>
      </c>
      <c r="E851" s="46">
        <v>0</v>
      </c>
      <c r="F851" s="46">
        <v>0</v>
      </c>
      <c r="G851" s="46">
        <v>0</v>
      </c>
      <c r="H851" s="46">
        <v>0</v>
      </c>
      <c r="I851" s="46">
        <v>0</v>
      </c>
      <c r="J851" s="46">
        <v>5.0505050505050509E-3</v>
      </c>
      <c r="K851" s="46">
        <v>0</v>
      </c>
      <c r="L851" s="46">
        <v>0</v>
      </c>
      <c r="M851">
        <f>+_xlfn.IFNA(VLOOKUP(C851,'[1]HISTORICO TCB MUNICIPIO'!$C$10:$W$1131,21,FALSE),0)</f>
        <v>0</v>
      </c>
    </row>
    <row r="852" spans="1:13" x14ac:dyDescent="0.25">
      <c r="A852" s="44">
        <f>+COUNTIF($B$1:B852,ESTADISTICAS!B$9)</f>
        <v>0</v>
      </c>
      <c r="B852">
        <v>68</v>
      </c>
      <c r="C852" s="158">
        <v>68077</v>
      </c>
      <c r="D852" s="46" t="s">
        <v>414</v>
      </c>
      <c r="E852" s="46">
        <v>0.23210161662817552</v>
      </c>
      <c r="F852" s="46">
        <v>0.17816091954022989</v>
      </c>
      <c r="G852" s="46">
        <v>0.11744320369657296</v>
      </c>
      <c r="H852" s="46">
        <v>0.13664596273291926</v>
      </c>
      <c r="I852" s="46">
        <v>0.1007081038552321</v>
      </c>
      <c r="J852" s="46">
        <v>7.3881789137380194E-2</v>
      </c>
      <c r="K852" s="46">
        <v>2.6433509556730378E-2</v>
      </c>
      <c r="L852" s="46">
        <v>4.1459369817578774E-4</v>
      </c>
      <c r="M852">
        <f>+_xlfn.IFNA(VLOOKUP(C852,'[1]HISTORICO TCB MUNICIPIO'!$C$10:$W$1131,21,FALSE),0)</f>
        <v>0</v>
      </c>
    </row>
    <row r="853" spans="1:13" x14ac:dyDescent="0.25">
      <c r="A853" s="44">
        <f>+COUNTIF($B$1:B853,ESTADISTICAS!B$9)</f>
        <v>0</v>
      </c>
      <c r="B853">
        <v>68</v>
      </c>
      <c r="C853" s="158">
        <v>68079</v>
      </c>
      <c r="D853" s="46" t="s">
        <v>1156</v>
      </c>
      <c r="E853" s="46">
        <v>4.4016506189821183E-2</v>
      </c>
      <c r="F853" s="46">
        <v>0.1715076071922545</v>
      </c>
      <c r="G853" s="46">
        <v>0.11079943899018233</v>
      </c>
      <c r="H853" s="46">
        <v>6.4285714285714279E-2</v>
      </c>
      <c r="I853" s="46">
        <v>0</v>
      </c>
      <c r="J853" s="46">
        <v>2.3952095808383235E-2</v>
      </c>
      <c r="K853" s="46">
        <v>0</v>
      </c>
      <c r="L853" s="46">
        <v>0</v>
      </c>
      <c r="M853">
        <f>+_xlfn.IFNA(VLOOKUP(C853,'[1]HISTORICO TCB MUNICIPIO'!$C$10:$W$1131,21,FALSE),0)</f>
        <v>0</v>
      </c>
    </row>
    <row r="854" spans="1:13" x14ac:dyDescent="0.25">
      <c r="A854" s="44">
        <f>+COUNTIF($B$1:B854,ESTADISTICAS!B$9)</f>
        <v>0</v>
      </c>
      <c r="B854">
        <v>68</v>
      </c>
      <c r="C854" s="158">
        <v>68081</v>
      </c>
      <c r="D854" s="46" t="s">
        <v>1157</v>
      </c>
      <c r="E854" s="46">
        <v>0.21748745887048923</v>
      </c>
      <c r="F854" s="46">
        <v>0.46195417207090361</v>
      </c>
      <c r="G854" s="46">
        <v>0.4586801588596921</v>
      </c>
      <c r="H854" s="46">
        <v>0.58626382697705137</v>
      </c>
      <c r="I854" s="46">
        <v>0.57194023168616037</v>
      </c>
      <c r="J854" s="46">
        <v>0.61975619527270642</v>
      </c>
      <c r="K854" s="46">
        <v>0.64358356357650937</v>
      </c>
      <c r="L854" s="46">
        <v>0.64828171404327539</v>
      </c>
      <c r="M854">
        <f>+_xlfn.IFNA(VLOOKUP(C854,'[1]HISTORICO TCB MUNICIPIO'!$C$10:$W$1131,21,FALSE),0)</f>
        <v>0.65704265046658739</v>
      </c>
    </row>
    <row r="855" spans="1:13" x14ac:dyDescent="0.25">
      <c r="A855" s="44">
        <f>+COUNTIF($B$1:B855,ESTADISTICAS!B$9)</f>
        <v>0</v>
      </c>
      <c r="B855">
        <v>68</v>
      </c>
      <c r="C855" s="158">
        <v>68092</v>
      </c>
      <c r="D855" s="46" t="s">
        <v>418</v>
      </c>
      <c r="E855" s="46">
        <v>0</v>
      </c>
      <c r="F855" s="46">
        <v>0</v>
      </c>
      <c r="G855" s="46">
        <v>2.05761316872428E-3</v>
      </c>
      <c r="H855" s="46">
        <v>2.0790020790020791E-3</v>
      </c>
      <c r="I855" s="46">
        <v>0</v>
      </c>
      <c r="J855" s="46">
        <v>0</v>
      </c>
      <c r="K855" s="46">
        <v>0</v>
      </c>
      <c r="L855" s="46">
        <v>0</v>
      </c>
      <c r="M855">
        <f>+_xlfn.IFNA(VLOOKUP(C855,'[1]HISTORICO TCB MUNICIPIO'!$C$10:$W$1131,21,FALSE),0)</f>
        <v>0</v>
      </c>
    </row>
    <row r="856" spans="1:13" x14ac:dyDescent="0.25">
      <c r="A856" s="44">
        <f>+COUNTIF($B$1:B856,ESTADISTICAS!B$9)</f>
        <v>0</v>
      </c>
      <c r="B856">
        <v>68</v>
      </c>
      <c r="C856" s="158">
        <v>68101</v>
      </c>
      <c r="D856" s="46" t="s">
        <v>121</v>
      </c>
      <c r="E856" s="46">
        <v>2.5162337662337664E-2</v>
      </c>
      <c r="F856" s="46">
        <v>0</v>
      </c>
      <c r="G856" s="46">
        <v>0</v>
      </c>
      <c r="H856" s="46">
        <v>0</v>
      </c>
      <c r="I856" s="46">
        <v>0</v>
      </c>
      <c r="J856" s="46">
        <v>1.7714791851195749E-3</v>
      </c>
      <c r="K856" s="46">
        <v>0</v>
      </c>
      <c r="L856" s="46">
        <v>0</v>
      </c>
      <c r="M856">
        <f>+_xlfn.IFNA(VLOOKUP(C856,'[1]HISTORICO TCB MUNICIPIO'!$C$10:$W$1131,21,FALSE),0)</f>
        <v>0</v>
      </c>
    </row>
    <row r="857" spans="1:13" x14ac:dyDescent="0.25">
      <c r="A857" s="44">
        <f>+COUNTIF($B$1:B857,ESTADISTICAS!B$9)</f>
        <v>0</v>
      </c>
      <c r="B857">
        <v>68</v>
      </c>
      <c r="C857" s="158">
        <v>68121</v>
      </c>
      <c r="D857" s="46" t="s">
        <v>828</v>
      </c>
      <c r="E857" s="46">
        <v>0</v>
      </c>
      <c r="F857" s="46">
        <v>0</v>
      </c>
      <c r="G857" s="46">
        <v>0</v>
      </c>
      <c r="H857" s="46">
        <v>0</v>
      </c>
      <c r="I857" s="46">
        <v>0</v>
      </c>
      <c r="J857" s="46">
        <v>4.6511627906976744E-3</v>
      </c>
      <c r="K857" s="46">
        <v>0</v>
      </c>
      <c r="L857" s="46">
        <v>0</v>
      </c>
      <c r="M857">
        <f>+_xlfn.IFNA(VLOOKUP(C857,'[1]HISTORICO TCB MUNICIPIO'!$C$10:$W$1131,21,FALSE),0)</f>
        <v>0</v>
      </c>
    </row>
    <row r="858" spans="1:13" x14ac:dyDescent="0.25">
      <c r="A858" s="44">
        <f>+COUNTIF($B$1:B858,ESTADISTICAS!B$9)</f>
        <v>0</v>
      </c>
      <c r="B858">
        <v>68</v>
      </c>
      <c r="C858" s="158">
        <v>68132</v>
      </c>
      <c r="D858" s="46" t="s">
        <v>1389</v>
      </c>
      <c r="E858" s="46">
        <v>0</v>
      </c>
      <c r="F858" s="46">
        <v>0</v>
      </c>
      <c r="G858" s="46">
        <v>0</v>
      </c>
      <c r="H858" s="46">
        <v>0</v>
      </c>
      <c r="I858" s="46">
        <v>0</v>
      </c>
      <c r="J858" s="46">
        <v>0</v>
      </c>
      <c r="K858" s="46">
        <v>0</v>
      </c>
      <c r="L858" s="46">
        <v>0</v>
      </c>
      <c r="M858">
        <f>+_xlfn.IFNA(VLOOKUP(C858,'[1]HISTORICO TCB MUNICIPIO'!$C$10:$W$1131,21,FALSE),0)</f>
        <v>0</v>
      </c>
    </row>
    <row r="859" spans="1:13" x14ac:dyDescent="0.25">
      <c r="A859" s="44">
        <f>+COUNTIF($B$1:B859,ESTADISTICAS!B$9)</f>
        <v>0</v>
      </c>
      <c r="B859">
        <v>68</v>
      </c>
      <c r="C859" s="158">
        <v>68147</v>
      </c>
      <c r="D859" s="46" t="s">
        <v>1158</v>
      </c>
      <c r="E859" s="46">
        <v>0.10460992907801418</v>
      </c>
      <c r="F859" s="46">
        <v>0.11131059245960502</v>
      </c>
      <c r="G859" s="46">
        <v>0.10477941176470588</v>
      </c>
      <c r="H859" s="46">
        <v>7.8095238095238093E-2</v>
      </c>
      <c r="I859" s="46">
        <v>2.9702970297029702E-2</v>
      </c>
      <c r="J859" s="46">
        <v>2.0618556701030928E-3</v>
      </c>
      <c r="K859" s="46">
        <v>0</v>
      </c>
      <c r="L859" s="46">
        <v>0</v>
      </c>
      <c r="M859">
        <f>+_xlfn.IFNA(VLOOKUP(C859,'[1]HISTORICO TCB MUNICIPIO'!$C$10:$W$1131,21,FALSE),0)</f>
        <v>0</v>
      </c>
    </row>
    <row r="860" spans="1:13" x14ac:dyDescent="0.25">
      <c r="A860" s="44">
        <f>+COUNTIF($B$1:B860,ESTADISTICAS!B$9)</f>
        <v>0</v>
      </c>
      <c r="B860">
        <v>68</v>
      </c>
      <c r="C860" s="158">
        <v>68152</v>
      </c>
      <c r="D860" s="46" t="s">
        <v>1159</v>
      </c>
      <c r="E860" s="46">
        <v>0</v>
      </c>
      <c r="F860" s="46">
        <v>5.8350100603621731E-2</v>
      </c>
      <c r="G860" s="46">
        <v>4.5548654244306416E-2</v>
      </c>
      <c r="H860" s="46">
        <v>2.3255813953488372E-2</v>
      </c>
      <c r="I860" s="46">
        <v>0</v>
      </c>
      <c r="J860" s="46">
        <v>0</v>
      </c>
      <c r="K860" s="46">
        <v>0</v>
      </c>
      <c r="L860" s="46">
        <v>0</v>
      </c>
      <c r="M860">
        <f>+_xlfn.IFNA(VLOOKUP(C860,'[1]HISTORICO TCB MUNICIPIO'!$C$10:$W$1131,21,FALSE),0)</f>
        <v>0</v>
      </c>
    </row>
    <row r="861" spans="1:13" x14ac:dyDescent="0.25">
      <c r="A861" s="44">
        <f>+COUNTIF($B$1:B861,ESTADISTICAS!B$9)</f>
        <v>0</v>
      </c>
      <c r="B861">
        <v>68</v>
      </c>
      <c r="C861" s="158">
        <v>68160</v>
      </c>
      <c r="D861" s="46" t="s">
        <v>2387</v>
      </c>
      <c r="E861" s="46">
        <v>0</v>
      </c>
      <c r="F861" s="46">
        <v>0</v>
      </c>
      <c r="G861" s="46">
        <v>0</v>
      </c>
      <c r="H861" s="46">
        <v>0</v>
      </c>
      <c r="I861" s="46">
        <v>0</v>
      </c>
      <c r="J861" s="46">
        <v>0</v>
      </c>
      <c r="K861" s="46">
        <v>0</v>
      </c>
      <c r="L861" s="46">
        <v>0</v>
      </c>
      <c r="M861">
        <f>+_xlfn.IFNA(VLOOKUP(C861,'[1]HISTORICO TCB MUNICIPIO'!$C$10:$W$1131,21,FALSE),0)</f>
        <v>0</v>
      </c>
    </row>
    <row r="862" spans="1:13" x14ac:dyDescent="0.25">
      <c r="A862" s="44">
        <f>+COUNTIF($B$1:B862,ESTADISTICAS!B$9)</f>
        <v>0</v>
      </c>
      <c r="B862">
        <v>68</v>
      </c>
      <c r="C862" s="158">
        <v>68162</v>
      </c>
      <c r="D862" s="46" t="s">
        <v>1160</v>
      </c>
      <c r="E862" s="46">
        <v>5.2013422818791948E-2</v>
      </c>
      <c r="F862" s="46">
        <v>0.15619694397283532</v>
      </c>
      <c r="G862" s="46">
        <v>9.6219931271477668E-2</v>
      </c>
      <c r="H862" s="46">
        <v>9.0121317157712308E-2</v>
      </c>
      <c r="I862" s="46">
        <v>0</v>
      </c>
      <c r="J862" s="46">
        <v>0</v>
      </c>
      <c r="K862" s="46">
        <v>0</v>
      </c>
      <c r="L862" s="46">
        <v>0</v>
      </c>
      <c r="M862">
        <f>+_xlfn.IFNA(VLOOKUP(C862,'[1]HISTORICO TCB MUNICIPIO'!$C$10:$W$1131,21,FALSE),0)</f>
        <v>0</v>
      </c>
    </row>
    <row r="863" spans="1:13" x14ac:dyDescent="0.25">
      <c r="A863" s="44">
        <f>+COUNTIF($B$1:B863,ESTADISTICAS!B$9)</f>
        <v>0</v>
      </c>
      <c r="B863">
        <v>68</v>
      </c>
      <c r="C863" s="158">
        <v>68167</v>
      </c>
      <c r="D863" s="46" t="s">
        <v>1161</v>
      </c>
      <c r="E863" s="46">
        <v>6.4910630291627469E-2</v>
      </c>
      <c r="F863" s="46">
        <v>7.927411652340019E-2</v>
      </c>
      <c r="G863" s="46">
        <v>6.1343719571567673E-2</v>
      </c>
      <c r="H863" s="46">
        <v>3.7924151696606789E-2</v>
      </c>
      <c r="I863" s="46">
        <v>0</v>
      </c>
      <c r="J863" s="46">
        <v>9.5238095238095247E-3</v>
      </c>
      <c r="K863" s="46">
        <v>0</v>
      </c>
      <c r="L863" s="46">
        <v>0</v>
      </c>
      <c r="M863">
        <f>+_xlfn.IFNA(VLOOKUP(C863,'[1]HISTORICO TCB MUNICIPIO'!$C$10:$W$1131,21,FALSE),0)</f>
        <v>0</v>
      </c>
    </row>
    <row r="864" spans="1:13" x14ac:dyDescent="0.25">
      <c r="A864" s="44">
        <f>+COUNTIF($B$1:B864,ESTADISTICAS!B$9)</f>
        <v>0</v>
      </c>
      <c r="B864">
        <v>68</v>
      </c>
      <c r="C864" s="158">
        <v>68169</v>
      </c>
      <c r="D864" s="46" t="s">
        <v>1390</v>
      </c>
      <c r="E864" s="46">
        <v>0</v>
      </c>
      <c r="F864" s="46">
        <v>0</v>
      </c>
      <c r="G864" s="46">
        <v>0</v>
      </c>
      <c r="H864" s="46">
        <v>0</v>
      </c>
      <c r="I864" s="46">
        <v>0</v>
      </c>
      <c r="J864" s="46">
        <v>0</v>
      </c>
      <c r="K864" s="46">
        <v>0</v>
      </c>
      <c r="L864" s="46">
        <v>0</v>
      </c>
      <c r="M864">
        <f>+_xlfn.IFNA(VLOOKUP(C864,'[1]HISTORICO TCB MUNICIPIO'!$C$10:$W$1131,21,FALSE),0)</f>
        <v>0</v>
      </c>
    </row>
    <row r="865" spans="1:13" x14ac:dyDescent="0.25">
      <c r="A865" s="44">
        <f>+COUNTIF($B$1:B865,ESTADISTICAS!B$9)</f>
        <v>0</v>
      </c>
      <c r="B865">
        <v>68</v>
      </c>
      <c r="C865" s="158">
        <v>68176</v>
      </c>
      <c r="D865" s="46" t="s">
        <v>797</v>
      </c>
      <c r="E865" s="46">
        <v>0</v>
      </c>
      <c r="F865" s="46">
        <v>0</v>
      </c>
      <c r="G865" s="46">
        <v>0.10264900662251655</v>
      </c>
      <c r="H865" s="46">
        <v>7.1186440677966104E-2</v>
      </c>
      <c r="I865" s="46">
        <v>5.944055944055944E-2</v>
      </c>
      <c r="J865" s="46">
        <v>7.6923076923076927E-2</v>
      </c>
      <c r="K865" s="46">
        <v>0</v>
      </c>
      <c r="L865" s="46">
        <v>0</v>
      </c>
      <c r="M865">
        <f>+_xlfn.IFNA(VLOOKUP(C865,'[1]HISTORICO TCB MUNICIPIO'!$C$10:$W$1131,21,FALSE),0)</f>
        <v>0</v>
      </c>
    </row>
    <row r="866" spans="1:13" x14ac:dyDescent="0.25">
      <c r="A866" s="44">
        <f>+COUNTIF($B$1:B866,ESTADISTICAS!B$9)</f>
        <v>0</v>
      </c>
      <c r="B866">
        <v>68</v>
      </c>
      <c r="C866" s="158">
        <v>68179</v>
      </c>
      <c r="D866" s="46" t="s">
        <v>1162</v>
      </c>
      <c r="E866" s="46">
        <v>0</v>
      </c>
      <c r="F866" s="46">
        <v>8.5416666666666669E-2</v>
      </c>
      <c r="G866" s="46">
        <v>8.5774058577405859E-2</v>
      </c>
      <c r="H866" s="46">
        <v>6.2231759656652362E-2</v>
      </c>
      <c r="I866" s="46">
        <v>0</v>
      </c>
      <c r="J866" s="46">
        <v>0</v>
      </c>
      <c r="K866" s="46">
        <v>0</v>
      </c>
      <c r="L866" s="46">
        <v>0</v>
      </c>
      <c r="M866">
        <f>+_xlfn.IFNA(VLOOKUP(C866,'[1]HISTORICO TCB MUNICIPIO'!$C$10:$W$1131,21,FALSE),0)</f>
        <v>0</v>
      </c>
    </row>
    <row r="867" spans="1:13" x14ac:dyDescent="0.25">
      <c r="A867" s="44">
        <f>+COUNTIF($B$1:B867,ESTADISTICAS!B$9)</f>
        <v>0</v>
      </c>
      <c r="B867">
        <v>68</v>
      </c>
      <c r="C867" s="158">
        <v>68190</v>
      </c>
      <c r="D867" s="46" t="s">
        <v>1163</v>
      </c>
      <c r="E867" s="46">
        <v>8.0585106382978722E-2</v>
      </c>
      <c r="F867" s="46">
        <v>4.0669240669240672E-2</v>
      </c>
      <c r="G867" s="46">
        <v>1.947565543071161E-2</v>
      </c>
      <c r="H867" s="46">
        <v>6.8109948917538313E-3</v>
      </c>
      <c r="I867" s="46">
        <v>5.4657794676806083E-3</v>
      </c>
      <c r="J867" s="46">
        <v>3.0317164179104478E-3</v>
      </c>
      <c r="K867" s="46">
        <v>0</v>
      </c>
      <c r="L867" s="46">
        <v>0</v>
      </c>
      <c r="M867">
        <f>+_xlfn.IFNA(VLOOKUP(C867,'[1]HISTORICO TCB MUNICIPIO'!$C$10:$W$1131,21,FALSE),0)</f>
        <v>0</v>
      </c>
    </row>
    <row r="868" spans="1:13" x14ac:dyDescent="0.25">
      <c r="A868" s="44">
        <f>+COUNTIF($B$1:B868,ESTADISTICAS!B$9)</f>
        <v>0</v>
      </c>
      <c r="B868">
        <v>68</v>
      </c>
      <c r="C868" s="158">
        <v>68207</v>
      </c>
      <c r="D868" s="46" t="s">
        <v>435</v>
      </c>
      <c r="E868" s="46">
        <v>7.7586206896551727E-2</v>
      </c>
      <c r="F868" s="46">
        <v>7.8947368421052627E-2</v>
      </c>
      <c r="G868" s="46">
        <v>7.3333333333333334E-2</v>
      </c>
      <c r="H868" s="46">
        <v>5.3932584269662923E-2</v>
      </c>
      <c r="I868" s="46">
        <v>3.1963470319634701E-2</v>
      </c>
      <c r="J868" s="46">
        <v>0</v>
      </c>
      <c r="K868" s="46">
        <v>0</v>
      </c>
      <c r="L868" s="46">
        <v>0</v>
      </c>
      <c r="M868">
        <f>+_xlfn.IFNA(VLOOKUP(C868,'[1]HISTORICO TCB MUNICIPIO'!$C$10:$W$1131,21,FALSE),0)</f>
        <v>0</v>
      </c>
    </row>
    <row r="869" spans="1:13" x14ac:dyDescent="0.25">
      <c r="A869" s="44">
        <f>+COUNTIF($B$1:B869,ESTADISTICAS!B$9)</f>
        <v>0</v>
      </c>
      <c r="B869">
        <v>68</v>
      </c>
      <c r="C869" s="158">
        <v>68209</v>
      </c>
      <c r="D869" s="46" t="s">
        <v>1164</v>
      </c>
      <c r="E869" s="46">
        <v>0.13157894736842105</v>
      </c>
      <c r="F869" s="46">
        <v>0</v>
      </c>
      <c r="G869" s="46">
        <v>0</v>
      </c>
      <c r="H869" s="46">
        <v>0</v>
      </c>
      <c r="I869" s="46">
        <v>0</v>
      </c>
      <c r="J869" s="46">
        <v>0</v>
      </c>
      <c r="K869" s="46">
        <v>0</v>
      </c>
      <c r="L869" s="46">
        <v>0</v>
      </c>
      <c r="M869">
        <f>+_xlfn.IFNA(VLOOKUP(C869,'[1]HISTORICO TCB MUNICIPIO'!$C$10:$W$1131,21,FALSE),0)</f>
        <v>0</v>
      </c>
    </row>
    <row r="870" spans="1:13" x14ac:dyDescent="0.25">
      <c r="A870" s="44">
        <f>+COUNTIF($B$1:B870,ESTADISTICAS!B$9)</f>
        <v>0</v>
      </c>
      <c r="B870">
        <v>68</v>
      </c>
      <c r="C870" s="158">
        <v>68211</v>
      </c>
      <c r="D870" s="46" t="s">
        <v>1165</v>
      </c>
      <c r="E870" s="46">
        <v>0</v>
      </c>
      <c r="F870" s="46">
        <v>0</v>
      </c>
      <c r="G870" s="46">
        <v>0</v>
      </c>
      <c r="H870" s="46">
        <v>0</v>
      </c>
      <c r="I870" s="46">
        <v>0</v>
      </c>
      <c r="J870" s="46">
        <v>5.4054054054054057E-3</v>
      </c>
      <c r="K870" s="46">
        <v>0</v>
      </c>
      <c r="L870" s="46">
        <v>2.8490028490028491E-3</v>
      </c>
      <c r="M870">
        <f>+_xlfn.IFNA(VLOOKUP(C870,'[1]HISTORICO TCB MUNICIPIO'!$C$10:$W$1131,21,FALSE),0)</f>
        <v>0</v>
      </c>
    </row>
    <row r="871" spans="1:13" x14ac:dyDescent="0.25">
      <c r="A871" s="44">
        <f>+COUNTIF($B$1:B871,ESTADISTICAS!B$9)</f>
        <v>0</v>
      </c>
      <c r="B871">
        <v>68</v>
      </c>
      <c r="C871" s="158">
        <v>68217</v>
      </c>
      <c r="D871" s="46" t="s">
        <v>1391</v>
      </c>
      <c r="E871" s="46">
        <v>0</v>
      </c>
      <c r="F871" s="46">
        <v>0</v>
      </c>
      <c r="G871" s="46">
        <v>0</v>
      </c>
      <c r="H871" s="46">
        <v>0</v>
      </c>
      <c r="I871" s="46">
        <v>0</v>
      </c>
      <c r="J871" s="46">
        <v>0</v>
      </c>
      <c r="K871" s="46">
        <v>0</v>
      </c>
      <c r="L871" s="46">
        <v>0</v>
      </c>
      <c r="M871">
        <f>+_xlfn.IFNA(VLOOKUP(C871,'[1]HISTORICO TCB MUNICIPIO'!$C$10:$W$1131,21,FALSE),0)</f>
        <v>0</v>
      </c>
    </row>
    <row r="872" spans="1:13" x14ac:dyDescent="0.25">
      <c r="A872" s="44">
        <f>+COUNTIF($B$1:B872,ESTADISTICAS!B$9)</f>
        <v>0</v>
      </c>
      <c r="B872">
        <v>68</v>
      </c>
      <c r="C872" s="158">
        <v>68229</v>
      </c>
      <c r="D872" s="46" t="s">
        <v>1166</v>
      </c>
      <c r="E872" s="46">
        <v>0</v>
      </c>
      <c r="F872" s="46">
        <v>6.3314711359404099E-2</v>
      </c>
      <c r="G872" s="46">
        <v>8.7406015037593987E-2</v>
      </c>
      <c r="H872" s="46">
        <v>8.2061068702290074E-2</v>
      </c>
      <c r="I872" s="46">
        <v>1.8357487922705314E-2</v>
      </c>
      <c r="J872" s="46">
        <v>1.9569471624266144E-2</v>
      </c>
      <c r="K872" s="46">
        <v>0</v>
      </c>
      <c r="L872" s="46">
        <v>0</v>
      </c>
      <c r="M872">
        <f>+_xlfn.IFNA(VLOOKUP(C872,'[1]HISTORICO TCB MUNICIPIO'!$C$10:$W$1131,21,FALSE),0)</f>
        <v>0</v>
      </c>
    </row>
    <row r="873" spans="1:13" x14ac:dyDescent="0.25">
      <c r="A873" s="44">
        <f>+COUNTIF($B$1:B873,ESTADISTICAS!B$9)</f>
        <v>0</v>
      </c>
      <c r="B873">
        <v>68</v>
      </c>
      <c r="C873" s="158">
        <v>68235</v>
      </c>
      <c r="D873" s="46" t="s">
        <v>1167</v>
      </c>
      <c r="E873" s="46">
        <v>1.7125064867669952E-2</v>
      </c>
      <c r="F873" s="46">
        <v>2.540650406504065E-2</v>
      </c>
      <c r="G873" s="46">
        <v>2.1052631578947368E-2</v>
      </c>
      <c r="H873" s="46">
        <v>0</v>
      </c>
      <c r="I873" s="46">
        <v>0</v>
      </c>
      <c r="J873" s="46">
        <v>0</v>
      </c>
      <c r="K873" s="46">
        <v>0</v>
      </c>
      <c r="L873" s="46">
        <v>0</v>
      </c>
      <c r="M873">
        <f>+_xlfn.IFNA(VLOOKUP(C873,'[1]HISTORICO TCB MUNICIPIO'!$C$10:$W$1131,21,FALSE),0)</f>
        <v>0</v>
      </c>
    </row>
    <row r="874" spans="1:13" x14ac:dyDescent="0.25">
      <c r="A874" s="44">
        <f>+COUNTIF($B$1:B874,ESTADISTICAS!B$9)</f>
        <v>0</v>
      </c>
      <c r="B874">
        <v>68</v>
      </c>
      <c r="C874" s="158">
        <v>68245</v>
      </c>
      <c r="D874" s="46" t="s">
        <v>1168</v>
      </c>
      <c r="E874" s="46">
        <v>0</v>
      </c>
      <c r="F874" s="46">
        <v>0.12745098039215685</v>
      </c>
      <c r="G874" s="46">
        <v>0.1326530612244898</v>
      </c>
      <c r="H874" s="46">
        <v>0.10582010582010581</v>
      </c>
      <c r="I874" s="46">
        <v>0</v>
      </c>
      <c r="J874" s="46">
        <v>5.5865921787709499E-3</v>
      </c>
      <c r="K874" s="46">
        <v>0</v>
      </c>
      <c r="L874" s="46">
        <v>0</v>
      </c>
      <c r="M874">
        <f>+_xlfn.IFNA(VLOOKUP(C874,'[1]HISTORICO TCB MUNICIPIO'!$C$10:$W$1131,21,FALSE),0)</f>
        <v>0</v>
      </c>
    </row>
    <row r="875" spans="1:13" x14ac:dyDescent="0.25">
      <c r="A875" s="44">
        <f>+COUNTIF($B$1:B875,ESTADISTICAS!B$9)</f>
        <v>0</v>
      </c>
      <c r="B875">
        <v>68</v>
      </c>
      <c r="C875" s="158">
        <v>68250</v>
      </c>
      <c r="D875" s="46" t="s">
        <v>555</v>
      </c>
      <c r="E875" s="46">
        <v>0</v>
      </c>
      <c r="F875" s="46">
        <v>0</v>
      </c>
      <c r="G875" s="46">
        <v>0</v>
      </c>
      <c r="H875" s="46">
        <v>0</v>
      </c>
      <c r="I875" s="46">
        <v>0</v>
      </c>
      <c r="J875" s="46">
        <v>6.688963210702341E-3</v>
      </c>
      <c r="K875" s="46">
        <v>0</v>
      </c>
      <c r="L875" s="46">
        <v>0</v>
      </c>
      <c r="M875">
        <f>+_xlfn.IFNA(VLOOKUP(C875,'[1]HISTORICO TCB MUNICIPIO'!$C$10:$W$1131,21,FALSE),0)</f>
        <v>0</v>
      </c>
    </row>
    <row r="876" spans="1:13" x14ac:dyDescent="0.25">
      <c r="A876" s="44">
        <f>+COUNTIF($B$1:B876,ESTADISTICAS!B$9)</f>
        <v>0</v>
      </c>
      <c r="B876">
        <v>68</v>
      </c>
      <c r="C876" s="158">
        <v>68255</v>
      </c>
      <c r="D876" s="46" t="s">
        <v>1169</v>
      </c>
      <c r="E876" s="46">
        <v>0.14354066985645933</v>
      </c>
      <c r="F876" s="46">
        <v>0.17585089141004862</v>
      </c>
      <c r="G876" s="46">
        <v>0.23485477178423236</v>
      </c>
      <c r="H876" s="46">
        <v>0.22886421861656703</v>
      </c>
      <c r="I876" s="46">
        <v>0.16371681415929204</v>
      </c>
      <c r="J876" s="46">
        <v>9.3836246550137989E-2</v>
      </c>
      <c r="K876" s="46">
        <v>0.12153110047846891</v>
      </c>
      <c r="L876" s="46">
        <v>0.1888111888111888</v>
      </c>
      <c r="M876">
        <f>+_xlfn.IFNA(VLOOKUP(C876,'[1]HISTORICO TCB MUNICIPIO'!$C$10:$W$1131,21,FALSE),0)</f>
        <v>0.20686070686070687</v>
      </c>
    </row>
    <row r="877" spans="1:13" x14ac:dyDescent="0.25">
      <c r="A877" s="44">
        <f>+COUNTIF($B$1:B877,ESTADISTICAS!B$9)</f>
        <v>0</v>
      </c>
      <c r="B877">
        <v>68</v>
      </c>
      <c r="C877" s="158">
        <v>68264</v>
      </c>
      <c r="D877" s="46" t="s">
        <v>1170</v>
      </c>
      <c r="E877" s="46">
        <v>0</v>
      </c>
      <c r="F877" s="46">
        <v>0</v>
      </c>
      <c r="G877" s="46">
        <v>0</v>
      </c>
      <c r="H877" s="46">
        <v>0</v>
      </c>
      <c r="I877" s="46">
        <v>0</v>
      </c>
      <c r="J877" s="46">
        <v>9.5693779904306216E-3</v>
      </c>
      <c r="K877" s="46">
        <v>0</v>
      </c>
      <c r="L877" s="46">
        <v>0</v>
      </c>
      <c r="M877">
        <f>+_xlfn.IFNA(VLOOKUP(C877,'[1]HISTORICO TCB MUNICIPIO'!$C$10:$W$1131,21,FALSE),0)</f>
        <v>0</v>
      </c>
    </row>
    <row r="878" spans="1:13" x14ac:dyDescent="0.25">
      <c r="A878" s="44">
        <f>+COUNTIF($B$1:B878,ESTADISTICAS!B$9)</f>
        <v>0</v>
      </c>
      <c r="B878">
        <v>68</v>
      </c>
      <c r="C878" s="158">
        <v>68266</v>
      </c>
      <c r="D878" s="46" t="s">
        <v>1171</v>
      </c>
      <c r="E878" s="46">
        <v>0.13823529411764707</v>
      </c>
      <c r="F878" s="46">
        <v>0.10365853658536585</v>
      </c>
      <c r="G878" s="46">
        <v>0.13395638629283488</v>
      </c>
      <c r="H878" s="46">
        <v>0.11254019292604502</v>
      </c>
      <c r="I878" s="46">
        <v>9.5709570957095716E-2</v>
      </c>
      <c r="J878" s="46">
        <v>4.1811846689895474E-2</v>
      </c>
      <c r="K878" s="46">
        <v>0</v>
      </c>
      <c r="L878" s="46">
        <v>0</v>
      </c>
      <c r="M878">
        <f>+_xlfn.IFNA(VLOOKUP(C878,'[1]HISTORICO TCB MUNICIPIO'!$C$10:$W$1131,21,FALSE),0)</f>
        <v>0</v>
      </c>
    </row>
    <row r="879" spans="1:13" x14ac:dyDescent="0.25">
      <c r="A879" s="44">
        <f>+COUNTIF($B$1:B879,ESTADISTICAS!B$9)</f>
        <v>0</v>
      </c>
      <c r="B879">
        <v>68</v>
      </c>
      <c r="C879" s="158">
        <v>68271</v>
      </c>
      <c r="D879" s="46" t="s">
        <v>1172</v>
      </c>
      <c r="E879" s="46">
        <v>0.11746031746031746</v>
      </c>
      <c r="F879" s="46">
        <v>9.4786729857819899E-2</v>
      </c>
      <c r="G879" s="46">
        <v>5.8637083993660855E-2</v>
      </c>
      <c r="H879" s="46">
        <v>3.4700315457413249E-2</v>
      </c>
      <c r="I879" s="46">
        <v>0</v>
      </c>
      <c r="J879" s="46">
        <v>0</v>
      </c>
      <c r="K879" s="46">
        <v>0</v>
      </c>
      <c r="L879" s="46">
        <v>0</v>
      </c>
      <c r="M879">
        <f>+_xlfn.IFNA(VLOOKUP(C879,'[1]HISTORICO TCB MUNICIPIO'!$C$10:$W$1131,21,FALSE),0)</f>
        <v>0</v>
      </c>
    </row>
    <row r="880" spans="1:13" x14ac:dyDescent="0.25">
      <c r="A880" s="44">
        <f>+COUNTIF($B$1:B880,ESTADISTICAS!B$9)</f>
        <v>0</v>
      </c>
      <c r="B880">
        <v>68</v>
      </c>
      <c r="C880" s="158">
        <v>68276</v>
      </c>
      <c r="D880" s="46" t="s">
        <v>1173</v>
      </c>
      <c r="E880" s="46">
        <v>5.1690201112537443E-2</v>
      </c>
      <c r="F880" s="46">
        <v>5.8283794262083223E-2</v>
      </c>
      <c r="G880" s="46">
        <v>6.8862275449101798E-2</v>
      </c>
      <c r="H880" s="46">
        <v>7.8013563771603595E-2</v>
      </c>
      <c r="I880" s="46">
        <v>9.0848806366047752E-2</v>
      </c>
      <c r="J880" s="46">
        <v>9.0530184197553001E-2</v>
      </c>
      <c r="K880" s="46">
        <v>8.7218319496396315E-2</v>
      </c>
      <c r="L880" s="46">
        <v>0.10393363161819538</v>
      </c>
      <c r="M880">
        <f>+_xlfn.IFNA(VLOOKUP(C880,'[1]HISTORICO TCB MUNICIPIO'!$C$10:$W$1131,21,FALSE),0)</f>
        <v>0.10862604540023894</v>
      </c>
    </row>
    <row r="881" spans="1:13" x14ac:dyDescent="0.25">
      <c r="A881" s="44">
        <f>+COUNTIF($B$1:B881,ESTADISTICAS!B$9)</f>
        <v>0</v>
      </c>
      <c r="B881">
        <v>68</v>
      </c>
      <c r="C881" s="158">
        <v>68296</v>
      </c>
      <c r="D881" s="46" t="s">
        <v>1174</v>
      </c>
      <c r="E881" s="46">
        <v>0</v>
      </c>
      <c r="F881" s="46">
        <v>0.11507936507936507</v>
      </c>
      <c r="G881" s="46">
        <v>0.12552301255230125</v>
      </c>
      <c r="H881" s="46">
        <v>7.9295154185022032E-2</v>
      </c>
      <c r="I881" s="46">
        <v>0</v>
      </c>
      <c r="J881" s="46">
        <v>2.0100502512562814E-2</v>
      </c>
      <c r="K881" s="46">
        <v>0</v>
      </c>
      <c r="L881" s="46">
        <v>6.024096385542169E-3</v>
      </c>
      <c r="M881">
        <f>+_xlfn.IFNA(VLOOKUP(C881,'[1]HISTORICO TCB MUNICIPIO'!$C$10:$W$1131,21,FALSE),0)</f>
        <v>0</v>
      </c>
    </row>
    <row r="882" spans="1:13" x14ac:dyDescent="0.25">
      <c r="A882" s="44">
        <f>+COUNTIF($B$1:B882,ESTADISTICAS!B$9)</f>
        <v>0</v>
      </c>
      <c r="B882">
        <v>68</v>
      </c>
      <c r="C882" s="158">
        <v>68298</v>
      </c>
      <c r="D882" s="46" t="s">
        <v>1175</v>
      </c>
      <c r="E882" s="46">
        <v>0</v>
      </c>
      <c r="F882" s="46">
        <v>0</v>
      </c>
      <c r="G882" s="46">
        <v>0</v>
      </c>
      <c r="H882" s="46">
        <v>0</v>
      </c>
      <c r="I882" s="46">
        <v>0</v>
      </c>
      <c r="J882" s="46">
        <v>0</v>
      </c>
      <c r="K882" s="46">
        <v>0</v>
      </c>
      <c r="L882" s="46">
        <v>4.7169811320754715E-3</v>
      </c>
      <c r="M882">
        <f>+_xlfn.IFNA(VLOOKUP(C882,'[1]HISTORICO TCB MUNICIPIO'!$C$10:$W$1131,21,FALSE),0)</f>
        <v>0</v>
      </c>
    </row>
    <row r="883" spans="1:13" x14ac:dyDescent="0.25">
      <c r="A883" s="44">
        <f>+COUNTIF($B$1:B883,ESTADISTICAS!B$9)</f>
        <v>0</v>
      </c>
      <c r="B883">
        <v>68</v>
      </c>
      <c r="C883" s="158">
        <v>68307</v>
      </c>
      <c r="D883" s="46" t="s">
        <v>1176</v>
      </c>
      <c r="E883" s="46">
        <v>0.11836955054663248</v>
      </c>
      <c r="F883" s="46">
        <v>0.14022988505747128</v>
      </c>
      <c r="G883" s="46">
        <v>0.13602257423202718</v>
      </c>
      <c r="H883" s="46">
        <v>0.16207720357097952</v>
      </c>
      <c r="I883" s="46">
        <v>0.17458256029684602</v>
      </c>
      <c r="J883" s="46">
        <v>0.1805402762498472</v>
      </c>
      <c r="K883" s="46">
        <v>0.17869707630716972</v>
      </c>
      <c r="L883" s="46">
        <v>0.21493294671982602</v>
      </c>
      <c r="M883">
        <f>+_xlfn.IFNA(VLOOKUP(C883,'[1]HISTORICO TCB MUNICIPIO'!$C$10:$W$1131,21,FALSE),0)</f>
        <v>0.16979085046109335</v>
      </c>
    </row>
    <row r="884" spans="1:13" x14ac:dyDescent="0.25">
      <c r="A884" s="44">
        <f>+COUNTIF($B$1:B884,ESTADISTICAS!B$9)</f>
        <v>0</v>
      </c>
      <c r="B884">
        <v>68</v>
      </c>
      <c r="C884" s="158">
        <v>68318</v>
      </c>
      <c r="D884" s="46" t="s">
        <v>1177</v>
      </c>
      <c r="E884" s="46">
        <v>8.291873963515755E-3</v>
      </c>
      <c r="F884" s="46">
        <v>0</v>
      </c>
      <c r="G884" s="46">
        <v>0.1013745704467354</v>
      </c>
      <c r="H884" s="46">
        <v>7.1803852889667244E-2</v>
      </c>
      <c r="I884" s="46">
        <v>5.5855855855855854E-2</v>
      </c>
      <c r="J884" s="46">
        <v>0</v>
      </c>
      <c r="K884" s="46">
        <v>0</v>
      </c>
      <c r="L884" s="46">
        <v>0</v>
      </c>
      <c r="M884">
        <f>+_xlfn.IFNA(VLOOKUP(C884,'[1]HISTORICO TCB MUNICIPIO'!$C$10:$W$1131,21,FALSE),0)</f>
        <v>0</v>
      </c>
    </row>
    <row r="885" spans="1:13" x14ac:dyDescent="0.25">
      <c r="A885" s="44">
        <f>+COUNTIF($B$1:B885,ESTADISTICAS!B$9)</f>
        <v>0</v>
      </c>
      <c r="B885">
        <v>68</v>
      </c>
      <c r="C885" s="158">
        <v>68320</v>
      </c>
      <c r="D885" s="46" t="s">
        <v>450</v>
      </c>
      <c r="E885" s="46">
        <v>0</v>
      </c>
      <c r="F885" s="46">
        <v>8.2304526748971193E-2</v>
      </c>
      <c r="G885" s="46">
        <v>0.13125000000000001</v>
      </c>
      <c r="H885" s="46">
        <v>0.11578947368421053</v>
      </c>
      <c r="I885" s="46">
        <v>3.2467532467532464E-2</v>
      </c>
      <c r="J885" s="46">
        <v>2.2371364653243847E-3</v>
      </c>
      <c r="K885" s="46">
        <v>0</v>
      </c>
      <c r="L885" s="46">
        <v>0</v>
      </c>
      <c r="M885">
        <f>+_xlfn.IFNA(VLOOKUP(C885,'[1]HISTORICO TCB MUNICIPIO'!$C$10:$W$1131,21,FALSE),0)</f>
        <v>0</v>
      </c>
    </row>
    <row r="886" spans="1:13" x14ac:dyDescent="0.25">
      <c r="A886" s="44">
        <f>+COUNTIF($B$1:B886,ESTADISTICAS!B$9)</f>
        <v>0</v>
      </c>
      <c r="B886">
        <v>68</v>
      </c>
      <c r="C886" s="158">
        <v>68322</v>
      </c>
      <c r="D886" s="46" t="s">
        <v>1178</v>
      </c>
      <c r="E886" s="46">
        <v>0.14666666666666667</v>
      </c>
      <c r="F886" s="46">
        <v>9.2511013215859028E-2</v>
      </c>
      <c r="G886" s="46">
        <v>7.5555555555555556E-2</v>
      </c>
      <c r="H886" s="46">
        <v>0</v>
      </c>
      <c r="I886" s="46">
        <v>0</v>
      </c>
      <c r="J886" s="46">
        <v>0</v>
      </c>
      <c r="K886" s="46">
        <v>0</v>
      </c>
      <c r="L886" s="46">
        <v>0</v>
      </c>
      <c r="M886">
        <f>+_xlfn.IFNA(VLOOKUP(C886,'[1]HISTORICO TCB MUNICIPIO'!$C$10:$W$1131,21,FALSE),0)</f>
        <v>0</v>
      </c>
    </row>
    <row r="887" spans="1:13" x14ac:dyDescent="0.25">
      <c r="A887" s="44">
        <f>+COUNTIF($B$1:B887,ESTADISTICAS!B$9)</f>
        <v>0</v>
      </c>
      <c r="B887">
        <v>68</v>
      </c>
      <c r="C887" s="158">
        <v>68324</v>
      </c>
      <c r="D887" s="46" t="s">
        <v>2388</v>
      </c>
      <c r="E887" s="46">
        <v>0</v>
      </c>
      <c r="F887" s="46">
        <v>0</v>
      </c>
      <c r="G887" s="46">
        <v>0</v>
      </c>
      <c r="H887" s="46">
        <v>0</v>
      </c>
      <c r="I887" s="46">
        <v>0</v>
      </c>
      <c r="J887" s="46">
        <v>0</v>
      </c>
      <c r="K887" s="46">
        <v>0</v>
      </c>
      <c r="L887" s="46">
        <v>0</v>
      </c>
      <c r="M887">
        <f>+_xlfn.IFNA(VLOOKUP(C887,'[1]HISTORICO TCB MUNICIPIO'!$C$10:$W$1131,21,FALSE),0)</f>
        <v>0</v>
      </c>
    </row>
    <row r="888" spans="1:13" x14ac:dyDescent="0.25">
      <c r="A888" s="44">
        <f>+COUNTIF($B$1:B888,ESTADISTICAS!B$9)</f>
        <v>0</v>
      </c>
      <c r="B888">
        <v>68</v>
      </c>
      <c r="C888" s="158">
        <v>68327</v>
      </c>
      <c r="D888" s="46" t="s">
        <v>1179</v>
      </c>
      <c r="E888" s="46">
        <v>0</v>
      </c>
      <c r="F888" s="46">
        <v>0</v>
      </c>
      <c r="G888" s="46">
        <v>0</v>
      </c>
      <c r="H888" s="46">
        <v>0</v>
      </c>
      <c r="I888" s="46">
        <v>0</v>
      </c>
      <c r="J888" s="46">
        <v>5.8139534883720929E-3</v>
      </c>
      <c r="K888" s="46">
        <v>0</v>
      </c>
      <c r="L888" s="46">
        <v>0</v>
      </c>
      <c r="M888">
        <f>+_xlfn.IFNA(VLOOKUP(C888,'[1]HISTORICO TCB MUNICIPIO'!$C$10:$W$1131,21,FALSE),0)</f>
        <v>0</v>
      </c>
    </row>
    <row r="889" spans="1:13" x14ac:dyDescent="0.25">
      <c r="A889" s="44">
        <f>+COUNTIF($B$1:B889,ESTADISTICAS!B$9)</f>
        <v>0</v>
      </c>
      <c r="B889">
        <v>68</v>
      </c>
      <c r="C889" s="158">
        <v>68344</v>
      </c>
      <c r="D889" s="46" t="s">
        <v>1180</v>
      </c>
      <c r="E889" s="46">
        <v>0.13478260869565217</v>
      </c>
      <c r="F889" s="46">
        <v>0.13596491228070176</v>
      </c>
      <c r="G889" s="46">
        <v>0.14479638009049775</v>
      </c>
      <c r="H889" s="46">
        <v>0.14883720930232558</v>
      </c>
      <c r="I889" s="46">
        <v>0</v>
      </c>
      <c r="J889" s="46">
        <v>9.9009900990099011E-3</v>
      </c>
      <c r="K889" s="46">
        <v>0</v>
      </c>
      <c r="L889" s="46">
        <v>0</v>
      </c>
      <c r="M889">
        <f>+_xlfn.IFNA(VLOOKUP(C889,'[1]HISTORICO TCB MUNICIPIO'!$C$10:$W$1131,21,FALSE),0)</f>
        <v>0</v>
      </c>
    </row>
    <row r="890" spans="1:13" x14ac:dyDescent="0.25">
      <c r="A890" s="44">
        <f>+COUNTIF($B$1:B890,ESTADISTICAS!B$9)</f>
        <v>0</v>
      </c>
      <c r="B890">
        <v>68</v>
      </c>
      <c r="C890" s="158">
        <v>68368</v>
      </c>
      <c r="D890" s="46" t="s">
        <v>1181</v>
      </c>
      <c r="E890" s="46">
        <v>9.7484276729559755E-2</v>
      </c>
      <c r="F890" s="46">
        <v>0</v>
      </c>
      <c r="G890" s="46">
        <v>0</v>
      </c>
      <c r="H890" s="46">
        <v>0</v>
      </c>
      <c r="I890" s="46">
        <v>0</v>
      </c>
      <c r="J890" s="46">
        <v>3.3898305084745762E-3</v>
      </c>
      <c r="K890" s="46">
        <v>0</v>
      </c>
      <c r="L890" s="46">
        <v>0</v>
      </c>
      <c r="M890">
        <f>+_xlfn.IFNA(VLOOKUP(C890,'[1]HISTORICO TCB MUNICIPIO'!$C$10:$W$1131,21,FALSE),0)</f>
        <v>0</v>
      </c>
    </row>
    <row r="891" spans="1:13" x14ac:dyDescent="0.25">
      <c r="A891" s="44">
        <f>+COUNTIF($B$1:B891,ESTADISTICAS!B$9)</f>
        <v>0</v>
      </c>
      <c r="B891">
        <v>68</v>
      </c>
      <c r="C891" s="158">
        <v>68370</v>
      </c>
      <c r="D891" s="46" t="s">
        <v>2389</v>
      </c>
      <c r="E891" s="46">
        <v>0</v>
      </c>
      <c r="F891" s="46">
        <v>0</v>
      </c>
      <c r="G891" s="46">
        <v>0</v>
      </c>
      <c r="H891" s="46">
        <v>0</v>
      </c>
      <c r="I891" s="46">
        <v>0</v>
      </c>
      <c r="J891" s="46">
        <v>0</v>
      </c>
      <c r="K891" s="46">
        <v>0</v>
      </c>
      <c r="L891" s="46">
        <v>0</v>
      </c>
      <c r="M891">
        <f>+_xlfn.IFNA(VLOOKUP(C891,'[1]HISTORICO TCB MUNICIPIO'!$C$10:$W$1131,21,FALSE),0)</f>
        <v>0</v>
      </c>
    </row>
    <row r="892" spans="1:13" x14ac:dyDescent="0.25">
      <c r="A892" s="44">
        <f>+COUNTIF($B$1:B892,ESTADISTICAS!B$9)</f>
        <v>0</v>
      </c>
      <c r="B892">
        <v>68</v>
      </c>
      <c r="C892" s="158">
        <v>68377</v>
      </c>
      <c r="D892" s="46" t="s">
        <v>1182</v>
      </c>
      <c r="E892" s="46">
        <v>0</v>
      </c>
      <c r="F892" s="46">
        <v>0</v>
      </c>
      <c r="G892" s="46">
        <v>3.6452004860267312E-2</v>
      </c>
      <c r="H892" s="46">
        <v>2.0656136087484813E-2</v>
      </c>
      <c r="I892" s="46">
        <v>1.8359853121175031E-2</v>
      </c>
      <c r="J892" s="46">
        <v>1.2345679012345679E-3</v>
      </c>
      <c r="K892" s="46">
        <v>0</v>
      </c>
      <c r="L892" s="46">
        <v>0</v>
      </c>
      <c r="M892">
        <f>+_xlfn.IFNA(VLOOKUP(C892,'[1]HISTORICO TCB MUNICIPIO'!$C$10:$W$1131,21,FALSE),0)</f>
        <v>0</v>
      </c>
    </row>
    <row r="893" spans="1:13" x14ac:dyDescent="0.25">
      <c r="A893" s="44">
        <f>+COUNTIF($B$1:B893,ESTADISTICAS!B$9)</f>
        <v>0</v>
      </c>
      <c r="B893">
        <v>68</v>
      </c>
      <c r="C893" s="158">
        <v>68385</v>
      </c>
      <c r="D893" s="46" t="s">
        <v>1183</v>
      </c>
      <c r="E893" s="46">
        <v>6.3667820069204156E-2</v>
      </c>
      <c r="F893" s="46">
        <v>8.060109289617487E-2</v>
      </c>
      <c r="G893" s="46">
        <v>6.7164179104477612E-2</v>
      </c>
      <c r="H893" s="46">
        <v>5.6603773584905662E-2</v>
      </c>
      <c r="I893" s="46">
        <v>3.7212449255751012E-2</v>
      </c>
      <c r="J893" s="46">
        <v>2.7303754266211604E-3</v>
      </c>
      <c r="K893" s="46">
        <v>0</v>
      </c>
      <c r="L893" s="46">
        <v>0</v>
      </c>
      <c r="M893">
        <f>+_xlfn.IFNA(VLOOKUP(C893,'[1]HISTORICO TCB MUNICIPIO'!$C$10:$W$1131,21,FALSE),0)</f>
        <v>0</v>
      </c>
    </row>
    <row r="894" spans="1:13" x14ac:dyDescent="0.25">
      <c r="A894" s="44">
        <f>+COUNTIF($B$1:B894,ESTADISTICAS!B$9)</f>
        <v>0</v>
      </c>
      <c r="B894">
        <v>68</v>
      </c>
      <c r="C894" s="158">
        <v>68397</v>
      </c>
      <c r="D894" s="46" t="s">
        <v>788</v>
      </c>
      <c r="E894" s="46">
        <v>0.22027290448343079</v>
      </c>
      <c r="F894" s="46">
        <v>3.5502958579881658E-2</v>
      </c>
      <c r="G894" s="46">
        <v>0</v>
      </c>
      <c r="H894" s="46">
        <v>0</v>
      </c>
      <c r="I894" s="46">
        <v>0</v>
      </c>
      <c r="J894" s="46">
        <v>4.3668122270742356E-3</v>
      </c>
      <c r="K894" s="46">
        <v>0</v>
      </c>
      <c r="L894" s="46">
        <v>0</v>
      </c>
      <c r="M894">
        <f>+_xlfn.IFNA(VLOOKUP(C894,'[1]HISTORICO TCB MUNICIPIO'!$C$10:$W$1131,21,FALSE),0)</f>
        <v>0</v>
      </c>
    </row>
    <row r="895" spans="1:13" x14ac:dyDescent="0.25">
      <c r="A895" s="44">
        <f>+COUNTIF($B$1:B895,ESTADISTICAS!B$9)</f>
        <v>0</v>
      </c>
      <c r="B895">
        <v>68</v>
      </c>
      <c r="C895" s="158">
        <v>68406</v>
      </c>
      <c r="D895" s="46" t="s">
        <v>1184</v>
      </c>
      <c r="E895" s="46">
        <v>1.0104102878138396E-2</v>
      </c>
      <c r="F895" s="46">
        <v>1.9654556283502083E-2</v>
      </c>
      <c r="G895" s="46">
        <v>9.5958127362605408E-3</v>
      </c>
      <c r="H895" s="46">
        <v>9.1168091168091162E-3</v>
      </c>
      <c r="I895" s="46">
        <v>0</v>
      </c>
      <c r="J895" s="46">
        <v>0</v>
      </c>
      <c r="K895" s="46">
        <v>0</v>
      </c>
      <c r="L895" s="46">
        <v>0</v>
      </c>
      <c r="M895">
        <f>+_xlfn.IFNA(VLOOKUP(C895,'[1]HISTORICO TCB MUNICIPIO'!$C$10:$W$1131,21,FALSE),0)</f>
        <v>0</v>
      </c>
    </row>
    <row r="896" spans="1:13" x14ac:dyDescent="0.25">
      <c r="A896" s="44">
        <f>+COUNTIF($B$1:B896,ESTADISTICAS!B$9)</f>
        <v>0</v>
      </c>
      <c r="B896">
        <v>68</v>
      </c>
      <c r="C896" s="158">
        <v>68418</v>
      </c>
      <c r="D896" s="46" t="s">
        <v>1392</v>
      </c>
      <c r="E896" s="46">
        <v>0</v>
      </c>
      <c r="F896" s="46">
        <v>0</v>
      </c>
      <c r="G896" s="46">
        <v>0</v>
      </c>
      <c r="H896" s="46">
        <v>0</v>
      </c>
      <c r="I896" s="46">
        <v>0</v>
      </c>
      <c r="J896" s="46">
        <v>0</v>
      </c>
      <c r="K896" s="46">
        <v>0</v>
      </c>
      <c r="L896" s="46">
        <v>0</v>
      </c>
      <c r="M896">
        <f>+_xlfn.IFNA(VLOOKUP(C896,'[1]HISTORICO TCB MUNICIPIO'!$C$10:$W$1131,21,FALSE),0)</f>
        <v>0</v>
      </c>
    </row>
    <row r="897" spans="1:13" x14ac:dyDescent="0.25">
      <c r="A897" s="44">
        <f>+COUNTIF($B$1:B897,ESTADISTICAS!B$9)</f>
        <v>0</v>
      </c>
      <c r="B897">
        <v>68</v>
      </c>
      <c r="C897" s="158">
        <v>68425</v>
      </c>
      <c r="D897" s="46" t="s">
        <v>1185</v>
      </c>
      <c r="E897" s="46">
        <v>0</v>
      </c>
      <c r="F897" s="46">
        <v>0</v>
      </c>
      <c r="G897" s="46">
        <v>0.11290322580645161</v>
      </c>
      <c r="H897" s="46">
        <v>7.6271186440677971E-2</v>
      </c>
      <c r="I897" s="46">
        <v>7.0796460176991149E-2</v>
      </c>
      <c r="J897" s="46">
        <v>0</v>
      </c>
      <c r="K897" s="46">
        <v>0</v>
      </c>
      <c r="L897" s="46">
        <v>0</v>
      </c>
      <c r="M897">
        <f>+_xlfn.IFNA(VLOOKUP(C897,'[1]HISTORICO TCB MUNICIPIO'!$C$10:$W$1131,21,FALSE),0)</f>
        <v>0</v>
      </c>
    </row>
    <row r="898" spans="1:13" x14ac:dyDescent="0.25">
      <c r="A898" s="44">
        <f>+COUNTIF($B$1:B898,ESTADISTICAS!B$9)</f>
        <v>0</v>
      </c>
      <c r="B898">
        <v>68</v>
      </c>
      <c r="C898" s="158">
        <v>68432</v>
      </c>
      <c r="D898" s="46" t="s">
        <v>1186</v>
      </c>
      <c r="E898" s="46">
        <v>0.63809523809523805</v>
      </c>
      <c r="F898" s="46">
        <v>0.64470216130732738</v>
      </c>
      <c r="G898" s="46">
        <v>0.56914893617021278</v>
      </c>
      <c r="H898" s="46">
        <v>0.75054112554112551</v>
      </c>
      <c r="I898" s="46">
        <v>0.94786466999445373</v>
      </c>
      <c r="J898" s="46">
        <v>1.0342661336379211</v>
      </c>
      <c r="K898" s="46">
        <v>1.1161137440758293</v>
      </c>
      <c r="L898" s="46">
        <v>1.2093885114268066</v>
      </c>
      <c r="M898">
        <f>+_xlfn.IFNA(VLOOKUP(C898,'[1]HISTORICO TCB MUNICIPIO'!$C$10:$W$1131,21,FALSE),0)</f>
        <v>1.2224383916990922</v>
      </c>
    </row>
    <row r="899" spans="1:13" x14ac:dyDescent="0.25">
      <c r="A899" s="44">
        <f>+COUNTIF($B$1:B899,ESTADISTICAS!B$9)</f>
        <v>0</v>
      </c>
      <c r="B899">
        <v>68</v>
      </c>
      <c r="C899" s="158">
        <v>68444</v>
      </c>
      <c r="D899" s="46" t="s">
        <v>1187</v>
      </c>
      <c r="E899" s="46">
        <v>1.8726591760299626E-3</v>
      </c>
      <c r="F899" s="46">
        <v>0</v>
      </c>
      <c r="G899" s="46">
        <v>1.9230769230769232E-3</v>
      </c>
      <c r="H899" s="46">
        <v>1.9723865877712033E-3</v>
      </c>
      <c r="I899" s="46">
        <v>0</v>
      </c>
      <c r="J899" s="46">
        <v>0</v>
      </c>
      <c r="K899" s="46">
        <v>0</v>
      </c>
      <c r="L899" s="46">
        <v>0</v>
      </c>
      <c r="M899">
        <f>+_xlfn.IFNA(VLOOKUP(C899,'[1]HISTORICO TCB MUNICIPIO'!$C$10:$W$1131,21,FALSE),0)</f>
        <v>0</v>
      </c>
    </row>
    <row r="900" spans="1:13" x14ac:dyDescent="0.25">
      <c r="A900" s="44">
        <f>+COUNTIF($B$1:B900,ESTADISTICAS!B$9)</f>
        <v>0</v>
      </c>
      <c r="B900">
        <v>68</v>
      </c>
      <c r="C900" s="158">
        <v>68464</v>
      </c>
      <c r="D900" s="46" t="s">
        <v>1188</v>
      </c>
      <c r="E900" s="46">
        <v>6.2554300608166816E-2</v>
      </c>
      <c r="F900" s="46">
        <v>9.0192644483362519E-2</v>
      </c>
      <c r="G900" s="46">
        <v>5.0847457627118647E-2</v>
      </c>
      <c r="H900" s="46">
        <v>2.0128087831655993E-2</v>
      </c>
      <c r="I900" s="46">
        <v>0</v>
      </c>
      <c r="J900" s="46">
        <v>5.9347181008902079E-3</v>
      </c>
      <c r="K900" s="46">
        <v>0</v>
      </c>
      <c r="L900" s="46">
        <v>0</v>
      </c>
      <c r="M900">
        <f>+_xlfn.IFNA(VLOOKUP(C900,'[1]HISTORICO TCB MUNICIPIO'!$C$10:$W$1131,21,FALSE),0)</f>
        <v>0</v>
      </c>
    </row>
    <row r="901" spans="1:13" x14ac:dyDescent="0.25">
      <c r="A901" s="44">
        <f>+COUNTIF($B$1:B901,ESTADISTICAS!B$9)</f>
        <v>0</v>
      </c>
      <c r="B901">
        <v>68</v>
      </c>
      <c r="C901" s="158">
        <v>68468</v>
      </c>
      <c r="D901" s="46" t="s">
        <v>1189</v>
      </c>
      <c r="E901" s="46">
        <v>0</v>
      </c>
      <c r="F901" s="46">
        <v>0</v>
      </c>
      <c r="G901" s="46">
        <v>0</v>
      </c>
      <c r="H901" s="46">
        <v>3.7243947858473E-2</v>
      </c>
      <c r="I901" s="46">
        <v>3.5447761194029849E-2</v>
      </c>
      <c r="J901" s="46">
        <v>0</v>
      </c>
      <c r="K901" s="46">
        <v>0</v>
      </c>
      <c r="L901" s="46">
        <v>0</v>
      </c>
      <c r="M901">
        <f>+_xlfn.IFNA(VLOOKUP(C901,'[1]HISTORICO TCB MUNICIPIO'!$C$10:$W$1131,21,FALSE),0)</f>
        <v>0</v>
      </c>
    </row>
    <row r="902" spans="1:13" x14ac:dyDescent="0.25">
      <c r="A902" s="44">
        <f>+COUNTIF($B$1:B902,ESTADISTICAS!B$9)</f>
        <v>0</v>
      </c>
      <c r="B902">
        <v>68</v>
      </c>
      <c r="C902" s="158">
        <v>68498</v>
      </c>
      <c r="D902" s="46" t="s">
        <v>1190</v>
      </c>
      <c r="E902" s="46">
        <v>0</v>
      </c>
      <c r="F902" s="46">
        <v>0</v>
      </c>
      <c r="G902" s="46">
        <v>0</v>
      </c>
      <c r="H902" s="46">
        <v>0</v>
      </c>
      <c r="I902" s="46">
        <v>0</v>
      </c>
      <c r="J902" s="46">
        <v>1.1764705882352941E-2</v>
      </c>
      <c r="K902" s="46">
        <v>0</v>
      </c>
      <c r="L902" s="46">
        <v>0</v>
      </c>
      <c r="M902">
        <f>+_xlfn.IFNA(VLOOKUP(C902,'[1]HISTORICO TCB MUNICIPIO'!$C$10:$W$1131,21,FALSE),0)</f>
        <v>0</v>
      </c>
    </row>
    <row r="903" spans="1:13" x14ac:dyDescent="0.25">
      <c r="A903" s="44">
        <f>+COUNTIF($B$1:B903,ESTADISTICAS!B$9)</f>
        <v>0</v>
      </c>
      <c r="B903">
        <v>68</v>
      </c>
      <c r="C903" s="158">
        <v>68500</v>
      </c>
      <c r="D903" s="46" t="s">
        <v>1191</v>
      </c>
      <c r="E903" s="46">
        <v>7.2566371681415928E-2</v>
      </c>
      <c r="F903" s="46">
        <v>9.498680738786279E-2</v>
      </c>
      <c r="G903" s="46">
        <v>9.5322153574580765E-2</v>
      </c>
      <c r="H903" s="46">
        <v>7.7471059661620656E-2</v>
      </c>
      <c r="I903" s="46">
        <v>8.2502266545784228E-2</v>
      </c>
      <c r="J903" s="46">
        <v>5.5762081784386616E-2</v>
      </c>
      <c r="K903" s="46">
        <v>5.1477597712106769E-2</v>
      </c>
      <c r="L903" s="46">
        <v>3.9331366764995081E-2</v>
      </c>
      <c r="M903">
        <f>+_xlfn.IFNA(VLOOKUP(C903,'[1]HISTORICO TCB MUNICIPIO'!$C$10:$W$1131,21,FALSE),0)</f>
        <v>6.5326633165829151E-2</v>
      </c>
    </row>
    <row r="904" spans="1:13" x14ac:dyDescent="0.25">
      <c r="A904" s="44">
        <f>+COUNTIF($B$1:B904,ESTADISTICAS!B$9)</f>
        <v>0</v>
      </c>
      <c r="B904">
        <v>68</v>
      </c>
      <c r="C904" s="158">
        <v>68502</v>
      </c>
      <c r="D904" s="46" t="s">
        <v>1192</v>
      </c>
      <c r="E904" s="46">
        <v>5.6466302367941715E-2</v>
      </c>
      <c r="F904" s="46">
        <v>3.8532110091743121E-2</v>
      </c>
      <c r="G904" s="46">
        <v>0</v>
      </c>
      <c r="H904" s="46">
        <v>0</v>
      </c>
      <c r="I904" s="46">
        <v>0</v>
      </c>
      <c r="J904" s="46">
        <v>8.2644628099173556E-3</v>
      </c>
      <c r="K904" s="46">
        <v>0</v>
      </c>
      <c r="L904" s="46">
        <v>0</v>
      </c>
      <c r="M904">
        <f>+_xlfn.IFNA(VLOOKUP(C904,'[1]HISTORICO TCB MUNICIPIO'!$C$10:$W$1131,21,FALSE),0)</f>
        <v>0</v>
      </c>
    </row>
    <row r="905" spans="1:13" x14ac:dyDescent="0.25">
      <c r="A905" s="44">
        <f>+COUNTIF($B$1:B905,ESTADISTICAS!B$9)</f>
        <v>0</v>
      </c>
      <c r="B905">
        <v>68</v>
      </c>
      <c r="C905" s="158">
        <v>68522</v>
      </c>
      <c r="D905" s="46" t="s">
        <v>1193</v>
      </c>
      <c r="E905" s="46">
        <v>0</v>
      </c>
      <c r="F905" s="46">
        <v>6.2706270627062702E-2</v>
      </c>
      <c r="G905" s="46">
        <v>6.1889250814332247E-2</v>
      </c>
      <c r="H905" s="46">
        <v>0</v>
      </c>
      <c r="I905" s="46">
        <v>0</v>
      </c>
      <c r="J905" s="46">
        <v>0</v>
      </c>
      <c r="K905" s="46">
        <v>0</v>
      </c>
      <c r="L905" s="46">
        <v>0</v>
      </c>
      <c r="M905">
        <f>+_xlfn.IFNA(VLOOKUP(C905,'[1]HISTORICO TCB MUNICIPIO'!$C$10:$W$1131,21,FALSE),0)</f>
        <v>0</v>
      </c>
    </row>
    <row r="906" spans="1:13" x14ac:dyDescent="0.25">
      <c r="A906" s="44">
        <f>+COUNTIF($B$1:B906,ESTADISTICAS!B$9)</f>
        <v>0</v>
      </c>
      <c r="B906">
        <v>68</v>
      </c>
      <c r="C906" s="158">
        <v>68524</v>
      </c>
      <c r="D906" s="46" t="s">
        <v>1194</v>
      </c>
      <c r="E906" s="46">
        <v>0.16964285714285715</v>
      </c>
      <c r="F906" s="46">
        <v>4.4444444444444444E-3</v>
      </c>
      <c r="G906" s="46">
        <v>0</v>
      </c>
      <c r="H906" s="46">
        <v>0</v>
      </c>
      <c r="I906" s="46">
        <v>0</v>
      </c>
      <c r="J906" s="46">
        <v>9.9009900990099011E-3</v>
      </c>
      <c r="K906" s="46">
        <v>0</v>
      </c>
      <c r="L906" s="46">
        <v>0</v>
      </c>
      <c r="M906">
        <f>+_xlfn.IFNA(VLOOKUP(C906,'[1]HISTORICO TCB MUNICIPIO'!$C$10:$W$1131,21,FALSE),0)</f>
        <v>0</v>
      </c>
    </row>
    <row r="907" spans="1:13" x14ac:dyDescent="0.25">
      <c r="A907" s="44">
        <f>+COUNTIF($B$1:B907,ESTADISTICAS!B$9)</f>
        <v>0</v>
      </c>
      <c r="B907">
        <v>68</v>
      </c>
      <c r="C907" s="158">
        <v>68533</v>
      </c>
      <c r="D907" s="46" t="s">
        <v>1195</v>
      </c>
      <c r="E907" s="46">
        <v>0.18421052631578946</v>
      </c>
      <c r="F907" s="46">
        <v>0.20461095100864554</v>
      </c>
      <c r="G907" s="46">
        <v>0.19658119658119658</v>
      </c>
      <c r="H907" s="46">
        <v>0.14285714285714285</v>
      </c>
      <c r="I907" s="46">
        <v>4.5714285714285714E-2</v>
      </c>
      <c r="J907" s="46">
        <v>6.2322946175637391E-2</v>
      </c>
      <c r="K907" s="46">
        <v>0</v>
      </c>
      <c r="L907" s="46">
        <v>0</v>
      </c>
      <c r="M907">
        <f>+_xlfn.IFNA(VLOOKUP(C907,'[1]HISTORICO TCB MUNICIPIO'!$C$10:$W$1131,21,FALSE),0)</f>
        <v>0</v>
      </c>
    </row>
    <row r="908" spans="1:13" x14ac:dyDescent="0.25">
      <c r="A908" s="44">
        <f>+COUNTIF($B$1:B908,ESTADISTICAS!B$9)</f>
        <v>0</v>
      </c>
      <c r="B908">
        <v>68</v>
      </c>
      <c r="C908" s="158">
        <v>68547</v>
      </c>
      <c r="D908" s="46" t="s">
        <v>1196</v>
      </c>
      <c r="E908" s="46">
        <v>8.9586282837816583E-2</v>
      </c>
      <c r="F908" s="46">
        <v>9.2698806386606727E-2</v>
      </c>
      <c r="G908" s="46">
        <v>9.0923018000765993E-2</v>
      </c>
      <c r="H908" s="46">
        <v>0.13044798785117692</v>
      </c>
      <c r="I908" s="46">
        <v>0.15755699833912123</v>
      </c>
      <c r="J908" s="46">
        <v>0.12845418266696784</v>
      </c>
      <c r="K908" s="46">
        <v>0.12563117039716631</v>
      </c>
      <c r="L908" s="46">
        <v>0.12820512820512819</v>
      </c>
      <c r="M908">
        <f>+_xlfn.IFNA(VLOOKUP(C908,'[1]HISTORICO TCB MUNICIPIO'!$C$10:$W$1131,21,FALSE),0)</f>
        <v>8.8633597078514911E-2</v>
      </c>
    </row>
    <row r="909" spans="1:13" x14ac:dyDescent="0.25">
      <c r="A909" s="44">
        <f>+COUNTIF($B$1:B909,ESTADISTICAS!B$9)</f>
        <v>0</v>
      </c>
      <c r="B909">
        <v>68</v>
      </c>
      <c r="C909" s="158">
        <v>68549</v>
      </c>
      <c r="D909" s="46" t="s">
        <v>1197</v>
      </c>
      <c r="E909" s="46">
        <v>0</v>
      </c>
      <c r="F909" s="46">
        <v>0</v>
      </c>
      <c r="G909" s="46">
        <v>0</v>
      </c>
      <c r="H909" s="46">
        <v>0</v>
      </c>
      <c r="I909" s="46">
        <v>0</v>
      </c>
      <c r="J909" s="46">
        <v>4.3383947939262474E-3</v>
      </c>
      <c r="K909" s="46">
        <v>0</v>
      </c>
      <c r="L909" s="46">
        <v>0</v>
      </c>
      <c r="M909">
        <f>+_xlfn.IFNA(VLOOKUP(C909,'[1]HISTORICO TCB MUNICIPIO'!$C$10:$W$1131,21,FALSE),0)</f>
        <v>0</v>
      </c>
    </row>
    <row r="910" spans="1:13" x14ac:dyDescent="0.25">
      <c r="A910" s="44">
        <f>+COUNTIF($B$1:B910,ESTADISTICAS!B$9)</f>
        <v>0</v>
      </c>
      <c r="B910">
        <v>68</v>
      </c>
      <c r="C910" s="158">
        <v>68572</v>
      </c>
      <c r="D910" s="46" t="s">
        <v>1198</v>
      </c>
      <c r="E910" s="46">
        <v>6.3301282051282048E-2</v>
      </c>
      <c r="F910" s="46">
        <v>1.638001638001638E-2</v>
      </c>
      <c r="G910" s="46">
        <v>0</v>
      </c>
      <c r="H910" s="46">
        <v>8.8417329796640137E-4</v>
      </c>
      <c r="I910" s="46">
        <v>0</v>
      </c>
      <c r="J910" s="46">
        <v>6.8627450980392156E-3</v>
      </c>
      <c r="K910" s="46">
        <v>0</v>
      </c>
      <c r="L910" s="46">
        <v>0</v>
      </c>
      <c r="M910">
        <f>+_xlfn.IFNA(VLOOKUP(C910,'[1]HISTORICO TCB MUNICIPIO'!$C$10:$W$1131,21,FALSE),0)</f>
        <v>0</v>
      </c>
    </row>
    <row r="911" spans="1:13" x14ac:dyDescent="0.25">
      <c r="A911" s="44">
        <f>+COUNTIF($B$1:B911,ESTADISTICAS!B$9)</f>
        <v>0</v>
      </c>
      <c r="B911">
        <v>68</v>
      </c>
      <c r="C911" s="158">
        <v>68573</v>
      </c>
      <c r="D911" s="46" t="s">
        <v>1393</v>
      </c>
      <c r="E911" s="46">
        <v>0</v>
      </c>
      <c r="F911" s="46">
        <v>0</v>
      </c>
      <c r="G911" s="46">
        <v>0</v>
      </c>
      <c r="H911" s="46">
        <v>0</v>
      </c>
      <c r="I911" s="46">
        <v>0</v>
      </c>
      <c r="J911" s="46">
        <v>0</v>
      </c>
      <c r="K911" s="46">
        <v>0</v>
      </c>
      <c r="L911" s="46">
        <v>0</v>
      </c>
      <c r="M911">
        <f>+_xlfn.IFNA(VLOOKUP(C911,'[1]HISTORICO TCB MUNICIPIO'!$C$10:$W$1131,21,FALSE),0)</f>
        <v>0</v>
      </c>
    </row>
    <row r="912" spans="1:13" x14ac:dyDescent="0.25">
      <c r="A912" s="44">
        <f>+COUNTIF($B$1:B912,ESTADISTICAS!B$9)</f>
        <v>0</v>
      </c>
      <c r="B912">
        <v>68</v>
      </c>
      <c r="C912" s="158">
        <v>68575</v>
      </c>
      <c r="D912" s="46" t="s">
        <v>1199</v>
      </c>
      <c r="E912" s="46">
        <v>1.6682113067655237E-2</v>
      </c>
      <c r="F912" s="46">
        <v>2.4022174314752079E-2</v>
      </c>
      <c r="G912" s="46">
        <v>2.0717377860235003E-2</v>
      </c>
      <c r="H912" s="46">
        <v>1.9375E-2</v>
      </c>
      <c r="I912" s="46">
        <v>1.0803940260565617E-2</v>
      </c>
      <c r="J912" s="46">
        <v>0</v>
      </c>
      <c r="K912" s="46">
        <v>0</v>
      </c>
      <c r="L912" s="46">
        <v>0</v>
      </c>
      <c r="M912">
        <f>+_xlfn.IFNA(VLOOKUP(C912,'[1]HISTORICO TCB MUNICIPIO'!$C$10:$W$1131,21,FALSE),0)</f>
        <v>0</v>
      </c>
    </row>
    <row r="913" spans="1:13" x14ac:dyDescent="0.25">
      <c r="A913" s="44">
        <f>+COUNTIF($B$1:B913,ESTADISTICAS!B$9)</f>
        <v>0</v>
      </c>
      <c r="B913">
        <v>68</v>
      </c>
      <c r="C913" s="158">
        <v>68615</v>
      </c>
      <c r="D913" s="46" t="s">
        <v>481</v>
      </c>
      <c r="E913" s="46">
        <v>2.993585174625802E-2</v>
      </c>
      <c r="F913" s="46">
        <v>2.2356281050390347E-2</v>
      </c>
      <c r="G913" s="46">
        <v>1.1400071250445315E-2</v>
      </c>
      <c r="H913" s="46">
        <v>0</v>
      </c>
      <c r="I913" s="46">
        <v>0</v>
      </c>
      <c r="J913" s="46">
        <v>3.7664783427495291E-4</v>
      </c>
      <c r="K913" s="46">
        <v>3.8986354775828459E-4</v>
      </c>
      <c r="L913" s="46">
        <v>0</v>
      </c>
      <c r="M913">
        <f>+_xlfn.IFNA(VLOOKUP(C913,'[1]HISTORICO TCB MUNICIPIO'!$C$10:$W$1131,21,FALSE),0)</f>
        <v>0</v>
      </c>
    </row>
    <row r="914" spans="1:13" x14ac:dyDescent="0.25">
      <c r="A914" s="44">
        <f>+COUNTIF($B$1:B914,ESTADISTICAS!B$9)</f>
        <v>0</v>
      </c>
      <c r="B914">
        <v>68</v>
      </c>
      <c r="C914" s="158">
        <v>68655</v>
      </c>
      <c r="D914" s="46" t="s">
        <v>1200</v>
      </c>
      <c r="E914" s="46">
        <v>4.3899948953547728E-2</v>
      </c>
      <c r="F914" s="46">
        <v>3.5567010309278349E-2</v>
      </c>
      <c r="G914" s="46">
        <v>7.2555205047318619E-2</v>
      </c>
      <c r="H914" s="46">
        <v>5.4897739504843918E-2</v>
      </c>
      <c r="I914" s="46">
        <v>2.77623542476402E-2</v>
      </c>
      <c r="J914" s="46">
        <v>1.1474469305794606E-3</v>
      </c>
      <c r="K914" s="46">
        <v>0</v>
      </c>
      <c r="L914" s="46">
        <v>0</v>
      </c>
      <c r="M914">
        <f>+_xlfn.IFNA(VLOOKUP(C914,'[1]HISTORICO TCB MUNICIPIO'!$C$10:$W$1131,21,FALSE),0)</f>
        <v>0</v>
      </c>
    </row>
    <row r="915" spans="1:13" x14ac:dyDescent="0.25">
      <c r="A915" s="44">
        <f>+COUNTIF($B$1:B915,ESTADISTICAS!B$9)</f>
        <v>0</v>
      </c>
      <c r="B915">
        <v>68</v>
      </c>
      <c r="C915" s="158">
        <v>68669</v>
      </c>
      <c r="D915" s="46" t="s">
        <v>1201</v>
      </c>
      <c r="E915" s="46">
        <v>5.7205720572057209E-2</v>
      </c>
      <c r="F915" s="46">
        <v>4.8260381593714929E-2</v>
      </c>
      <c r="G915" s="46">
        <v>8.1206496519721574E-2</v>
      </c>
      <c r="H915" s="46">
        <v>5.434782608695652E-2</v>
      </c>
      <c r="I915" s="46">
        <v>2.2900763358778626E-2</v>
      </c>
      <c r="J915" s="46">
        <v>1.3458950201884253E-3</v>
      </c>
      <c r="K915" s="46">
        <v>0</v>
      </c>
      <c r="L915" s="46">
        <v>0</v>
      </c>
      <c r="M915">
        <f>+_xlfn.IFNA(VLOOKUP(C915,'[1]HISTORICO TCB MUNICIPIO'!$C$10:$W$1131,21,FALSE),0)</f>
        <v>0</v>
      </c>
    </row>
    <row r="916" spans="1:13" x14ac:dyDescent="0.25">
      <c r="A916" s="44">
        <f>+COUNTIF($B$1:B916,ESTADISTICAS!B$9)</f>
        <v>0</v>
      </c>
      <c r="B916">
        <v>68</v>
      </c>
      <c r="C916" s="158">
        <v>68673</v>
      </c>
      <c r="D916" s="46" t="s">
        <v>1202</v>
      </c>
      <c r="E916" s="46">
        <v>4.8309178743961352E-2</v>
      </c>
      <c r="F916" s="46">
        <v>4.7058823529411764E-2</v>
      </c>
      <c r="G916" s="46">
        <v>0</v>
      </c>
      <c r="H916" s="46">
        <v>0</v>
      </c>
      <c r="I916" s="46">
        <v>0</v>
      </c>
      <c r="J916" s="46">
        <v>2.4875621890547263E-3</v>
      </c>
      <c r="K916" s="46">
        <v>0</v>
      </c>
      <c r="L916" s="46">
        <v>0</v>
      </c>
      <c r="M916">
        <f>+_xlfn.IFNA(VLOOKUP(C916,'[1]HISTORICO TCB MUNICIPIO'!$C$10:$W$1131,21,FALSE),0)</f>
        <v>0</v>
      </c>
    </row>
    <row r="917" spans="1:13" x14ac:dyDescent="0.25">
      <c r="A917" s="44">
        <f>+COUNTIF($B$1:B917,ESTADISTICAS!B$9)</f>
        <v>0</v>
      </c>
      <c r="B917">
        <v>68</v>
      </c>
      <c r="C917" s="158">
        <v>68679</v>
      </c>
      <c r="D917" s="46" t="s">
        <v>1203</v>
      </c>
      <c r="E917" s="46">
        <v>0.83638583638583641</v>
      </c>
      <c r="F917" s="46">
        <v>0.95735294117647063</v>
      </c>
      <c r="G917" s="46">
        <v>0.9598214285714286</v>
      </c>
      <c r="H917" s="46">
        <v>1.2713924050632912</v>
      </c>
      <c r="I917" s="46">
        <v>1.3362808842652796</v>
      </c>
      <c r="J917" s="46">
        <v>1.628763440860215</v>
      </c>
      <c r="K917" s="46">
        <v>1.8117844177604021</v>
      </c>
      <c r="L917" s="46">
        <v>2.1338766006984864</v>
      </c>
      <c r="M917">
        <f>+_xlfn.IFNA(VLOOKUP(C917,'[1]HISTORICO TCB MUNICIPIO'!$C$10:$W$1131,21,FALSE),0)</f>
        <v>2.1210094253572516</v>
      </c>
    </row>
    <row r="918" spans="1:13" x14ac:dyDescent="0.25">
      <c r="A918" s="44">
        <f>+COUNTIF($B$1:B918,ESTADISTICAS!B$9)</f>
        <v>0</v>
      </c>
      <c r="B918">
        <v>68</v>
      </c>
      <c r="C918" s="158">
        <v>68682</v>
      </c>
      <c r="D918" s="46" t="s">
        <v>1204</v>
      </c>
      <c r="E918" s="46">
        <v>0</v>
      </c>
      <c r="F918" s="46">
        <v>0</v>
      </c>
      <c r="G918" s="46">
        <v>0</v>
      </c>
      <c r="H918" s="46">
        <v>0</v>
      </c>
      <c r="I918" s="46">
        <v>0</v>
      </c>
      <c r="J918" s="46">
        <v>8.8888888888888889E-3</v>
      </c>
      <c r="K918" s="46">
        <v>9.3457943925233638E-3</v>
      </c>
      <c r="L918" s="46">
        <v>0</v>
      </c>
      <c r="M918">
        <f>+_xlfn.IFNA(VLOOKUP(C918,'[1]HISTORICO TCB MUNICIPIO'!$C$10:$W$1131,21,FALSE),0)</f>
        <v>0</v>
      </c>
    </row>
    <row r="919" spans="1:13" x14ac:dyDescent="0.25">
      <c r="A919" s="44">
        <f>+COUNTIF($B$1:B919,ESTADISTICAS!B$9)</f>
        <v>0</v>
      </c>
      <c r="B919">
        <v>68</v>
      </c>
      <c r="C919" s="158">
        <v>68684</v>
      </c>
      <c r="D919" s="46" t="s">
        <v>1205</v>
      </c>
      <c r="E919" s="46">
        <v>0</v>
      </c>
      <c r="F919" s="46">
        <v>0</v>
      </c>
      <c r="G919" s="46">
        <v>0</v>
      </c>
      <c r="H919" s="46">
        <v>5.057471264367816E-2</v>
      </c>
      <c r="I919" s="46">
        <v>2.1377672209026127E-2</v>
      </c>
      <c r="J919" s="46">
        <v>0</v>
      </c>
      <c r="K919" s="46">
        <v>0</v>
      </c>
      <c r="L919" s="46">
        <v>0</v>
      </c>
      <c r="M919">
        <f>+_xlfn.IFNA(VLOOKUP(C919,'[1]HISTORICO TCB MUNICIPIO'!$C$10:$W$1131,21,FALSE),0)</f>
        <v>0</v>
      </c>
    </row>
    <row r="920" spans="1:13" x14ac:dyDescent="0.25">
      <c r="A920" s="44">
        <f>+COUNTIF($B$1:B920,ESTADISTICAS!B$9)</f>
        <v>0</v>
      </c>
      <c r="B920">
        <v>68</v>
      </c>
      <c r="C920" s="158">
        <v>68686</v>
      </c>
      <c r="D920" s="46" t="s">
        <v>1206</v>
      </c>
      <c r="E920" s="46">
        <v>0</v>
      </c>
      <c r="F920" s="46">
        <v>0</v>
      </c>
      <c r="G920" s="46">
        <v>0.14056224899598393</v>
      </c>
      <c r="H920" s="46">
        <v>0.1115702479338843</v>
      </c>
      <c r="I920" s="46">
        <v>0.10169491525423729</v>
      </c>
      <c r="J920" s="46">
        <v>0</v>
      </c>
      <c r="K920" s="46">
        <v>0</v>
      </c>
      <c r="L920" s="46">
        <v>0</v>
      </c>
      <c r="M920">
        <f>+_xlfn.IFNA(VLOOKUP(C920,'[1]HISTORICO TCB MUNICIPIO'!$C$10:$W$1131,21,FALSE),0)</f>
        <v>0</v>
      </c>
    </row>
    <row r="921" spans="1:13" x14ac:dyDescent="0.25">
      <c r="A921" s="44">
        <f>+COUNTIF($B$1:B921,ESTADISTICAS!B$9)</f>
        <v>0</v>
      </c>
      <c r="B921">
        <v>68</v>
      </c>
      <c r="C921" s="158">
        <v>68689</v>
      </c>
      <c r="D921" s="46" t="s">
        <v>1207</v>
      </c>
      <c r="E921" s="46">
        <v>0</v>
      </c>
      <c r="F921" s="46">
        <v>4.8339264531435347E-2</v>
      </c>
      <c r="G921" s="46">
        <v>1.9087384431852074E-2</v>
      </c>
      <c r="H921" s="46">
        <v>1.6887816646562123E-2</v>
      </c>
      <c r="I921" s="46">
        <v>1.3178057002758198E-2</v>
      </c>
      <c r="J921" s="46">
        <v>3.1318509238960227E-4</v>
      </c>
      <c r="K921" s="46">
        <v>3.2071840923669016E-4</v>
      </c>
      <c r="L921" s="46">
        <v>0</v>
      </c>
      <c r="M921">
        <f>+_xlfn.IFNA(VLOOKUP(C921,'[1]HISTORICO TCB MUNICIPIO'!$C$10:$W$1131,21,FALSE),0)</f>
        <v>0</v>
      </c>
    </row>
    <row r="922" spans="1:13" x14ac:dyDescent="0.25">
      <c r="A922" s="44">
        <f>+COUNTIF($B$1:B922,ESTADISTICAS!B$9)</f>
        <v>0</v>
      </c>
      <c r="B922">
        <v>68</v>
      </c>
      <c r="C922" s="158">
        <v>68705</v>
      </c>
      <c r="D922" s="46" t="s">
        <v>2386</v>
      </c>
      <c r="E922" s="46">
        <v>0</v>
      </c>
      <c r="F922" s="46">
        <v>0</v>
      </c>
      <c r="G922" s="46">
        <v>0</v>
      </c>
      <c r="H922" s="46">
        <v>0</v>
      </c>
      <c r="I922" s="46">
        <v>0</v>
      </c>
      <c r="J922" s="46">
        <v>0</v>
      </c>
      <c r="K922" s="46">
        <v>0</v>
      </c>
      <c r="L922" s="46">
        <v>0</v>
      </c>
      <c r="M922">
        <f>+_xlfn.IFNA(VLOOKUP(C922,'[1]HISTORICO TCB MUNICIPIO'!$C$10:$W$1131,21,FALSE),0)</f>
        <v>0</v>
      </c>
    </row>
    <row r="923" spans="1:13" x14ac:dyDescent="0.25">
      <c r="A923" s="44">
        <f>+COUNTIF($B$1:B923,ESTADISTICAS!B$9)</f>
        <v>0</v>
      </c>
      <c r="B923">
        <v>68</v>
      </c>
      <c r="C923" s="158">
        <v>68720</v>
      </c>
      <c r="D923" s="46" t="s">
        <v>1208</v>
      </c>
      <c r="E923" s="46">
        <v>0</v>
      </c>
      <c r="F923" s="46">
        <v>0</v>
      </c>
      <c r="G923" s="46">
        <v>0</v>
      </c>
      <c r="H923" s="46">
        <v>0</v>
      </c>
      <c r="I923" s="46">
        <v>0</v>
      </c>
      <c r="J923" s="46">
        <v>2.1929824561403508E-3</v>
      </c>
      <c r="K923" s="46">
        <v>0</v>
      </c>
      <c r="L923" s="46">
        <v>0</v>
      </c>
      <c r="M923">
        <f>+_xlfn.IFNA(VLOOKUP(C923,'[1]HISTORICO TCB MUNICIPIO'!$C$10:$W$1131,21,FALSE),0)</f>
        <v>0</v>
      </c>
    </row>
    <row r="924" spans="1:13" x14ac:dyDescent="0.25">
      <c r="A924" s="44">
        <f>+COUNTIF($B$1:B924,ESTADISTICAS!B$9)</f>
        <v>0</v>
      </c>
      <c r="B924">
        <v>68</v>
      </c>
      <c r="C924" s="158">
        <v>68745</v>
      </c>
      <c r="D924" s="46" t="s">
        <v>1209</v>
      </c>
      <c r="E924" s="46">
        <v>5.3763440860215055E-2</v>
      </c>
      <c r="F924" s="46">
        <v>2.5179856115107913E-2</v>
      </c>
      <c r="G924" s="46">
        <v>2.5578562728380026E-2</v>
      </c>
      <c r="H924" s="46">
        <v>2.4906600249066001E-2</v>
      </c>
      <c r="I924" s="46">
        <v>0</v>
      </c>
      <c r="J924" s="46">
        <v>9.247027741083224E-3</v>
      </c>
      <c r="K924" s="46">
        <v>0</v>
      </c>
      <c r="L924" s="46">
        <v>0</v>
      </c>
      <c r="M924">
        <f>+_xlfn.IFNA(VLOOKUP(C924,'[1]HISTORICO TCB MUNICIPIO'!$C$10:$W$1131,21,FALSE),0)</f>
        <v>0</v>
      </c>
    </row>
    <row r="925" spans="1:13" x14ac:dyDescent="0.25">
      <c r="A925" s="44">
        <f>+COUNTIF($B$1:B925,ESTADISTICAS!B$9)</f>
        <v>0</v>
      </c>
      <c r="B925">
        <v>68</v>
      </c>
      <c r="C925" s="158">
        <v>68755</v>
      </c>
      <c r="D925" s="46" t="s">
        <v>1210</v>
      </c>
      <c r="E925" s="46">
        <v>0.48669086509376891</v>
      </c>
      <c r="F925" s="46">
        <v>0.46461909063535078</v>
      </c>
      <c r="G925" s="46">
        <v>0.49729241877256319</v>
      </c>
      <c r="H925" s="46">
        <v>0.46807228915662652</v>
      </c>
      <c r="I925" s="46">
        <v>0.42118003025718609</v>
      </c>
      <c r="J925" s="46">
        <v>0.42682926829268292</v>
      </c>
      <c r="K925" s="46">
        <v>0.43474236346806538</v>
      </c>
      <c r="L925" s="46">
        <v>0.44973379267146885</v>
      </c>
      <c r="M925">
        <f>+_xlfn.IFNA(VLOOKUP(C925,'[1]HISTORICO TCB MUNICIPIO'!$C$10:$W$1131,21,FALSE),0)</f>
        <v>0.49633407714376793</v>
      </c>
    </row>
    <row r="926" spans="1:13" x14ac:dyDescent="0.25">
      <c r="A926" s="44">
        <f>+COUNTIF($B$1:B926,ESTADISTICAS!B$9)</f>
        <v>0</v>
      </c>
      <c r="B926">
        <v>68</v>
      </c>
      <c r="C926" s="158">
        <v>68770</v>
      </c>
      <c r="D926" s="46" t="s">
        <v>1211</v>
      </c>
      <c r="E926" s="46">
        <v>5.7114228456913829E-2</v>
      </c>
      <c r="F926" s="46">
        <v>2.8282828282828285E-2</v>
      </c>
      <c r="G926" s="46">
        <v>4.1067761806981518E-2</v>
      </c>
      <c r="H926" s="46">
        <v>7.1654373024236037E-2</v>
      </c>
      <c r="I926" s="46">
        <v>4.4516829533116177E-2</v>
      </c>
      <c r="J926" s="46">
        <v>1.1235955056179776E-3</v>
      </c>
      <c r="K926" s="46">
        <v>0</v>
      </c>
      <c r="L926" s="46">
        <v>0</v>
      </c>
      <c r="M926">
        <f>+_xlfn.IFNA(VLOOKUP(C926,'[1]HISTORICO TCB MUNICIPIO'!$C$10:$W$1131,21,FALSE),0)</f>
        <v>0</v>
      </c>
    </row>
    <row r="927" spans="1:13" x14ac:dyDescent="0.25">
      <c r="A927" s="44">
        <f>+COUNTIF($B$1:B927,ESTADISTICAS!B$9)</f>
        <v>0</v>
      </c>
      <c r="B927">
        <v>68</v>
      </c>
      <c r="C927" s="158">
        <v>68773</v>
      </c>
      <c r="D927" s="46" t="s">
        <v>197</v>
      </c>
      <c r="E927" s="46">
        <v>3.5046728971962614E-2</v>
      </c>
      <c r="F927" s="46">
        <v>2.2405660377358489E-2</v>
      </c>
      <c r="G927" s="46">
        <v>0</v>
      </c>
      <c r="H927" s="46">
        <v>0</v>
      </c>
      <c r="I927" s="46">
        <v>0</v>
      </c>
      <c r="J927" s="46">
        <v>0</v>
      </c>
      <c r="K927" s="46">
        <v>0</v>
      </c>
      <c r="L927" s="46">
        <v>0</v>
      </c>
      <c r="M927">
        <f>+_xlfn.IFNA(VLOOKUP(C927,'[1]HISTORICO TCB MUNICIPIO'!$C$10:$W$1131,21,FALSE),0)</f>
        <v>0</v>
      </c>
    </row>
    <row r="928" spans="1:13" x14ac:dyDescent="0.25">
      <c r="A928" s="44">
        <f>+COUNTIF($B$1:B928,ESTADISTICAS!B$9)</f>
        <v>0</v>
      </c>
      <c r="B928">
        <v>68</v>
      </c>
      <c r="C928" s="158">
        <v>68780</v>
      </c>
      <c r="D928" s="46" t="s">
        <v>1212</v>
      </c>
      <c r="E928" s="46">
        <v>0</v>
      </c>
      <c r="F928" s="46">
        <v>4.4585987261146494E-2</v>
      </c>
      <c r="G928" s="46">
        <v>0</v>
      </c>
      <c r="H928" s="46">
        <v>0.30744336569579289</v>
      </c>
      <c r="I928" s="46">
        <v>0.78217821782178221</v>
      </c>
      <c r="J928" s="46">
        <v>0.2</v>
      </c>
      <c r="K928" s="46">
        <v>5.3763440860215055E-2</v>
      </c>
      <c r="L928" s="46">
        <v>0</v>
      </c>
      <c r="M928">
        <f>+_xlfn.IFNA(VLOOKUP(C928,'[1]HISTORICO TCB MUNICIPIO'!$C$10:$W$1131,21,FALSE),0)</f>
        <v>0</v>
      </c>
    </row>
    <row r="929" spans="1:13" x14ac:dyDescent="0.25">
      <c r="A929" s="44">
        <f>+COUNTIF($B$1:B929,ESTADISTICAS!B$9)</f>
        <v>0</v>
      </c>
      <c r="B929">
        <v>68</v>
      </c>
      <c r="C929" s="158">
        <v>68820</v>
      </c>
      <c r="D929" s="46" t="s">
        <v>1213</v>
      </c>
      <c r="E929" s="46">
        <v>0</v>
      </c>
      <c r="F929" s="46">
        <v>0</v>
      </c>
      <c r="G929" s="46">
        <v>0</v>
      </c>
      <c r="H929" s="46">
        <v>0</v>
      </c>
      <c r="I929" s="46">
        <v>0</v>
      </c>
      <c r="J929" s="46">
        <v>0</v>
      </c>
      <c r="K929" s="46">
        <v>0</v>
      </c>
      <c r="L929" s="46">
        <v>0</v>
      </c>
      <c r="M929">
        <f>+_xlfn.IFNA(VLOOKUP(C929,'[1]HISTORICO TCB MUNICIPIO'!$C$10:$W$1131,21,FALSE),0)</f>
        <v>0</v>
      </c>
    </row>
    <row r="930" spans="1:13" x14ac:dyDescent="0.25">
      <c r="A930" s="44">
        <f>+COUNTIF($B$1:B930,ESTADISTICAS!B$9)</f>
        <v>0</v>
      </c>
      <c r="B930">
        <v>68</v>
      </c>
      <c r="C930" s="158">
        <v>68855</v>
      </c>
      <c r="D930" s="46" t="s">
        <v>1214</v>
      </c>
      <c r="E930" s="46">
        <v>0</v>
      </c>
      <c r="F930" s="46">
        <v>5.7522123893805309E-2</v>
      </c>
      <c r="G930" s="46">
        <v>7.2368421052631582E-2</v>
      </c>
      <c r="H930" s="46">
        <v>4.3668122270742356E-2</v>
      </c>
      <c r="I930" s="46">
        <v>1.7543859649122806E-2</v>
      </c>
      <c r="J930" s="46">
        <v>6.6225165562913907E-3</v>
      </c>
      <c r="K930" s="46">
        <v>0</v>
      </c>
      <c r="L930" s="46">
        <v>0</v>
      </c>
      <c r="M930">
        <f>+_xlfn.IFNA(VLOOKUP(C930,'[1]HISTORICO TCB MUNICIPIO'!$C$10:$W$1131,21,FALSE),0)</f>
        <v>0</v>
      </c>
    </row>
    <row r="931" spans="1:13" x14ac:dyDescent="0.25">
      <c r="A931" s="44">
        <f>+COUNTIF($B$1:B931,ESTADISTICAS!B$9)</f>
        <v>0</v>
      </c>
      <c r="B931">
        <v>68</v>
      </c>
      <c r="C931" s="158">
        <v>68861</v>
      </c>
      <c r="D931" s="46" t="s">
        <v>1215</v>
      </c>
      <c r="E931" s="46">
        <v>0.66317887394120578</v>
      </c>
      <c r="F931" s="46">
        <v>0.60059612518628913</v>
      </c>
      <c r="G931" s="46">
        <v>0.48310139165009941</v>
      </c>
      <c r="H931" s="46">
        <v>0.76919242273180455</v>
      </c>
      <c r="I931" s="46">
        <v>1.168421052631579</v>
      </c>
      <c r="J931" s="46">
        <v>1.1562974203338392</v>
      </c>
      <c r="K931" s="46">
        <v>1.334871794871795</v>
      </c>
      <c r="L931" s="46">
        <v>1.451225873761085</v>
      </c>
      <c r="M931">
        <f>+_xlfn.IFNA(VLOOKUP(C931,'[1]HISTORICO TCB MUNICIPIO'!$C$10:$W$1131,21,FALSE),0)</f>
        <v>1.7624867162592985</v>
      </c>
    </row>
    <row r="932" spans="1:13" x14ac:dyDescent="0.25">
      <c r="A932" s="44">
        <f>+COUNTIF($B$1:B932,ESTADISTICAS!B$9)</f>
        <v>0</v>
      </c>
      <c r="B932">
        <v>68</v>
      </c>
      <c r="C932" s="158">
        <v>68867</v>
      </c>
      <c r="D932" s="46" t="s">
        <v>1216</v>
      </c>
      <c r="E932" s="46">
        <v>0</v>
      </c>
      <c r="F932" s="46">
        <v>0</v>
      </c>
      <c r="G932" s="46">
        <v>0.17199999999999999</v>
      </c>
      <c r="H932" s="46">
        <v>0.11836734693877551</v>
      </c>
      <c r="I932" s="46">
        <v>0.11788617886178862</v>
      </c>
      <c r="J932" s="46">
        <v>0</v>
      </c>
      <c r="K932" s="46">
        <v>0</v>
      </c>
      <c r="L932" s="46">
        <v>0</v>
      </c>
      <c r="M932">
        <f>+_xlfn.IFNA(VLOOKUP(C932,'[1]HISTORICO TCB MUNICIPIO'!$C$10:$W$1131,21,FALSE),0)</f>
        <v>0</v>
      </c>
    </row>
    <row r="933" spans="1:13" x14ac:dyDescent="0.25">
      <c r="A933" s="44">
        <f>+COUNTIF($B$1:B933,ESTADISTICAS!B$9)</f>
        <v>0</v>
      </c>
      <c r="B933">
        <v>68</v>
      </c>
      <c r="C933" s="158">
        <v>68872</v>
      </c>
      <c r="D933" s="46" t="s">
        <v>584</v>
      </c>
      <c r="E933" s="46">
        <v>0.18098720292504569</v>
      </c>
      <c r="F933" s="46">
        <v>0.18574108818011256</v>
      </c>
      <c r="G933" s="46">
        <v>9.1439688715953302E-2</v>
      </c>
      <c r="H933" s="46">
        <v>8.4168336673346694E-2</v>
      </c>
      <c r="I933" s="46">
        <v>2.7139874739039668E-2</v>
      </c>
      <c r="J933" s="46">
        <v>5.2516411378555797E-2</v>
      </c>
      <c r="K933" s="46">
        <v>0</v>
      </c>
      <c r="L933" s="46">
        <v>0</v>
      </c>
      <c r="M933">
        <f>+_xlfn.IFNA(VLOOKUP(C933,'[1]HISTORICO TCB MUNICIPIO'!$C$10:$W$1131,21,FALSE),0)</f>
        <v>0</v>
      </c>
    </row>
    <row r="934" spans="1:13" x14ac:dyDescent="0.25">
      <c r="A934" s="44">
        <f>+COUNTIF($B$1:B934,ESTADISTICAS!B$9)</f>
        <v>0</v>
      </c>
      <c r="B934">
        <v>68</v>
      </c>
      <c r="C934" s="158">
        <v>68895</v>
      </c>
      <c r="D934" s="46" t="s">
        <v>1217</v>
      </c>
      <c r="E934" s="46">
        <v>5.5679287305122498E-2</v>
      </c>
      <c r="F934" s="46">
        <v>4.7937569676700112E-2</v>
      </c>
      <c r="G934" s="46">
        <v>2.2547914317925591E-3</v>
      </c>
      <c r="H934" s="46">
        <v>2.3094688221709007E-3</v>
      </c>
      <c r="I934" s="46">
        <v>0</v>
      </c>
      <c r="J934" s="46">
        <v>0</v>
      </c>
      <c r="K934" s="46">
        <v>0</v>
      </c>
      <c r="L934" s="46">
        <v>0</v>
      </c>
      <c r="M934">
        <f>+_xlfn.IFNA(VLOOKUP(C934,'[1]HISTORICO TCB MUNICIPIO'!$C$10:$W$1131,21,FALSE),0)</f>
        <v>0</v>
      </c>
    </row>
    <row r="935" spans="1:13" x14ac:dyDescent="0.25">
      <c r="A935" s="44">
        <f>+COUNTIF($B$1:B935,ESTADISTICAS!B$9)</f>
        <v>0</v>
      </c>
      <c r="B935">
        <v>70</v>
      </c>
      <c r="C935" s="158">
        <v>70001</v>
      </c>
      <c r="D935" s="46" t="s">
        <v>1218</v>
      </c>
      <c r="E935" s="46">
        <v>0.47778615952673997</v>
      </c>
      <c r="F935" s="46">
        <v>0.57697425060655871</v>
      </c>
      <c r="G935" s="46">
        <v>0.53819054624288643</v>
      </c>
      <c r="H935" s="46">
        <v>0.61135656383264825</v>
      </c>
      <c r="I935" s="46">
        <v>0.68605184675384268</v>
      </c>
      <c r="J935" s="46">
        <v>0.70091855013911653</v>
      </c>
      <c r="K935" s="46">
        <v>0.77566785904558944</v>
      </c>
      <c r="L935" s="46">
        <v>0.88095599969602556</v>
      </c>
      <c r="M935">
        <f>+_xlfn.IFNA(VLOOKUP(C935,'[1]HISTORICO TCB MUNICIPIO'!$C$10:$W$1131,21,FALSE),0)</f>
        <v>0.82278144689896004</v>
      </c>
    </row>
    <row r="936" spans="1:13" x14ac:dyDescent="0.25">
      <c r="A936" s="44">
        <f>+COUNTIF($B$1:B936,ESTADISTICAS!B$9)</f>
        <v>0</v>
      </c>
      <c r="B936">
        <v>70</v>
      </c>
      <c r="C936" s="158">
        <v>70110</v>
      </c>
      <c r="D936" s="46" t="s">
        <v>593</v>
      </c>
      <c r="E936" s="46">
        <v>0</v>
      </c>
      <c r="F936" s="46">
        <v>0</v>
      </c>
      <c r="G936" s="46">
        <v>0</v>
      </c>
      <c r="H936" s="46">
        <v>0</v>
      </c>
      <c r="I936" s="46">
        <v>0</v>
      </c>
      <c r="J936" s="46">
        <v>0</v>
      </c>
      <c r="K936" s="46">
        <v>0</v>
      </c>
      <c r="L936" s="46">
        <v>1.1325028312570782E-3</v>
      </c>
      <c r="M936">
        <f>+_xlfn.IFNA(VLOOKUP(C936,'[1]HISTORICO TCB MUNICIPIO'!$C$10:$W$1131,21,FALSE),0)</f>
        <v>0</v>
      </c>
    </row>
    <row r="937" spans="1:13" x14ac:dyDescent="0.25">
      <c r="A937" s="44">
        <f>+COUNTIF($B$1:B937,ESTADISTICAS!B$9)</f>
        <v>0</v>
      </c>
      <c r="B937">
        <v>70</v>
      </c>
      <c r="C937" s="158">
        <v>70124</v>
      </c>
      <c r="D937" s="46" t="s">
        <v>1219</v>
      </c>
      <c r="E937" s="46">
        <v>0</v>
      </c>
      <c r="F937" s="46">
        <v>0</v>
      </c>
      <c r="G937" s="46">
        <v>0</v>
      </c>
      <c r="H937" s="46">
        <v>0</v>
      </c>
      <c r="I937" s="46">
        <v>0</v>
      </c>
      <c r="J937" s="46">
        <v>1.6273393002441008E-3</v>
      </c>
      <c r="K937" s="46">
        <v>8.1699346405228761E-4</v>
      </c>
      <c r="L937" s="46">
        <v>8.2508250825082509E-4</v>
      </c>
      <c r="M937">
        <f>+_xlfn.IFNA(VLOOKUP(C937,'[1]HISTORICO TCB MUNICIPIO'!$C$10:$W$1131,21,FALSE),0)</f>
        <v>0</v>
      </c>
    </row>
    <row r="938" spans="1:13" x14ac:dyDescent="0.25">
      <c r="A938" s="44">
        <f>+COUNTIF($B$1:B938,ESTADISTICAS!B$9)</f>
        <v>0</v>
      </c>
      <c r="B938">
        <v>70</v>
      </c>
      <c r="C938" s="158">
        <v>70204</v>
      </c>
      <c r="D938" s="46" t="s">
        <v>1220</v>
      </c>
      <c r="E938" s="46">
        <v>0</v>
      </c>
      <c r="F938" s="46">
        <v>0</v>
      </c>
      <c r="G938" s="46">
        <v>0</v>
      </c>
      <c r="H938" s="46">
        <v>0</v>
      </c>
      <c r="I938" s="46">
        <v>0</v>
      </c>
      <c r="J938" s="46">
        <v>3.5273368606701938E-3</v>
      </c>
      <c r="K938" s="46">
        <v>1.8050541516245488E-3</v>
      </c>
      <c r="L938" s="46">
        <v>3.6764705882352941E-3</v>
      </c>
      <c r="M938">
        <f>+_xlfn.IFNA(VLOOKUP(C938,'[1]HISTORICO TCB MUNICIPIO'!$C$10:$W$1131,21,FALSE),0)</f>
        <v>0</v>
      </c>
    </row>
    <row r="939" spans="1:13" x14ac:dyDescent="0.25">
      <c r="A939" s="44">
        <f>+COUNTIF($B$1:B939,ESTADISTICAS!B$9)</f>
        <v>0</v>
      </c>
      <c r="B939">
        <v>70</v>
      </c>
      <c r="C939" s="158">
        <v>70215</v>
      </c>
      <c r="D939" s="46" t="s">
        <v>1221</v>
      </c>
      <c r="E939" s="46">
        <v>0.16403440187646598</v>
      </c>
      <c r="F939" s="46">
        <v>0.1672360248447205</v>
      </c>
      <c r="G939" s="46">
        <v>0.16849760173294137</v>
      </c>
      <c r="H939" s="46">
        <v>0.21866295264623956</v>
      </c>
      <c r="I939" s="46">
        <v>0.24968982630272954</v>
      </c>
      <c r="J939" s="46">
        <v>0.20370658775891606</v>
      </c>
      <c r="K939" s="46">
        <v>0.21359223300970873</v>
      </c>
      <c r="L939" s="46">
        <v>0.21079974811083124</v>
      </c>
      <c r="M939">
        <f>+_xlfn.IFNA(VLOOKUP(C939,'[1]HISTORICO TCB MUNICIPIO'!$C$10:$W$1131,21,FALSE),0)</f>
        <v>0.18314091412304287</v>
      </c>
    </row>
    <row r="940" spans="1:13" x14ac:dyDescent="0.25">
      <c r="A940" s="44">
        <f>+COUNTIF($B$1:B940,ESTADISTICAS!B$9)</f>
        <v>0</v>
      </c>
      <c r="B940">
        <v>70</v>
      </c>
      <c r="C940" s="158">
        <v>70221</v>
      </c>
      <c r="D940" s="46" t="s">
        <v>1222</v>
      </c>
      <c r="E940" s="46">
        <v>0.3369028006589786</v>
      </c>
      <c r="F940" s="46">
        <v>0.51751592356687903</v>
      </c>
      <c r="G940" s="46">
        <v>0.1890007745933385</v>
      </c>
      <c r="H940" s="46">
        <v>0.15518546555639667</v>
      </c>
      <c r="I940" s="46">
        <v>4.0208488458674606E-2</v>
      </c>
      <c r="J940" s="46">
        <v>9.6323529411764711E-2</v>
      </c>
      <c r="K940" s="46">
        <v>0.12718023255813954</v>
      </c>
      <c r="L940" s="46">
        <v>0.22110552763819097</v>
      </c>
      <c r="M940">
        <f>+_xlfn.IFNA(VLOOKUP(C940,'[1]HISTORICO TCB MUNICIPIO'!$C$10:$W$1131,21,FALSE),0)</f>
        <v>0.26065340909090912</v>
      </c>
    </row>
    <row r="941" spans="1:13" x14ac:dyDescent="0.25">
      <c r="A941" s="44">
        <f>+COUNTIF($B$1:B941,ESTADISTICAS!B$9)</f>
        <v>0</v>
      </c>
      <c r="B941">
        <v>70</v>
      </c>
      <c r="C941" s="158">
        <v>70230</v>
      </c>
      <c r="D941" s="46" t="s">
        <v>2390</v>
      </c>
      <c r="E941" s="46">
        <v>0</v>
      </c>
      <c r="F941" s="46">
        <v>0</v>
      </c>
      <c r="G941" s="46">
        <v>0</v>
      </c>
      <c r="H941" s="46">
        <v>0</v>
      </c>
      <c r="I941" s="46">
        <v>0</v>
      </c>
      <c r="J941" s="46">
        <v>0</v>
      </c>
      <c r="K941" s="46">
        <v>0</v>
      </c>
      <c r="L941" s="46">
        <v>0</v>
      </c>
      <c r="M941">
        <f>+_xlfn.IFNA(VLOOKUP(C941,'[1]HISTORICO TCB MUNICIPIO'!$C$10:$W$1131,21,FALSE),0)</f>
        <v>0</v>
      </c>
    </row>
    <row r="942" spans="1:13" x14ac:dyDescent="0.25">
      <c r="A942" s="44">
        <f>+COUNTIF($B$1:B942,ESTADISTICAS!B$9)</f>
        <v>0</v>
      </c>
      <c r="B942">
        <v>70</v>
      </c>
      <c r="C942" s="158">
        <v>70233</v>
      </c>
      <c r="D942" s="46" t="s">
        <v>1394</v>
      </c>
      <c r="E942" s="46">
        <v>0</v>
      </c>
      <c r="F942" s="46">
        <v>0</v>
      </c>
      <c r="G942" s="46">
        <v>0</v>
      </c>
      <c r="H942" s="46">
        <v>0</v>
      </c>
      <c r="I942" s="46">
        <v>0</v>
      </c>
      <c r="J942" s="46">
        <v>0</v>
      </c>
      <c r="K942" s="46">
        <v>0</v>
      </c>
      <c r="L942" s="46">
        <v>0</v>
      </c>
      <c r="M942">
        <f>+_xlfn.IFNA(VLOOKUP(C942,'[1]HISTORICO TCB MUNICIPIO'!$C$10:$W$1131,21,FALSE),0)</f>
        <v>0</v>
      </c>
    </row>
    <row r="943" spans="1:13" x14ac:dyDescent="0.25">
      <c r="A943" s="44">
        <f>+COUNTIF($B$1:B943,ESTADISTICAS!B$9)</f>
        <v>0</v>
      </c>
      <c r="B943">
        <v>70</v>
      </c>
      <c r="C943" s="158">
        <v>70235</v>
      </c>
      <c r="D943" s="46" t="s">
        <v>1223</v>
      </c>
      <c r="E943" s="46">
        <v>0</v>
      </c>
      <c r="F943" s="46">
        <v>8.8278567925453647E-3</v>
      </c>
      <c r="G943" s="46">
        <v>8.7040618955512572E-3</v>
      </c>
      <c r="H943" s="46">
        <v>0</v>
      </c>
      <c r="I943" s="46">
        <v>0</v>
      </c>
      <c r="J943" s="46">
        <v>1.4534883720930232E-3</v>
      </c>
      <c r="K943" s="46">
        <v>0</v>
      </c>
      <c r="L943" s="46">
        <v>4.8923679060665359E-3</v>
      </c>
      <c r="M943">
        <f>+_xlfn.IFNA(VLOOKUP(C943,'[1]HISTORICO TCB MUNICIPIO'!$C$10:$W$1131,21,FALSE),0)</f>
        <v>0</v>
      </c>
    </row>
    <row r="944" spans="1:13" x14ac:dyDescent="0.25">
      <c r="A944" s="44">
        <f>+COUNTIF($B$1:B944,ESTADISTICAS!B$9)</f>
        <v>0</v>
      </c>
      <c r="B944">
        <v>70</v>
      </c>
      <c r="C944" s="158">
        <v>70265</v>
      </c>
      <c r="D944" s="46" t="s">
        <v>1224</v>
      </c>
      <c r="E944" s="46">
        <v>0</v>
      </c>
      <c r="F944" s="46">
        <v>0</v>
      </c>
      <c r="G944" s="46">
        <v>0</v>
      </c>
      <c r="H944" s="46">
        <v>0</v>
      </c>
      <c r="I944" s="46">
        <v>0</v>
      </c>
      <c r="J944" s="46">
        <v>5.1867219917012448E-4</v>
      </c>
      <c r="K944" s="46">
        <v>0</v>
      </c>
      <c r="L944" s="46">
        <v>0</v>
      </c>
      <c r="M944">
        <f>+_xlfn.IFNA(VLOOKUP(C944,'[1]HISTORICO TCB MUNICIPIO'!$C$10:$W$1131,21,FALSE),0)</f>
        <v>0</v>
      </c>
    </row>
    <row r="945" spans="1:13" x14ac:dyDescent="0.25">
      <c r="A945" s="44">
        <f>+COUNTIF($B$1:B945,ESTADISTICAS!B$9)</f>
        <v>0</v>
      </c>
      <c r="B945">
        <v>70</v>
      </c>
      <c r="C945" s="158">
        <v>70400</v>
      </c>
      <c r="D945" s="46" t="s">
        <v>462</v>
      </c>
      <c r="E945" s="46">
        <v>1.415929203539823E-2</v>
      </c>
      <c r="F945" s="46">
        <v>9.5652173913043474E-3</v>
      </c>
      <c r="G945" s="46">
        <v>1.9878997407087293E-2</v>
      </c>
      <c r="H945" s="46">
        <v>1.3900955690703735E-2</v>
      </c>
      <c r="I945" s="46">
        <v>4.7661076787290382E-2</v>
      </c>
      <c r="J945" s="46">
        <v>3.5166816952209197E-2</v>
      </c>
      <c r="K945" s="46">
        <v>5.3703703703703705E-2</v>
      </c>
      <c r="L945" s="46">
        <v>5.3080568720379147E-2</v>
      </c>
      <c r="M945">
        <f>+_xlfn.IFNA(VLOOKUP(C945,'[1]HISTORICO TCB MUNICIPIO'!$C$10:$W$1131,21,FALSE),0)</f>
        <v>4.9370764762826716E-2</v>
      </c>
    </row>
    <row r="946" spans="1:13" x14ac:dyDescent="0.25">
      <c r="A946" s="44">
        <f>+COUNTIF($B$1:B946,ESTADISTICAS!B$9)</f>
        <v>0</v>
      </c>
      <c r="B946">
        <v>70</v>
      </c>
      <c r="C946" s="158">
        <v>70418</v>
      </c>
      <c r="D946" s="46" t="s">
        <v>1225</v>
      </c>
      <c r="E946" s="46">
        <v>0</v>
      </c>
      <c r="F946" s="46">
        <v>0</v>
      </c>
      <c r="G946" s="46">
        <v>9.5717884130982374E-3</v>
      </c>
      <c r="H946" s="46">
        <v>5.1387461459403907E-4</v>
      </c>
      <c r="I946" s="46">
        <v>0</v>
      </c>
      <c r="J946" s="46">
        <v>5.975013579576317E-3</v>
      </c>
      <c r="K946" s="46">
        <v>0</v>
      </c>
      <c r="L946" s="46">
        <v>0</v>
      </c>
      <c r="M946">
        <f>+_xlfn.IFNA(VLOOKUP(C946,'[1]HISTORICO TCB MUNICIPIO'!$C$10:$W$1131,21,FALSE),0)</f>
        <v>0</v>
      </c>
    </row>
    <row r="947" spans="1:13" x14ac:dyDescent="0.25">
      <c r="A947" s="44">
        <f>+COUNTIF($B$1:B947,ESTADISTICAS!B$9)</f>
        <v>0</v>
      </c>
      <c r="B947">
        <v>70</v>
      </c>
      <c r="C947" s="158">
        <v>70429</v>
      </c>
      <c r="D947" s="46" t="s">
        <v>1226</v>
      </c>
      <c r="E947" s="46">
        <v>2.9761904761904765E-4</v>
      </c>
      <c r="F947" s="46">
        <v>0</v>
      </c>
      <c r="G947" s="46">
        <v>5.9014458542342872E-4</v>
      </c>
      <c r="H947" s="46">
        <v>5.9329575793533079E-4</v>
      </c>
      <c r="I947" s="46">
        <v>0</v>
      </c>
      <c r="J947" s="46">
        <v>0</v>
      </c>
      <c r="K947" s="46">
        <v>0</v>
      </c>
      <c r="L947" s="46">
        <v>6.1690314620604567E-4</v>
      </c>
      <c r="M947">
        <f>+_xlfn.IFNA(VLOOKUP(C947,'[1]HISTORICO TCB MUNICIPIO'!$C$10:$W$1131,21,FALSE),0)</f>
        <v>1.2748756218905472E-2</v>
      </c>
    </row>
    <row r="948" spans="1:13" x14ac:dyDescent="0.25">
      <c r="A948" s="44">
        <f>+COUNTIF($B$1:B948,ESTADISTICAS!B$9)</f>
        <v>0</v>
      </c>
      <c r="B948">
        <v>70</v>
      </c>
      <c r="C948" s="158">
        <v>70473</v>
      </c>
      <c r="D948" s="46" t="s">
        <v>1227</v>
      </c>
      <c r="E948" s="46">
        <v>7.173601147776184E-4</v>
      </c>
      <c r="F948" s="46">
        <v>0</v>
      </c>
      <c r="G948" s="46">
        <v>7.0721357850070724E-4</v>
      </c>
      <c r="H948" s="46">
        <v>0</v>
      </c>
      <c r="I948" s="46">
        <v>0</v>
      </c>
      <c r="J948" s="46">
        <v>4.2402826855123671E-3</v>
      </c>
      <c r="K948" s="46">
        <v>0</v>
      </c>
      <c r="L948" s="46">
        <v>0</v>
      </c>
      <c r="M948">
        <f>+_xlfn.IFNA(VLOOKUP(C948,'[1]HISTORICO TCB MUNICIPIO'!$C$10:$W$1131,21,FALSE),0)</f>
        <v>0</v>
      </c>
    </row>
    <row r="949" spans="1:13" x14ac:dyDescent="0.25">
      <c r="A949" s="44">
        <f>+COUNTIF($B$1:B949,ESTADISTICAS!B$9)</f>
        <v>0</v>
      </c>
      <c r="B949">
        <v>70</v>
      </c>
      <c r="C949" s="158">
        <v>70508</v>
      </c>
      <c r="D949" s="46" t="s">
        <v>1228</v>
      </c>
      <c r="E949" s="46">
        <v>0</v>
      </c>
      <c r="F949" s="46">
        <v>0</v>
      </c>
      <c r="G949" s="46">
        <v>0</v>
      </c>
      <c r="H949" s="46">
        <v>0</v>
      </c>
      <c r="I949" s="46">
        <v>0</v>
      </c>
      <c r="J949" s="46">
        <v>2.8887818969667791E-3</v>
      </c>
      <c r="K949" s="46">
        <v>0</v>
      </c>
      <c r="L949" s="46">
        <v>9.0588827377956725E-3</v>
      </c>
      <c r="M949">
        <f>+_xlfn.IFNA(VLOOKUP(C949,'[1]HISTORICO TCB MUNICIPIO'!$C$10:$W$1131,21,FALSE),0)</f>
        <v>1.5345268542199489E-3</v>
      </c>
    </row>
    <row r="950" spans="1:13" x14ac:dyDescent="0.25">
      <c r="A950" s="44">
        <f>+COUNTIF($B$1:B950,ESTADISTICAS!B$9)</f>
        <v>0</v>
      </c>
      <c r="B950">
        <v>70</v>
      </c>
      <c r="C950" s="158">
        <v>70523</v>
      </c>
      <c r="D950" s="46" t="s">
        <v>1229</v>
      </c>
      <c r="E950" s="46">
        <v>2.3408924652523776E-2</v>
      </c>
      <c r="F950" s="46">
        <v>2.8975265017667843E-2</v>
      </c>
      <c r="G950" s="46">
        <v>3.0927835051546393E-2</v>
      </c>
      <c r="H950" s="46">
        <v>8.0971659919028341E-3</v>
      </c>
      <c r="I950" s="46">
        <v>1.2032085561497326E-2</v>
      </c>
      <c r="J950" s="46">
        <v>2.6666666666666666E-3</v>
      </c>
      <c r="K950" s="46">
        <v>0</v>
      </c>
      <c r="L950" s="46">
        <v>0</v>
      </c>
      <c r="M950">
        <f>+_xlfn.IFNA(VLOOKUP(C950,'[1]HISTORICO TCB MUNICIPIO'!$C$10:$W$1131,21,FALSE),0)</f>
        <v>0</v>
      </c>
    </row>
    <row r="951" spans="1:13" x14ac:dyDescent="0.25">
      <c r="A951" s="44">
        <f>+COUNTIF($B$1:B951,ESTADISTICAS!B$9)</f>
        <v>0</v>
      </c>
      <c r="B951">
        <v>70</v>
      </c>
      <c r="C951" s="158">
        <v>70670</v>
      </c>
      <c r="D951" s="46" t="s">
        <v>1230</v>
      </c>
      <c r="E951" s="46">
        <v>1.251276813074566E-2</v>
      </c>
      <c r="F951" s="46">
        <v>4.8296898830706659E-3</v>
      </c>
      <c r="G951" s="46">
        <v>1.0445859872611466E-2</v>
      </c>
      <c r="H951" s="46">
        <v>1.1797896896640164E-2</v>
      </c>
      <c r="I951" s="46">
        <v>1.064935064935065E-2</v>
      </c>
      <c r="J951" s="46">
        <v>2.9000790930661744E-3</v>
      </c>
      <c r="K951" s="46">
        <v>0</v>
      </c>
      <c r="L951" s="46">
        <v>2.7114967462039046E-4</v>
      </c>
      <c r="M951">
        <f>+_xlfn.IFNA(VLOOKUP(C951,'[1]HISTORICO TCB MUNICIPIO'!$C$10:$W$1131,21,FALSE),0)</f>
        <v>0</v>
      </c>
    </row>
    <row r="952" spans="1:13" x14ac:dyDescent="0.25">
      <c r="A952" s="44">
        <f>+COUNTIF($B$1:B952,ESTADISTICAS!B$9)</f>
        <v>0</v>
      </c>
      <c r="B952">
        <v>70</v>
      </c>
      <c r="C952" s="158">
        <v>70678</v>
      </c>
      <c r="D952" s="46" t="s">
        <v>1231</v>
      </c>
      <c r="E952" s="46">
        <v>0</v>
      </c>
      <c r="F952" s="46">
        <v>0</v>
      </c>
      <c r="G952" s="46">
        <v>0</v>
      </c>
      <c r="H952" s="46">
        <v>0</v>
      </c>
      <c r="I952" s="46">
        <v>0</v>
      </c>
      <c r="J952" s="46">
        <v>3.9261876717707107E-4</v>
      </c>
      <c r="K952" s="46">
        <v>0</v>
      </c>
      <c r="L952" s="46">
        <v>1.1876484560570072E-3</v>
      </c>
      <c r="M952">
        <f>+_xlfn.IFNA(VLOOKUP(C952,'[1]HISTORICO TCB MUNICIPIO'!$C$10:$W$1131,21,FALSE),0)</f>
        <v>0</v>
      </c>
    </row>
    <row r="953" spans="1:13" x14ac:dyDescent="0.25">
      <c r="A953" s="44">
        <f>+COUNTIF($B$1:B953,ESTADISTICAS!B$9)</f>
        <v>0</v>
      </c>
      <c r="B953">
        <v>70</v>
      </c>
      <c r="C953" s="158">
        <v>70702</v>
      </c>
      <c r="D953" s="46" t="s">
        <v>1232</v>
      </c>
      <c r="E953" s="46">
        <v>0</v>
      </c>
      <c r="F953" s="46">
        <v>0</v>
      </c>
      <c r="G953" s="46">
        <v>0</v>
      </c>
      <c r="H953" s="46">
        <v>0</v>
      </c>
      <c r="I953" s="46">
        <v>0</v>
      </c>
      <c r="J953" s="46">
        <v>5.1369863013698627E-3</v>
      </c>
      <c r="K953" s="46">
        <v>0</v>
      </c>
      <c r="L953" s="46">
        <v>8.8652482269503544E-4</v>
      </c>
      <c r="M953">
        <f>+_xlfn.IFNA(VLOOKUP(C953,'[1]HISTORICO TCB MUNICIPIO'!$C$10:$W$1131,21,FALSE),0)</f>
        <v>0</v>
      </c>
    </row>
    <row r="954" spans="1:13" x14ac:dyDescent="0.25">
      <c r="A954" s="44">
        <f>+COUNTIF($B$1:B954,ESTADISTICAS!B$9)</f>
        <v>0</v>
      </c>
      <c r="B954">
        <v>70</v>
      </c>
      <c r="C954" s="158">
        <v>70708</v>
      </c>
      <c r="D954" s="46" t="s">
        <v>1233</v>
      </c>
      <c r="E954" s="46">
        <v>2.6524720317574881E-2</v>
      </c>
      <c r="F954" s="46">
        <v>5.0679851668726822E-2</v>
      </c>
      <c r="G954" s="46">
        <v>6.2065368567454801E-2</v>
      </c>
      <c r="H954" s="46">
        <v>6.4449422712390139E-2</v>
      </c>
      <c r="I954" s="46">
        <v>4.8567015616955554E-2</v>
      </c>
      <c r="J954" s="46">
        <v>3.6604227530503526E-2</v>
      </c>
      <c r="K954" s="46">
        <v>2.438602559667935E-2</v>
      </c>
      <c r="L954" s="46">
        <v>1.9203910614525139E-3</v>
      </c>
      <c r="M954">
        <f>+_xlfn.IFNA(VLOOKUP(C954,'[1]HISTORICO TCB MUNICIPIO'!$C$10:$W$1131,21,FALSE),0)</f>
        <v>8.6419753086419745E-3</v>
      </c>
    </row>
    <row r="955" spans="1:13" x14ac:dyDescent="0.25">
      <c r="A955" s="44">
        <f>+COUNTIF($B$1:B955,ESTADISTICAS!B$9)</f>
        <v>0</v>
      </c>
      <c r="B955">
        <v>70</v>
      </c>
      <c r="C955" s="158">
        <v>70713</v>
      </c>
      <c r="D955" s="46" t="s">
        <v>1234</v>
      </c>
      <c r="E955" s="46">
        <v>2.8588212257685531E-2</v>
      </c>
      <c r="F955" s="46">
        <v>2.3021861094989361E-2</v>
      </c>
      <c r="G955" s="46">
        <v>2.0569011918492888E-2</v>
      </c>
      <c r="H955" s="46">
        <v>2.3278183916891113E-2</v>
      </c>
      <c r="I955" s="46">
        <v>1.4282956958116193E-2</v>
      </c>
      <c r="J955" s="46">
        <v>9.6918007365768555E-3</v>
      </c>
      <c r="K955" s="46">
        <v>4.2007001166861145E-2</v>
      </c>
      <c r="L955" s="46">
        <v>1.9554165037152912E-4</v>
      </c>
      <c r="M955">
        <f>+_xlfn.IFNA(VLOOKUP(C955,'[1]HISTORICO TCB MUNICIPIO'!$C$10:$W$1131,21,FALSE),0)</f>
        <v>0</v>
      </c>
    </row>
    <row r="956" spans="1:13" x14ac:dyDescent="0.25">
      <c r="A956" s="44">
        <f>+COUNTIF($B$1:B956,ESTADISTICAS!B$9)</f>
        <v>0</v>
      </c>
      <c r="B956">
        <v>70</v>
      </c>
      <c r="C956" s="158">
        <v>70717</v>
      </c>
      <c r="D956" s="46" t="s">
        <v>1235</v>
      </c>
      <c r="E956" s="46">
        <v>0</v>
      </c>
      <c r="F956" s="46">
        <v>0</v>
      </c>
      <c r="G956" s="46">
        <v>0</v>
      </c>
      <c r="H956" s="46">
        <v>0</v>
      </c>
      <c r="I956" s="46">
        <v>0</v>
      </c>
      <c r="J956" s="46">
        <v>3.9215686274509803E-3</v>
      </c>
      <c r="K956" s="46">
        <v>6.7842605156037987E-4</v>
      </c>
      <c r="L956" s="46">
        <v>2.1156558533145277E-3</v>
      </c>
      <c r="M956">
        <f>+_xlfn.IFNA(VLOOKUP(C956,'[1]HISTORICO TCB MUNICIPIO'!$C$10:$W$1131,21,FALSE),0)</f>
        <v>0</v>
      </c>
    </row>
    <row r="957" spans="1:13" x14ac:dyDescent="0.25">
      <c r="A957" s="44">
        <f>+COUNTIF($B$1:B957,ESTADISTICAS!B$9)</f>
        <v>0</v>
      </c>
      <c r="B957">
        <v>70</v>
      </c>
      <c r="C957" s="158">
        <v>70742</v>
      </c>
      <c r="D957" s="46" t="s">
        <v>1236</v>
      </c>
      <c r="E957" s="46">
        <v>1.9168291098115658E-2</v>
      </c>
      <c r="F957" s="46">
        <v>6.9140501110053917E-2</v>
      </c>
      <c r="G957" s="46">
        <v>4.5383411580594682E-2</v>
      </c>
      <c r="H957" s="46">
        <v>5.4121306376360812E-2</v>
      </c>
      <c r="I957" s="46">
        <v>5.0889790821105216E-2</v>
      </c>
      <c r="J957" s="46">
        <v>3.3312382149591452E-2</v>
      </c>
      <c r="K957" s="46">
        <v>0</v>
      </c>
      <c r="L957" s="46">
        <v>1.6097875080489374E-3</v>
      </c>
      <c r="M957">
        <f>+_xlfn.IFNA(VLOOKUP(C957,'[1]HISTORICO TCB MUNICIPIO'!$C$10:$W$1131,21,FALSE),0)</f>
        <v>1.4619883040935672E-2</v>
      </c>
    </row>
    <row r="958" spans="1:13" x14ac:dyDescent="0.25">
      <c r="A958" s="44">
        <f>+COUNTIF($B$1:B958,ESTADISTICAS!B$9)</f>
        <v>0</v>
      </c>
      <c r="B958">
        <v>70</v>
      </c>
      <c r="C958" s="158">
        <v>70771</v>
      </c>
      <c r="D958" s="46" t="s">
        <v>197</v>
      </c>
      <c r="E958" s="46">
        <v>8.3682008368200832E-4</v>
      </c>
      <c r="F958" s="46">
        <v>0</v>
      </c>
      <c r="G958" s="46">
        <v>8.507018290089324E-4</v>
      </c>
      <c r="H958" s="46">
        <v>8.6956521739130438E-4</v>
      </c>
      <c r="I958" s="46">
        <v>0</v>
      </c>
      <c r="J958" s="46">
        <v>0</v>
      </c>
      <c r="K958" s="46">
        <v>0</v>
      </c>
      <c r="L958" s="46">
        <v>0</v>
      </c>
      <c r="M958">
        <f>+_xlfn.IFNA(VLOOKUP(C958,'[1]HISTORICO TCB MUNICIPIO'!$C$10:$W$1131,21,FALSE),0)</f>
        <v>0</v>
      </c>
    </row>
    <row r="959" spans="1:13" x14ac:dyDescent="0.25">
      <c r="A959" s="44">
        <f>+COUNTIF($B$1:B959,ESTADISTICAS!B$9)</f>
        <v>0</v>
      </c>
      <c r="B959">
        <v>70</v>
      </c>
      <c r="C959" s="158">
        <v>70820</v>
      </c>
      <c r="D959" s="46" t="s">
        <v>1237</v>
      </c>
      <c r="E959" s="46">
        <v>3.0211480362537766E-2</v>
      </c>
      <c r="F959" s="46">
        <v>3.4811165845648605E-2</v>
      </c>
      <c r="G959" s="46">
        <v>5.9240180296200901E-2</v>
      </c>
      <c r="H959" s="46">
        <v>0</v>
      </c>
      <c r="I959" s="46">
        <v>1.9962570180910792E-2</v>
      </c>
      <c r="J959" s="46">
        <v>9.8340503995082967E-3</v>
      </c>
      <c r="K959" s="46">
        <v>6.6707095209217705E-3</v>
      </c>
      <c r="L959" s="46">
        <v>1.465311004784689E-2</v>
      </c>
      <c r="M959">
        <f>+_xlfn.IFNA(VLOOKUP(C959,'[1]HISTORICO TCB MUNICIPIO'!$C$10:$W$1131,21,FALSE),0)</f>
        <v>7.0817350250811451E-3</v>
      </c>
    </row>
    <row r="960" spans="1:13" x14ac:dyDescent="0.25">
      <c r="A960" s="44">
        <f>+COUNTIF($B$1:B960,ESTADISTICAS!B$9)</f>
        <v>0</v>
      </c>
      <c r="B960">
        <v>70</v>
      </c>
      <c r="C960" s="158">
        <v>70823</v>
      </c>
      <c r="D960" s="46" t="s">
        <v>1238</v>
      </c>
      <c r="E960" s="46">
        <v>2.5667351129363448E-3</v>
      </c>
      <c r="F960" s="46">
        <v>0</v>
      </c>
      <c r="G960" s="46">
        <v>0</v>
      </c>
      <c r="H960" s="46">
        <v>5.2246603970741907E-4</v>
      </c>
      <c r="I960" s="46">
        <v>0</v>
      </c>
      <c r="J960" s="46">
        <v>1.633097441480675E-3</v>
      </c>
      <c r="K960" s="46">
        <v>0</v>
      </c>
      <c r="L960" s="46">
        <v>5.6850483229107444E-4</v>
      </c>
      <c r="M960">
        <f>+_xlfn.IFNA(VLOOKUP(C960,'[1]HISTORICO TCB MUNICIPIO'!$C$10:$W$1131,21,FALSE),0)</f>
        <v>0</v>
      </c>
    </row>
    <row r="961" spans="1:13" x14ac:dyDescent="0.25">
      <c r="A961" s="44">
        <f>+COUNTIF($B$1:B961,ESTADISTICAS!B$9)</f>
        <v>0</v>
      </c>
      <c r="B961">
        <v>73</v>
      </c>
      <c r="C961" s="158">
        <v>73001</v>
      </c>
      <c r="D961" s="46" t="s">
        <v>1239</v>
      </c>
      <c r="E961" s="46">
        <v>0.52329895226058953</v>
      </c>
      <c r="F961" s="46">
        <v>0.58514675602567723</v>
      </c>
      <c r="G961" s="46">
        <v>0.62760072158749247</v>
      </c>
      <c r="H961" s="46">
        <v>0.697028952251731</v>
      </c>
      <c r="I961" s="46">
        <v>0.78357510994368496</v>
      </c>
      <c r="J961" s="46">
        <v>0.78219493781539318</v>
      </c>
      <c r="K961" s="46">
        <v>0.79849441862312798</v>
      </c>
      <c r="L961" s="46">
        <v>0.80712366928663815</v>
      </c>
      <c r="M961">
        <f>+_xlfn.IFNA(VLOOKUP(C961,'[1]HISTORICO TCB MUNICIPIO'!$C$10:$W$1131,21,FALSE),0)</f>
        <v>0.78440862365505382</v>
      </c>
    </row>
    <row r="962" spans="1:13" x14ac:dyDescent="0.25">
      <c r="A962" s="44">
        <f>+COUNTIF($B$1:B962,ESTADISTICAS!B$9)</f>
        <v>0</v>
      </c>
      <c r="B962">
        <v>73</v>
      </c>
      <c r="C962" s="158">
        <v>73024</v>
      </c>
      <c r="D962" s="46" t="s">
        <v>1240</v>
      </c>
      <c r="E962" s="46">
        <v>0</v>
      </c>
      <c r="F962" s="46">
        <v>7.0663811563169171E-2</v>
      </c>
      <c r="G962" s="46">
        <v>6.3829787234042548E-2</v>
      </c>
      <c r="H962" s="46">
        <v>4.0948275862068964E-2</v>
      </c>
      <c r="I962" s="46">
        <v>0</v>
      </c>
      <c r="J962" s="46">
        <v>0</v>
      </c>
      <c r="K962" s="46">
        <v>0</v>
      </c>
      <c r="L962" s="46">
        <v>0</v>
      </c>
      <c r="M962">
        <f>+_xlfn.IFNA(VLOOKUP(C962,'[1]HISTORICO TCB MUNICIPIO'!$C$10:$W$1131,21,FALSE),0)</f>
        <v>0</v>
      </c>
    </row>
    <row r="963" spans="1:13" x14ac:dyDescent="0.25">
      <c r="A963" s="44">
        <f>+COUNTIF($B$1:B963,ESTADISTICAS!B$9)</f>
        <v>0</v>
      </c>
      <c r="B963">
        <v>73</v>
      </c>
      <c r="C963" s="158">
        <v>73026</v>
      </c>
      <c r="D963" s="46" t="s">
        <v>1241</v>
      </c>
      <c r="E963" s="46">
        <v>6.7173637515842835E-2</v>
      </c>
      <c r="F963" s="46">
        <v>2.3017902813299233E-2</v>
      </c>
      <c r="G963" s="46">
        <v>5.9740259740259739E-2</v>
      </c>
      <c r="H963" s="46">
        <v>4.6542553191489359E-2</v>
      </c>
      <c r="I963" s="46">
        <v>6.8027210884353748E-2</v>
      </c>
      <c r="J963" s="46">
        <v>0</v>
      </c>
      <c r="K963" s="46">
        <v>0</v>
      </c>
      <c r="L963" s="46">
        <v>1.4492753623188406E-3</v>
      </c>
      <c r="M963">
        <f>+_xlfn.IFNA(VLOOKUP(C963,'[1]HISTORICO TCB MUNICIPIO'!$C$10:$W$1131,21,FALSE),0)</f>
        <v>0</v>
      </c>
    </row>
    <row r="964" spans="1:13" x14ac:dyDescent="0.25">
      <c r="A964" s="44">
        <f>+COUNTIF($B$1:B964,ESTADISTICAS!B$9)</f>
        <v>0</v>
      </c>
      <c r="B964">
        <v>73</v>
      </c>
      <c r="C964" s="158">
        <v>73030</v>
      </c>
      <c r="D964" s="46" t="s">
        <v>1242</v>
      </c>
      <c r="E964" s="46">
        <v>2.8985507246376812E-2</v>
      </c>
      <c r="F964" s="46">
        <v>0.1013215859030837</v>
      </c>
      <c r="G964" s="46">
        <v>7.4850299401197598E-2</v>
      </c>
      <c r="H964" s="46">
        <v>1.5384615384615385E-3</v>
      </c>
      <c r="I964" s="46">
        <v>0</v>
      </c>
      <c r="J964" s="46">
        <v>0</v>
      </c>
      <c r="K964" s="46">
        <v>0</v>
      </c>
      <c r="L964" s="46">
        <v>0</v>
      </c>
      <c r="M964">
        <f>+_xlfn.IFNA(VLOOKUP(C964,'[1]HISTORICO TCB MUNICIPIO'!$C$10:$W$1131,21,FALSE),0)</f>
        <v>0</v>
      </c>
    </row>
    <row r="965" spans="1:13" x14ac:dyDescent="0.25">
      <c r="A965" s="44">
        <f>+COUNTIF($B$1:B965,ESTADISTICAS!B$9)</f>
        <v>0</v>
      </c>
      <c r="B965">
        <v>73</v>
      </c>
      <c r="C965" s="158">
        <v>73043</v>
      </c>
      <c r="D965" s="46" t="s">
        <v>1243</v>
      </c>
      <c r="E965" s="46">
        <v>4.8576214405360134E-2</v>
      </c>
      <c r="F965" s="46">
        <v>4.5154185022026429E-2</v>
      </c>
      <c r="G965" s="46">
        <v>1.7515051997810619E-2</v>
      </c>
      <c r="H965" s="46">
        <v>1.0952902519167579E-2</v>
      </c>
      <c r="I965" s="46">
        <v>0</v>
      </c>
      <c r="J965" s="46">
        <v>0</v>
      </c>
      <c r="K965" s="46">
        <v>2.1668472372697724E-2</v>
      </c>
      <c r="L965" s="46">
        <v>0</v>
      </c>
      <c r="M965">
        <f>+_xlfn.IFNA(VLOOKUP(C965,'[1]HISTORICO TCB MUNICIPIO'!$C$10:$W$1131,21,FALSE),0)</f>
        <v>0</v>
      </c>
    </row>
    <row r="966" spans="1:13" x14ac:dyDescent="0.25">
      <c r="A966" s="44">
        <f>+COUNTIF($B$1:B966,ESTADISTICAS!B$9)</f>
        <v>0</v>
      </c>
      <c r="B966">
        <v>73</v>
      </c>
      <c r="C966" s="158">
        <v>73055</v>
      </c>
      <c r="D966" s="46" t="s">
        <v>1244</v>
      </c>
      <c r="E966" s="46">
        <v>2.4868123587038434E-2</v>
      </c>
      <c r="F966" s="46">
        <v>0.11273006134969325</v>
      </c>
      <c r="G966" s="46">
        <v>7.3131955484896663E-2</v>
      </c>
      <c r="H966" s="46">
        <v>7.6411960132890366E-2</v>
      </c>
      <c r="I966" s="46">
        <v>3.2314410480349345E-2</v>
      </c>
      <c r="J966" s="46">
        <v>3.4069981583793742E-2</v>
      </c>
      <c r="K966" s="46">
        <v>0</v>
      </c>
      <c r="L966" s="46">
        <v>3.0303030303030303E-3</v>
      </c>
      <c r="M966">
        <f>+_xlfn.IFNA(VLOOKUP(C966,'[1]HISTORICO TCB MUNICIPIO'!$C$10:$W$1131,21,FALSE),0)</f>
        <v>0</v>
      </c>
    </row>
    <row r="967" spans="1:13" x14ac:dyDescent="0.25">
      <c r="A967" s="44">
        <f>+COUNTIF($B$1:B967,ESTADISTICAS!B$9)</f>
        <v>0</v>
      </c>
      <c r="B967">
        <v>73</v>
      </c>
      <c r="C967" s="158">
        <v>73067</v>
      </c>
      <c r="D967" s="46" t="s">
        <v>1245</v>
      </c>
      <c r="E967" s="46">
        <v>4.2581211589113259E-2</v>
      </c>
      <c r="F967" s="46">
        <v>3.9045553145336228E-3</v>
      </c>
      <c r="G967" s="46">
        <v>7.3593073593073597E-3</v>
      </c>
      <c r="H967" s="46">
        <v>6.9595476294040887E-3</v>
      </c>
      <c r="I967" s="46">
        <v>2.1939447125932428E-3</v>
      </c>
      <c r="J967" s="46">
        <v>0</v>
      </c>
      <c r="K967" s="46">
        <v>0</v>
      </c>
      <c r="L967" s="46">
        <v>0</v>
      </c>
      <c r="M967">
        <f>+_xlfn.IFNA(VLOOKUP(C967,'[1]HISTORICO TCB MUNICIPIO'!$C$10:$W$1131,21,FALSE),0)</f>
        <v>0</v>
      </c>
    </row>
    <row r="968" spans="1:13" x14ac:dyDescent="0.25">
      <c r="A968" s="44">
        <f>+COUNTIF($B$1:B968,ESTADISTICAS!B$9)</f>
        <v>0</v>
      </c>
      <c r="B968">
        <v>73</v>
      </c>
      <c r="C968" s="158">
        <v>73124</v>
      </c>
      <c r="D968" s="46" t="s">
        <v>1246</v>
      </c>
      <c r="E968" s="46">
        <v>9.8453608247422678E-2</v>
      </c>
      <c r="F968" s="46">
        <v>0.2210144927536232</v>
      </c>
      <c r="G968" s="46">
        <v>0.22536687631027252</v>
      </c>
      <c r="H968" s="46">
        <v>0.19197860962566846</v>
      </c>
      <c r="I968" s="46">
        <v>9.7199341021416807E-2</v>
      </c>
      <c r="J968" s="46">
        <v>1.9751693002257337E-2</v>
      </c>
      <c r="K968" s="46">
        <v>7.5144508670520228E-3</v>
      </c>
      <c r="L968" s="46">
        <v>0</v>
      </c>
      <c r="M968">
        <f>+_xlfn.IFNA(VLOOKUP(C968,'[1]HISTORICO TCB MUNICIPIO'!$C$10:$W$1131,21,FALSE),0)</f>
        <v>0</v>
      </c>
    </row>
    <row r="969" spans="1:13" x14ac:dyDescent="0.25">
      <c r="A969" s="44">
        <f>+COUNTIF($B$1:B969,ESTADISTICAS!B$9)</f>
        <v>0</v>
      </c>
      <c r="B969">
        <v>73</v>
      </c>
      <c r="C969" s="158">
        <v>73148</v>
      </c>
      <c r="D969" s="46" t="s">
        <v>1247</v>
      </c>
      <c r="E969" s="46">
        <v>0.16380449141347425</v>
      </c>
      <c r="F969" s="46">
        <v>0.13974358974358975</v>
      </c>
      <c r="G969" s="46">
        <v>0.17906683480453972</v>
      </c>
      <c r="H969" s="46">
        <v>0.17661691542288557</v>
      </c>
      <c r="I969" s="46">
        <v>0.11400247831474597</v>
      </c>
      <c r="J969" s="46">
        <v>8.8528678304239397E-2</v>
      </c>
      <c r="K969" s="46">
        <v>6.1790668348045398E-2</v>
      </c>
      <c r="L969" s="46">
        <v>6.010230179028133E-2</v>
      </c>
      <c r="M969">
        <f>+_xlfn.IFNA(VLOOKUP(C969,'[1]HISTORICO TCB MUNICIPIO'!$C$10:$W$1131,21,FALSE),0)</f>
        <v>1.3157894736842105E-3</v>
      </c>
    </row>
    <row r="970" spans="1:13" x14ac:dyDescent="0.25">
      <c r="A970" s="44">
        <f>+COUNTIF($B$1:B970,ESTADISTICAS!B$9)</f>
        <v>0</v>
      </c>
      <c r="B970">
        <v>73</v>
      </c>
      <c r="C970" s="158">
        <v>73152</v>
      </c>
      <c r="D970" s="46" t="s">
        <v>1248</v>
      </c>
      <c r="E970" s="46">
        <v>6.5849923430321589E-2</v>
      </c>
      <c r="F970" s="46">
        <v>7.2642967542503864E-2</v>
      </c>
      <c r="G970" s="46">
        <v>4.0880503144654086E-2</v>
      </c>
      <c r="H970" s="46">
        <v>3.8897893030794169E-2</v>
      </c>
      <c r="I970" s="46">
        <v>1.824212271973466E-2</v>
      </c>
      <c r="J970" s="46">
        <v>0</v>
      </c>
      <c r="K970" s="46">
        <v>0</v>
      </c>
      <c r="L970" s="46">
        <v>0</v>
      </c>
      <c r="M970">
        <f>+_xlfn.IFNA(VLOOKUP(C970,'[1]HISTORICO TCB MUNICIPIO'!$C$10:$W$1131,21,FALSE),0)</f>
        <v>0</v>
      </c>
    </row>
    <row r="971" spans="1:13" x14ac:dyDescent="0.25">
      <c r="A971" s="44">
        <f>+COUNTIF($B$1:B971,ESTADISTICAS!B$9)</f>
        <v>0</v>
      </c>
      <c r="B971">
        <v>73</v>
      </c>
      <c r="C971" s="158">
        <v>73168</v>
      </c>
      <c r="D971" s="46" t="s">
        <v>1249</v>
      </c>
      <c r="E971" s="46">
        <v>7.9573934837092727E-2</v>
      </c>
      <c r="F971" s="46">
        <v>0.11607697082557418</v>
      </c>
      <c r="G971" s="46">
        <v>0.10934270359652749</v>
      </c>
      <c r="H971" s="46">
        <v>5.3868552412645591E-2</v>
      </c>
      <c r="I971" s="46">
        <v>0.10567226890756302</v>
      </c>
      <c r="J971" s="46">
        <v>0.10070108349267048</v>
      </c>
      <c r="K971" s="46">
        <v>0.12376237623762376</v>
      </c>
      <c r="L971" s="46">
        <v>0.22350884859077999</v>
      </c>
      <c r="M971">
        <f>+_xlfn.IFNA(VLOOKUP(C971,'[1]HISTORICO TCB MUNICIPIO'!$C$10:$W$1131,21,FALSE),0)</f>
        <v>0.18372352285395763</v>
      </c>
    </row>
    <row r="972" spans="1:13" x14ac:dyDescent="0.25">
      <c r="A972" s="44">
        <f>+COUNTIF($B$1:B972,ESTADISTICAS!B$9)</f>
        <v>0</v>
      </c>
      <c r="B972">
        <v>73</v>
      </c>
      <c r="C972" s="158">
        <v>73200</v>
      </c>
      <c r="D972" s="46" t="s">
        <v>1250</v>
      </c>
      <c r="E972" s="46">
        <v>0</v>
      </c>
      <c r="F972" s="46">
        <v>7.3721759809750292E-2</v>
      </c>
      <c r="G972" s="46">
        <v>5.5885850178359099E-2</v>
      </c>
      <c r="H972" s="46">
        <v>8.8516746411483258E-2</v>
      </c>
      <c r="I972" s="46">
        <v>3.9711191335740074E-2</v>
      </c>
      <c r="J972" s="46">
        <v>0</v>
      </c>
      <c r="K972" s="46">
        <v>0</v>
      </c>
      <c r="L972" s="46">
        <v>0</v>
      </c>
      <c r="M972">
        <f>+_xlfn.IFNA(VLOOKUP(C972,'[1]HISTORICO TCB MUNICIPIO'!$C$10:$W$1131,21,FALSE),0)</f>
        <v>0</v>
      </c>
    </row>
    <row r="973" spans="1:13" x14ac:dyDescent="0.25">
      <c r="A973" s="44">
        <f>+COUNTIF($B$1:B973,ESTADISTICAS!B$9)</f>
        <v>0</v>
      </c>
      <c r="B973">
        <v>73</v>
      </c>
      <c r="C973" s="158">
        <v>73217</v>
      </c>
      <c r="D973" s="46" t="s">
        <v>1251</v>
      </c>
      <c r="E973" s="46">
        <v>6.4770390678546952E-2</v>
      </c>
      <c r="F973" s="46">
        <v>2.2191874359849779E-2</v>
      </c>
      <c r="G973" s="46">
        <v>2.0260989010989012E-2</v>
      </c>
      <c r="H973" s="46">
        <v>1.986062717770035E-2</v>
      </c>
      <c r="I973" s="46">
        <v>1.4554490592829251E-2</v>
      </c>
      <c r="J973" s="46">
        <v>5.411255411255411E-3</v>
      </c>
      <c r="K973" s="46">
        <v>3.6643459142543056E-4</v>
      </c>
      <c r="L973" s="46">
        <v>0</v>
      </c>
      <c r="M973">
        <f>+_xlfn.IFNA(VLOOKUP(C973,'[1]HISTORICO TCB MUNICIPIO'!$C$10:$W$1131,21,FALSE),0)</f>
        <v>0</v>
      </c>
    </row>
    <row r="974" spans="1:13" x14ac:dyDescent="0.25">
      <c r="A974" s="44">
        <f>+COUNTIF($B$1:B974,ESTADISTICAS!B$9)</f>
        <v>0</v>
      </c>
      <c r="B974">
        <v>73</v>
      </c>
      <c r="C974" s="158">
        <v>73226</v>
      </c>
      <c r="D974" s="46" t="s">
        <v>1252</v>
      </c>
      <c r="E974" s="46">
        <v>2.2604951560818085E-2</v>
      </c>
      <c r="F974" s="46">
        <v>5.353319057815846E-2</v>
      </c>
      <c r="G974" s="46">
        <v>5.5555555555555552E-2</v>
      </c>
      <c r="H974" s="46">
        <v>2.4746906636670417E-2</v>
      </c>
      <c r="I974" s="46">
        <v>0</v>
      </c>
      <c r="J974" s="46">
        <v>0</v>
      </c>
      <c r="K974" s="46">
        <v>0</v>
      </c>
      <c r="L974" s="46">
        <v>0</v>
      </c>
      <c r="M974">
        <f>+_xlfn.IFNA(VLOOKUP(C974,'[1]HISTORICO TCB MUNICIPIO'!$C$10:$W$1131,21,FALSE),0)</f>
        <v>0</v>
      </c>
    </row>
    <row r="975" spans="1:13" x14ac:dyDescent="0.25">
      <c r="A975" s="44">
        <f>+COUNTIF($B$1:B975,ESTADISTICAS!B$9)</f>
        <v>0</v>
      </c>
      <c r="B975">
        <v>73</v>
      </c>
      <c r="C975" s="158">
        <v>73236</v>
      </c>
      <c r="D975" s="46" t="s">
        <v>1253</v>
      </c>
      <c r="E975" s="46">
        <v>3.8560411311053984E-3</v>
      </c>
      <c r="F975" s="46">
        <v>4.8469387755102039E-2</v>
      </c>
      <c r="G975" s="46">
        <v>6.7183462532299745E-2</v>
      </c>
      <c r="H975" s="46">
        <v>6.1437908496732023E-2</v>
      </c>
      <c r="I975" s="46">
        <v>6.1251664447403459E-2</v>
      </c>
      <c r="J975" s="46">
        <v>9.6286107290233843E-3</v>
      </c>
      <c r="K975" s="46">
        <v>0</v>
      </c>
      <c r="L975" s="46">
        <v>0</v>
      </c>
      <c r="M975">
        <f>+_xlfn.IFNA(VLOOKUP(C975,'[1]HISTORICO TCB MUNICIPIO'!$C$10:$W$1131,21,FALSE),0)</f>
        <v>0</v>
      </c>
    </row>
    <row r="976" spans="1:13" x14ac:dyDescent="0.25">
      <c r="A976" s="44">
        <f>+COUNTIF($B$1:B976,ESTADISTICAS!B$9)</f>
        <v>0</v>
      </c>
      <c r="B976">
        <v>73</v>
      </c>
      <c r="C976" s="158">
        <v>73268</v>
      </c>
      <c r="D976" s="46" t="s">
        <v>1254</v>
      </c>
      <c r="E976" s="46">
        <v>0.41049739733950258</v>
      </c>
      <c r="F976" s="46">
        <v>0.70596797671033484</v>
      </c>
      <c r="G976" s="46">
        <v>0.69949941107184921</v>
      </c>
      <c r="H976" s="46">
        <v>0.80700447093889716</v>
      </c>
      <c r="I976" s="46">
        <v>0.79446879250415592</v>
      </c>
      <c r="J976" s="46">
        <v>0.8412917049280686</v>
      </c>
      <c r="K976" s="46">
        <v>0.86397285626156695</v>
      </c>
      <c r="L976" s="46">
        <v>1.0110060455743295</v>
      </c>
      <c r="M976">
        <f>+_xlfn.IFNA(VLOOKUP(C976,'[1]HISTORICO TCB MUNICIPIO'!$C$10:$W$1131,21,FALSE),0)</f>
        <v>1.1097978227060654</v>
      </c>
    </row>
    <row r="977" spans="1:13" x14ac:dyDescent="0.25">
      <c r="A977" s="44">
        <f>+COUNTIF($B$1:B977,ESTADISTICAS!B$9)</f>
        <v>0</v>
      </c>
      <c r="B977">
        <v>73</v>
      </c>
      <c r="C977" s="158">
        <v>73270</v>
      </c>
      <c r="D977" s="46" t="s">
        <v>1255</v>
      </c>
      <c r="E977" s="46">
        <v>1.9955654101995565E-2</v>
      </c>
      <c r="F977" s="46">
        <v>1.4396456256921373E-2</v>
      </c>
      <c r="G977" s="46">
        <v>2.2396416573348264E-2</v>
      </c>
      <c r="H977" s="46">
        <v>2.3972602739726026E-2</v>
      </c>
      <c r="I977" s="46">
        <v>2.2274325908558032E-2</v>
      </c>
      <c r="J977" s="46">
        <v>0</v>
      </c>
      <c r="K977" s="46">
        <v>0</v>
      </c>
      <c r="L977" s="46">
        <v>0</v>
      </c>
      <c r="M977">
        <f>+_xlfn.IFNA(VLOOKUP(C977,'[1]HISTORICO TCB MUNICIPIO'!$C$10:$W$1131,21,FALSE),0)</f>
        <v>0</v>
      </c>
    </row>
    <row r="978" spans="1:13" x14ac:dyDescent="0.25">
      <c r="A978" s="44">
        <f>+COUNTIF($B$1:B978,ESTADISTICAS!B$9)</f>
        <v>0</v>
      </c>
      <c r="B978">
        <v>73</v>
      </c>
      <c r="C978" s="158">
        <v>73275</v>
      </c>
      <c r="D978" s="46" t="s">
        <v>1256</v>
      </c>
      <c r="E978" s="46">
        <v>3.0700112317484089E-2</v>
      </c>
      <c r="F978" s="46">
        <v>8.9094269870609977E-2</v>
      </c>
      <c r="G978" s="46">
        <v>0.10607734806629834</v>
      </c>
      <c r="H978" s="46">
        <v>2.4417314095449501E-2</v>
      </c>
      <c r="I978" s="46">
        <v>7.6204706761299965E-2</v>
      </c>
      <c r="J978" s="46">
        <v>9.4104308390022678E-2</v>
      </c>
      <c r="K978" s="46">
        <v>0.12547819433817903</v>
      </c>
      <c r="L978" s="46">
        <v>0.10610182666148466</v>
      </c>
      <c r="M978">
        <f>+_xlfn.IFNA(VLOOKUP(C978,'[1]HISTORICO TCB MUNICIPIO'!$C$10:$W$1131,21,FALSE),0)</f>
        <v>8.6200079082641365E-2</v>
      </c>
    </row>
    <row r="979" spans="1:13" x14ac:dyDescent="0.25">
      <c r="A979" s="44">
        <f>+COUNTIF($B$1:B979,ESTADISTICAS!B$9)</f>
        <v>0</v>
      </c>
      <c r="B979">
        <v>73</v>
      </c>
      <c r="C979" s="158">
        <v>73283</v>
      </c>
      <c r="D979" s="46" t="s">
        <v>1257</v>
      </c>
      <c r="E979" s="46">
        <v>4.4579533941236066E-2</v>
      </c>
      <c r="F979" s="46">
        <v>5.4878048780487805E-2</v>
      </c>
      <c r="G979" s="46">
        <v>6.5135413095646216E-2</v>
      </c>
      <c r="H979" s="46">
        <v>4.8218029350104823E-2</v>
      </c>
      <c r="I979" s="46">
        <v>3.9313795568263046E-2</v>
      </c>
      <c r="J979" s="46">
        <v>2.8519195612431443E-2</v>
      </c>
      <c r="K979" s="46">
        <v>2.2388059701492536E-2</v>
      </c>
      <c r="L979" s="46">
        <v>2.1341463414634148E-2</v>
      </c>
      <c r="M979">
        <f>+_xlfn.IFNA(VLOOKUP(C979,'[1]HISTORICO TCB MUNICIPIO'!$C$10:$W$1131,21,FALSE),0)</f>
        <v>1.8266614846482704E-2</v>
      </c>
    </row>
    <row r="980" spans="1:13" x14ac:dyDescent="0.25">
      <c r="A980" s="44">
        <f>+COUNTIF($B$1:B980,ESTADISTICAS!B$9)</f>
        <v>0</v>
      </c>
      <c r="B980">
        <v>73</v>
      </c>
      <c r="C980" s="158">
        <v>73319</v>
      </c>
      <c r="D980" s="46" t="s">
        <v>1258</v>
      </c>
      <c r="E980" s="46">
        <v>2.643603133159269E-2</v>
      </c>
      <c r="F980" s="46">
        <v>4.8700230338927279E-2</v>
      </c>
      <c r="G980" s="46">
        <v>4.7475760615178872E-2</v>
      </c>
      <c r="H980" s="46">
        <v>1.6095890410958904E-2</v>
      </c>
      <c r="I980" s="46">
        <v>9.5036958817317843E-3</v>
      </c>
      <c r="J980" s="46">
        <v>2.4602026049204053E-2</v>
      </c>
      <c r="K980" s="46">
        <v>2.0423319717786857E-2</v>
      </c>
      <c r="L980" s="46">
        <v>1.0305343511450382E-2</v>
      </c>
      <c r="M980">
        <f>+_xlfn.IFNA(VLOOKUP(C980,'[1]HISTORICO TCB MUNICIPIO'!$C$10:$W$1131,21,FALSE),0)</f>
        <v>9.0337784760408484E-3</v>
      </c>
    </row>
    <row r="981" spans="1:13" x14ac:dyDescent="0.25">
      <c r="A981" s="44">
        <f>+COUNTIF($B$1:B981,ESTADISTICAS!B$9)</f>
        <v>0</v>
      </c>
      <c r="B981">
        <v>73</v>
      </c>
      <c r="C981" s="158">
        <v>73347</v>
      </c>
      <c r="D981" s="46" t="s">
        <v>1259</v>
      </c>
      <c r="E981" s="46">
        <v>6.0313630880579009E-3</v>
      </c>
      <c r="F981" s="46">
        <v>9.8280098280098278E-3</v>
      </c>
      <c r="G981" s="46">
        <v>1.5170670037926675E-2</v>
      </c>
      <c r="H981" s="46">
        <v>1.4454664914586071E-2</v>
      </c>
      <c r="I981" s="46">
        <v>8.23045267489712E-3</v>
      </c>
      <c r="J981" s="46">
        <v>0</v>
      </c>
      <c r="K981" s="46">
        <v>0</v>
      </c>
      <c r="L981" s="46">
        <v>0</v>
      </c>
      <c r="M981">
        <f>+_xlfn.IFNA(VLOOKUP(C981,'[1]HISTORICO TCB MUNICIPIO'!$C$10:$W$1131,21,FALSE),0)</f>
        <v>0</v>
      </c>
    </row>
    <row r="982" spans="1:13" x14ac:dyDescent="0.25">
      <c r="A982" s="44">
        <f>+COUNTIF($B$1:B982,ESTADISTICAS!B$9)</f>
        <v>0</v>
      </c>
      <c r="B982">
        <v>73</v>
      </c>
      <c r="C982" s="158">
        <v>73349</v>
      </c>
      <c r="D982" s="46" t="s">
        <v>1260</v>
      </c>
      <c r="E982" s="46">
        <v>0.24534161490683229</v>
      </c>
      <c r="F982" s="46">
        <v>0.25139275766016711</v>
      </c>
      <c r="G982" s="46">
        <v>0.27440539581114659</v>
      </c>
      <c r="H982" s="46">
        <v>0.2469901495804451</v>
      </c>
      <c r="I982" s="46">
        <v>0.2003017729158808</v>
      </c>
      <c r="J982" s="46">
        <v>0.16692728694292416</v>
      </c>
      <c r="K982" s="46">
        <v>0.14632174616006469</v>
      </c>
      <c r="L982" s="46">
        <v>0.24581939799331104</v>
      </c>
      <c r="M982">
        <f>+_xlfn.IFNA(VLOOKUP(C982,'[1]HISTORICO TCB MUNICIPIO'!$C$10:$W$1131,21,FALSE),0)</f>
        <v>0.24741824440619622</v>
      </c>
    </row>
    <row r="983" spans="1:13" x14ac:dyDescent="0.25">
      <c r="A983" s="44">
        <f>+COUNTIF($B$1:B983,ESTADISTICAS!B$9)</f>
        <v>0</v>
      </c>
      <c r="B983">
        <v>73</v>
      </c>
      <c r="C983" s="158">
        <v>73352</v>
      </c>
      <c r="D983" s="46" t="s">
        <v>1261</v>
      </c>
      <c r="E983" s="46">
        <v>2.7675276752767528E-2</v>
      </c>
      <c r="F983" s="46">
        <v>6.313834726090993E-2</v>
      </c>
      <c r="G983" s="46">
        <v>5.849056603773585E-2</v>
      </c>
      <c r="H983" s="46">
        <v>2.9922779922779922E-2</v>
      </c>
      <c r="I983" s="46">
        <v>8.424182358771061E-2</v>
      </c>
      <c r="J983" s="46">
        <v>0.12576687116564417</v>
      </c>
      <c r="K983" s="46">
        <v>0.10725552050473186</v>
      </c>
      <c r="L983" s="46">
        <v>4.6840958605664486E-2</v>
      </c>
      <c r="M983">
        <f>+_xlfn.IFNA(VLOOKUP(C983,'[1]HISTORICO TCB MUNICIPIO'!$C$10:$W$1131,21,FALSE),0)</f>
        <v>4.3083900226757371E-2</v>
      </c>
    </row>
    <row r="984" spans="1:13" x14ac:dyDescent="0.25">
      <c r="A984" s="44">
        <f>+COUNTIF($B$1:B984,ESTADISTICAS!B$9)</f>
        <v>0</v>
      </c>
      <c r="B984">
        <v>73</v>
      </c>
      <c r="C984" s="158">
        <v>73408</v>
      </c>
      <c r="D984" s="46" t="s">
        <v>1262</v>
      </c>
      <c r="E984" s="46">
        <v>0.14397905759162305</v>
      </c>
      <c r="F984" s="46">
        <v>0.27783725910064239</v>
      </c>
      <c r="G984" s="46">
        <v>0.21035058430717862</v>
      </c>
      <c r="H984" s="46">
        <v>9.4626168224299062E-2</v>
      </c>
      <c r="I984" s="46">
        <v>0</v>
      </c>
      <c r="J984" s="46">
        <v>0</v>
      </c>
      <c r="K984" s="46">
        <v>0</v>
      </c>
      <c r="L984" s="46">
        <v>0</v>
      </c>
      <c r="M984">
        <f>+_xlfn.IFNA(VLOOKUP(C984,'[1]HISTORICO TCB MUNICIPIO'!$C$10:$W$1131,21,FALSE),0)</f>
        <v>0</v>
      </c>
    </row>
    <row r="985" spans="1:13" x14ac:dyDescent="0.25">
      <c r="A985" s="44">
        <f>+COUNTIF($B$1:B985,ESTADISTICAS!B$9)</f>
        <v>0</v>
      </c>
      <c r="B985">
        <v>73</v>
      </c>
      <c r="C985" s="158">
        <v>73411</v>
      </c>
      <c r="D985" s="46" t="s">
        <v>1263</v>
      </c>
      <c r="E985" s="46">
        <v>0.12443890274314215</v>
      </c>
      <c r="F985" s="46">
        <v>0.15253813453363341</v>
      </c>
      <c r="G985" s="46">
        <v>0.1838701496322597</v>
      </c>
      <c r="H985" s="46">
        <v>0.14682952182952183</v>
      </c>
      <c r="I985" s="46">
        <v>0.11096256684491979</v>
      </c>
      <c r="J985" s="46">
        <v>7.1841453344343512E-2</v>
      </c>
      <c r="K985" s="46">
        <v>6.2588501840838293E-2</v>
      </c>
      <c r="L985" s="46">
        <v>7.2928821470245042E-2</v>
      </c>
      <c r="M985">
        <f>+_xlfn.IFNA(VLOOKUP(C985,'[1]HISTORICO TCB MUNICIPIO'!$C$10:$W$1131,21,FALSE),0)</f>
        <v>4.6532572800960674E-2</v>
      </c>
    </row>
    <row r="986" spans="1:13" x14ac:dyDescent="0.25">
      <c r="A986" s="44">
        <f>+COUNTIF($B$1:B986,ESTADISTICAS!B$9)</f>
        <v>0</v>
      </c>
      <c r="B986">
        <v>73</v>
      </c>
      <c r="C986" s="158">
        <v>73443</v>
      </c>
      <c r="D986" s="46" t="s">
        <v>1264</v>
      </c>
      <c r="E986" s="46">
        <v>0.20994993742177723</v>
      </c>
      <c r="F986" s="46">
        <v>0.31811072880825775</v>
      </c>
      <c r="G986" s="46">
        <v>0.31908831908831908</v>
      </c>
      <c r="H986" s="46">
        <v>0.2824748947197927</v>
      </c>
      <c r="I986" s="46">
        <v>0.23395721925133689</v>
      </c>
      <c r="J986" s="46">
        <v>0.18188105117565698</v>
      </c>
      <c r="K986" s="46">
        <v>0.17321428571428571</v>
      </c>
      <c r="L986" s="46">
        <v>0.15855457227138642</v>
      </c>
      <c r="M986">
        <f>+_xlfn.IFNA(VLOOKUP(C986,'[1]HISTORICO TCB MUNICIPIO'!$C$10:$W$1131,21,FALSE),0)</f>
        <v>0.12845774914740432</v>
      </c>
    </row>
    <row r="987" spans="1:13" x14ac:dyDescent="0.25">
      <c r="A987" s="44">
        <f>+COUNTIF($B$1:B987,ESTADISTICAS!B$9)</f>
        <v>0</v>
      </c>
      <c r="B987">
        <v>73</v>
      </c>
      <c r="C987" s="158">
        <v>73449</v>
      </c>
      <c r="D987" s="46" t="s">
        <v>1265</v>
      </c>
      <c r="E987" s="46">
        <v>0.21837593011970236</v>
      </c>
      <c r="F987" s="46">
        <v>0.1956591126715608</v>
      </c>
      <c r="G987" s="46">
        <v>0.16351010101010102</v>
      </c>
      <c r="H987" s="46">
        <v>0.14379699248120301</v>
      </c>
      <c r="I987" s="46">
        <v>0.10459342023587834</v>
      </c>
      <c r="J987" s="46">
        <v>7.1209330877839164E-2</v>
      </c>
      <c r="K987" s="46">
        <v>2.8519417475728157E-2</v>
      </c>
      <c r="L987" s="46">
        <v>5.3121248499399761E-2</v>
      </c>
      <c r="M987">
        <f>+_xlfn.IFNA(VLOOKUP(C987,'[1]HISTORICO TCB MUNICIPIO'!$C$10:$W$1131,21,FALSE),0)</f>
        <v>5.9683676514473288E-2</v>
      </c>
    </row>
    <row r="988" spans="1:13" x14ac:dyDescent="0.25">
      <c r="A988" s="44">
        <f>+COUNTIF($B$1:B988,ESTADISTICAS!B$9)</f>
        <v>0</v>
      </c>
      <c r="B988">
        <v>73</v>
      </c>
      <c r="C988" s="158">
        <v>73461</v>
      </c>
      <c r="D988" s="46" t="s">
        <v>1266</v>
      </c>
      <c r="E988" s="46">
        <v>5.3571428571428568E-2</v>
      </c>
      <c r="F988" s="46">
        <v>7.9365079365079361E-3</v>
      </c>
      <c r="G988" s="46">
        <v>0</v>
      </c>
      <c r="H988" s="46">
        <v>1.2048192771084338E-2</v>
      </c>
      <c r="I988" s="46">
        <v>1.2219959266802444E-2</v>
      </c>
      <c r="J988" s="46">
        <v>0</v>
      </c>
      <c r="K988" s="46">
        <v>0</v>
      </c>
      <c r="L988" s="46">
        <v>0</v>
      </c>
      <c r="M988">
        <f>+_xlfn.IFNA(VLOOKUP(C988,'[1]HISTORICO TCB MUNICIPIO'!$C$10:$W$1131,21,FALSE),0)</f>
        <v>0</v>
      </c>
    </row>
    <row r="989" spans="1:13" x14ac:dyDescent="0.25">
      <c r="A989" s="44">
        <f>+COUNTIF($B$1:B989,ESTADISTICAS!B$9)</f>
        <v>0</v>
      </c>
      <c r="B989">
        <v>73</v>
      </c>
      <c r="C989" s="158">
        <v>73483</v>
      </c>
      <c r="D989" s="46" t="s">
        <v>1267</v>
      </c>
      <c r="E989" s="46">
        <v>2.7735753908219869E-2</v>
      </c>
      <c r="F989" s="46">
        <v>5.0607287449392713E-4</v>
      </c>
      <c r="G989" s="46">
        <v>1.8442622950819672E-2</v>
      </c>
      <c r="H989" s="46">
        <v>1.5183246073298429E-2</v>
      </c>
      <c r="I989" s="46">
        <v>0</v>
      </c>
      <c r="J989" s="46">
        <v>5.5126791620727675E-4</v>
      </c>
      <c r="K989" s="46">
        <v>0</v>
      </c>
      <c r="L989" s="46">
        <v>0</v>
      </c>
      <c r="M989">
        <f>+_xlfn.IFNA(VLOOKUP(C989,'[1]HISTORICO TCB MUNICIPIO'!$C$10:$W$1131,21,FALSE),0)</f>
        <v>0</v>
      </c>
    </row>
    <row r="990" spans="1:13" x14ac:dyDescent="0.25">
      <c r="A990" s="44">
        <f>+COUNTIF($B$1:B990,ESTADISTICAS!B$9)</f>
        <v>0</v>
      </c>
      <c r="B990">
        <v>73</v>
      </c>
      <c r="C990" s="158">
        <v>73504</v>
      </c>
      <c r="D990" s="46" t="s">
        <v>1268</v>
      </c>
      <c r="E990" s="46">
        <v>6.8868980963045917E-2</v>
      </c>
      <c r="F990" s="46">
        <v>2.9650349650349652E-2</v>
      </c>
      <c r="G990" s="46">
        <v>2.5241066364152014E-2</v>
      </c>
      <c r="H990" s="46">
        <v>6.9909699970870957E-3</v>
      </c>
      <c r="I990" s="46">
        <v>0</v>
      </c>
      <c r="J990" s="46">
        <v>0</v>
      </c>
      <c r="K990" s="46">
        <v>0</v>
      </c>
      <c r="L990" s="46">
        <v>0</v>
      </c>
      <c r="M990">
        <f>+_xlfn.IFNA(VLOOKUP(C990,'[1]HISTORICO TCB MUNICIPIO'!$C$10:$W$1131,21,FALSE),0)</f>
        <v>0</v>
      </c>
    </row>
    <row r="991" spans="1:13" x14ac:dyDescent="0.25">
      <c r="A991" s="44">
        <f>+COUNTIF($B$1:B991,ESTADISTICAS!B$9)</f>
        <v>0</v>
      </c>
      <c r="B991">
        <v>73</v>
      </c>
      <c r="C991" s="158">
        <v>73520</v>
      </c>
      <c r="D991" s="46" t="s">
        <v>1269</v>
      </c>
      <c r="E991" s="46">
        <v>7.7519379844961239E-2</v>
      </c>
      <c r="F991" s="46">
        <v>8.1111111111111106E-2</v>
      </c>
      <c r="G991" s="46">
        <v>5.4176072234762979E-2</v>
      </c>
      <c r="H991" s="46">
        <v>2.0665901262916189E-2</v>
      </c>
      <c r="I991" s="46">
        <v>0</v>
      </c>
      <c r="J991" s="46">
        <v>0</v>
      </c>
      <c r="K991" s="46">
        <v>0</v>
      </c>
      <c r="L991" s="46">
        <v>0</v>
      </c>
      <c r="M991">
        <f>+_xlfn.IFNA(VLOOKUP(C991,'[1]HISTORICO TCB MUNICIPIO'!$C$10:$W$1131,21,FALSE),0)</f>
        <v>0</v>
      </c>
    </row>
    <row r="992" spans="1:13" x14ac:dyDescent="0.25">
      <c r="A992" s="44">
        <f>+COUNTIF($B$1:B992,ESTADISTICAS!B$9)</f>
        <v>0</v>
      </c>
      <c r="B992">
        <v>73</v>
      </c>
      <c r="C992" s="158">
        <v>73547</v>
      </c>
      <c r="D992" s="46" t="s">
        <v>1270</v>
      </c>
      <c r="E992" s="46">
        <v>0.11967545638945233</v>
      </c>
      <c r="F992" s="46">
        <v>0</v>
      </c>
      <c r="G992" s="46">
        <v>0</v>
      </c>
      <c r="H992" s="46">
        <v>0</v>
      </c>
      <c r="I992" s="46">
        <v>0</v>
      </c>
      <c r="J992" s="46">
        <v>0</v>
      </c>
      <c r="K992" s="46">
        <v>0</v>
      </c>
      <c r="L992" s="46">
        <v>0</v>
      </c>
      <c r="M992">
        <f>+_xlfn.IFNA(VLOOKUP(C992,'[1]HISTORICO TCB MUNICIPIO'!$C$10:$W$1131,21,FALSE),0)</f>
        <v>0</v>
      </c>
    </row>
    <row r="993" spans="1:13" x14ac:dyDescent="0.25">
      <c r="A993" s="44">
        <f>+COUNTIF($B$1:B993,ESTADISTICAS!B$9)</f>
        <v>0</v>
      </c>
      <c r="B993">
        <v>73</v>
      </c>
      <c r="C993" s="158">
        <v>73555</v>
      </c>
      <c r="D993" s="46" t="s">
        <v>1271</v>
      </c>
      <c r="E993" s="46">
        <v>6.2560464366333446E-2</v>
      </c>
      <c r="F993" s="46">
        <v>8.2747603833865813E-2</v>
      </c>
      <c r="G993" s="46">
        <v>6.5605095541401273E-2</v>
      </c>
      <c r="H993" s="46">
        <v>3.032237472071497E-2</v>
      </c>
      <c r="I993" s="46">
        <v>1.6672010259698621E-2</v>
      </c>
      <c r="J993" s="46">
        <v>0</v>
      </c>
      <c r="K993" s="46">
        <v>6.7437379576107898E-3</v>
      </c>
      <c r="L993" s="46">
        <v>7.0785070785070788E-3</v>
      </c>
      <c r="M993">
        <f>+_xlfn.IFNA(VLOOKUP(C993,'[1]HISTORICO TCB MUNICIPIO'!$C$10:$W$1131,21,FALSE),0)</f>
        <v>0</v>
      </c>
    </row>
    <row r="994" spans="1:13" x14ac:dyDescent="0.25">
      <c r="A994" s="44">
        <f>+COUNTIF($B$1:B994,ESTADISTICAS!B$9)</f>
        <v>0</v>
      </c>
      <c r="B994">
        <v>73</v>
      </c>
      <c r="C994" s="158">
        <v>73563</v>
      </c>
      <c r="D994" s="46" t="s">
        <v>1272</v>
      </c>
      <c r="E994" s="46">
        <v>1.5363128491620111E-2</v>
      </c>
      <c r="F994" s="46">
        <v>0</v>
      </c>
      <c r="G994" s="46">
        <v>1.5895953757225433E-2</v>
      </c>
      <c r="H994" s="46">
        <v>9.8214285714285712E-2</v>
      </c>
      <c r="I994" s="46">
        <v>8.7962962962962965E-2</v>
      </c>
      <c r="J994" s="46">
        <v>0</v>
      </c>
      <c r="K994" s="46">
        <v>0</v>
      </c>
      <c r="L994" s="46">
        <v>0</v>
      </c>
      <c r="M994">
        <f>+_xlfn.IFNA(VLOOKUP(C994,'[1]HISTORICO TCB MUNICIPIO'!$C$10:$W$1131,21,FALSE),0)</f>
        <v>0</v>
      </c>
    </row>
    <row r="995" spans="1:13" x14ac:dyDescent="0.25">
      <c r="A995" s="44">
        <f>+COUNTIF($B$1:B995,ESTADISTICAS!B$9)</f>
        <v>0</v>
      </c>
      <c r="B995">
        <v>73</v>
      </c>
      <c r="C995" s="158">
        <v>73585</v>
      </c>
      <c r="D995" s="46" t="s">
        <v>1273</v>
      </c>
      <c r="E995" s="46">
        <v>2.9874848607186113E-2</v>
      </c>
      <c r="F995" s="46">
        <v>0.10615199034981906</v>
      </c>
      <c r="G995" s="46">
        <v>0.29551877270892207</v>
      </c>
      <c r="H995" s="46">
        <v>0.3423312883435583</v>
      </c>
      <c r="I995" s="46">
        <v>0.27340823970037453</v>
      </c>
      <c r="J995" s="46">
        <v>3.2299192520186995E-2</v>
      </c>
      <c r="K995" s="46">
        <v>8.98876404494382E-2</v>
      </c>
      <c r="L995" s="46">
        <v>0.13927943760984182</v>
      </c>
      <c r="M995">
        <f>+_xlfn.IFNA(VLOOKUP(C995,'[1]HISTORICO TCB MUNICIPIO'!$C$10:$W$1131,21,FALSE),0)</f>
        <v>0.16183682567989299</v>
      </c>
    </row>
    <row r="996" spans="1:13" x14ac:dyDescent="0.25">
      <c r="A996" s="44">
        <f>+COUNTIF($B$1:B996,ESTADISTICAS!B$9)</f>
        <v>0</v>
      </c>
      <c r="B996">
        <v>73</v>
      </c>
      <c r="C996" s="158">
        <v>73616</v>
      </c>
      <c r="D996" s="46" t="s">
        <v>1274</v>
      </c>
      <c r="E996" s="46">
        <v>3.6940298507462686E-2</v>
      </c>
      <c r="F996" s="46">
        <v>2.6765799256505577E-2</v>
      </c>
      <c r="G996" s="46">
        <v>3.923766816143498E-2</v>
      </c>
      <c r="H996" s="46">
        <v>2.2667170381564034E-2</v>
      </c>
      <c r="I996" s="46">
        <v>2.6467203682393557E-2</v>
      </c>
      <c r="J996" s="46">
        <v>1.7167381974248927E-2</v>
      </c>
      <c r="K996" s="46">
        <v>8.3135391923990498E-3</v>
      </c>
      <c r="L996" s="46">
        <v>1.5304067660088603E-2</v>
      </c>
      <c r="M996">
        <f>+_xlfn.IFNA(VLOOKUP(C996,'[1]HISTORICO TCB MUNICIPIO'!$C$10:$W$1131,21,FALSE),0)</f>
        <v>1.4760147601476014E-2</v>
      </c>
    </row>
    <row r="997" spans="1:13" x14ac:dyDescent="0.25">
      <c r="A997" s="44">
        <f>+COUNTIF($B$1:B997,ESTADISTICAS!B$9)</f>
        <v>0</v>
      </c>
      <c r="B997">
        <v>73</v>
      </c>
      <c r="C997" s="158">
        <v>73622</v>
      </c>
      <c r="D997" s="46" t="s">
        <v>1275</v>
      </c>
      <c r="E997" s="46">
        <v>1.6155088852988692E-3</v>
      </c>
      <c r="F997" s="46">
        <v>0</v>
      </c>
      <c r="G997" s="46">
        <v>0</v>
      </c>
      <c r="H997" s="46">
        <v>2.329450915141431E-2</v>
      </c>
      <c r="I997" s="46">
        <v>2.0477815699658702E-2</v>
      </c>
      <c r="J997" s="46">
        <v>0</v>
      </c>
      <c r="K997" s="46">
        <v>0</v>
      </c>
      <c r="L997" s="46">
        <v>0</v>
      </c>
      <c r="M997">
        <f>+_xlfn.IFNA(VLOOKUP(C997,'[1]HISTORICO TCB MUNICIPIO'!$C$10:$W$1131,21,FALSE),0)</f>
        <v>0</v>
      </c>
    </row>
    <row r="998" spans="1:13" x14ac:dyDescent="0.25">
      <c r="A998" s="44">
        <f>+COUNTIF($B$1:B998,ESTADISTICAS!B$9)</f>
        <v>0</v>
      </c>
      <c r="B998">
        <v>73</v>
      </c>
      <c r="C998" s="158">
        <v>73624</v>
      </c>
      <c r="D998" s="46" t="s">
        <v>1276</v>
      </c>
      <c r="E998" s="46">
        <v>5.2493438320209973E-3</v>
      </c>
      <c r="F998" s="46">
        <v>0</v>
      </c>
      <c r="G998" s="46">
        <v>4.8888888888888888E-3</v>
      </c>
      <c r="H998" s="46">
        <v>3.1978072179077205E-3</v>
      </c>
      <c r="I998" s="46">
        <v>2.8422548555187117E-3</v>
      </c>
      <c r="J998" s="46">
        <v>0</v>
      </c>
      <c r="K998" s="46">
        <v>0</v>
      </c>
      <c r="L998" s="46">
        <v>0</v>
      </c>
      <c r="M998">
        <f>+_xlfn.IFNA(VLOOKUP(C998,'[1]HISTORICO TCB MUNICIPIO'!$C$10:$W$1131,21,FALSE),0)</f>
        <v>0</v>
      </c>
    </row>
    <row r="999" spans="1:13" x14ac:dyDescent="0.25">
      <c r="A999" s="44">
        <f>+COUNTIF($B$1:B999,ESTADISTICAS!B$9)</f>
        <v>0</v>
      </c>
      <c r="B999">
        <v>73</v>
      </c>
      <c r="C999" s="158">
        <v>73671</v>
      </c>
      <c r="D999" s="46" t="s">
        <v>1277</v>
      </c>
      <c r="E999" s="46">
        <v>1.2307692307692308E-2</v>
      </c>
      <c r="F999" s="46">
        <v>6.8164213787761427E-2</v>
      </c>
      <c r="G999" s="46">
        <v>7.4334898278560255E-2</v>
      </c>
      <c r="H999" s="46">
        <v>1.6719745222929936E-2</v>
      </c>
      <c r="I999" s="46">
        <v>1.5422077922077922E-2</v>
      </c>
      <c r="J999" s="46">
        <v>0</v>
      </c>
      <c r="K999" s="46">
        <v>0</v>
      </c>
      <c r="L999" s="46">
        <v>0</v>
      </c>
      <c r="M999">
        <f>+_xlfn.IFNA(VLOOKUP(C999,'[1]HISTORICO TCB MUNICIPIO'!$C$10:$W$1131,21,FALSE),0)</f>
        <v>0</v>
      </c>
    </row>
    <row r="1000" spans="1:13" x14ac:dyDescent="0.25">
      <c r="A1000" s="44">
        <f>+COUNTIF($B$1:B1000,ESTADISTICAS!B$9)</f>
        <v>0</v>
      </c>
      <c r="B1000">
        <v>73</v>
      </c>
      <c r="C1000" s="158">
        <v>73675</v>
      </c>
      <c r="D1000" s="46" t="s">
        <v>1278</v>
      </c>
      <c r="E1000" s="46">
        <v>3.7383177570093455E-2</v>
      </c>
      <c r="F1000" s="46">
        <v>2.8696194635059263E-2</v>
      </c>
      <c r="G1000" s="46">
        <v>3.1091370558375634E-2</v>
      </c>
      <c r="H1000" s="46">
        <v>1.8300653594771243E-2</v>
      </c>
      <c r="I1000" s="46">
        <v>9.5044127630685669E-3</v>
      </c>
      <c r="J1000" s="46">
        <v>9.893992932862191E-3</v>
      </c>
      <c r="K1000" s="46">
        <v>1.1782032400589101E-2</v>
      </c>
      <c r="L1000" s="46">
        <v>0</v>
      </c>
      <c r="M1000">
        <f>+_xlfn.IFNA(VLOOKUP(C1000,'[1]HISTORICO TCB MUNICIPIO'!$C$10:$W$1131,21,FALSE),0)</f>
        <v>0</v>
      </c>
    </row>
    <row r="1001" spans="1:13" x14ac:dyDescent="0.25">
      <c r="A1001" s="44">
        <f>+COUNTIF($B$1:B1001,ESTADISTICAS!B$9)</f>
        <v>0</v>
      </c>
      <c r="B1001">
        <v>73</v>
      </c>
      <c r="C1001" s="158">
        <v>73678</v>
      </c>
      <c r="D1001" s="46" t="s">
        <v>491</v>
      </c>
      <c r="E1001" s="46">
        <v>8.5665334094802963E-3</v>
      </c>
      <c r="F1001" s="46">
        <v>9.7142857142857135E-3</v>
      </c>
      <c r="G1001" s="46">
        <v>8.5499711149624499E-2</v>
      </c>
      <c r="H1001" s="46">
        <v>6.9248826291079812E-2</v>
      </c>
      <c r="I1001" s="46">
        <v>4.6163069544364506E-2</v>
      </c>
      <c r="J1001" s="46">
        <v>0</v>
      </c>
      <c r="K1001" s="46">
        <v>6.2266500622665006E-4</v>
      </c>
      <c r="L1001" s="46">
        <v>0</v>
      </c>
      <c r="M1001">
        <f>+_xlfn.IFNA(VLOOKUP(C1001,'[1]HISTORICO TCB MUNICIPIO'!$C$10:$W$1131,21,FALSE),0)</f>
        <v>0</v>
      </c>
    </row>
    <row r="1002" spans="1:13" x14ac:dyDescent="0.25">
      <c r="A1002" s="44">
        <f>+COUNTIF($B$1:B1002,ESTADISTICAS!B$9)</f>
        <v>0</v>
      </c>
      <c r="B1002">
        <v>73</v>
      </c>
      <c r="C1002" s="158">
        <v>73686</v>
      </c>
      <c r="D1002" s="46" t="s">
        <v>1279</v>
      </c>
      <c r="E1002" s="46">
        <v>3.1152647975077881E-3</v>
      </c>
      <c r="F1002" s="46">
        <v>2.3255813953488372E-2</v>
      </c>
      <c r="G1002" s="46">
        <v>1.557632398753894E-3</v>
      </c>
      <c r="H1002" s="46">
        <v>2.9921259842519685E-2</v>
      </c>
      <c r="I1002" s="46">
        <v>2.2435897435897436E-2</v>
      </c>
      <c r="J1002" s="46">
        <v>1.8032786885245903E-2</v>
      </c>
      <c r="K1002" s="46">
        <v>6.6666666666666671E-3</v>
      </c>
      <c r="L1002" s="46">
        <v>0</v>
      </c>
      <c r="M1002">
        <f>+_xlfn.IFNA(VLOOKUP(C1002,'[1]HISTORICO TCB MUNICIPIO'!$C$10:$W$1131,21,FALSE),0)</f>
        <v>0</v>
      </c>
    </row>
    <row r="1003" spans="1:13" x14ac:dyDescent="0.25">
      <c r="A1003" s="44">
        <f>+COUNTIF($B$1:B1003,ESTADISTICAS!B$9)</f>
        <v>0</v>
      </c>
      <c r="B1003">
        <v>73</v>
      </c>
      <c r="C1003" s="158">
        <v>73770</v>
      </c>
      <c r="D1003" s="46" t="s">
        <v>2391</v>
      </c>
      <c r="E1003" s="46">
        <v>0</v>
      </c>
      <c r="F1003" s="46">
        <v>0</v>
      </c>
      <c r="G1003" s="46">
        <v>0</v>
      </c>
      <c r="H1003" s="46">
        <v>0</v>
      </c>
      <c r="I1003" s="46">
        <v>0</v>
      </c>
      <c r="J1003" s="46">
        <v>0</v>
      </c>
      <c r="K1003" s="46">
        <v>0</v>
      </c>
      <c r="L1003" s="46">
        <v>0</v>
      </c>
      <c r="M1003">
        <f>+_xlfn.IFNA(VLOOKUP(C1003,'[1]HISTORICO TCB MUNICIPIO'!$C$10:$W$1131,21,FALSE),0)</f>
        <v>0</v>
      </c>
    </row>
    <row r="1004" spans="1:13" x14ac:dyDescent="0.25">
      <c r="A1004" s="44">
        <f>+COUNTIF($B$1:B1004,ESTADISTICAS!B$9)</f>
        <v>0</v>
      </c>
      <c r="B1004">
        <v>73</v>
      </c>
      <c r="C1004" s="158">
        <v>73854</v>
      </c>
      <c r="D1004" s="46" t="s">
        <v>1280</v>
      </c>
      <c r="E1004" s="46">
        <v>0</v>
      </c>
      <c r="F1004" s="46">
        <v>2.5996533795493933E-2</v>
      </c>
      <c r="G1004" s="46">
        <v>0</v>
      </c>
      <c r="H1004" s="46">
        <v>3.9145907473309607E-2</v>
      </c>
      <c r="I1004" s="46">
        <v>4.0145985401459854E-2</v>
      </c>
      <c r="J1004" s="46">
        <v>0</v>
      </c>
      <c r="K1004" s="46">
        <v>0</v>
      </c>
      <c r="L1004" s="46">
        <v>1.9342359767891683E-3</v>
      </c>
      <c r="M1004">
        <f>+_xlfn.IFNA(VLOOKUP(C1004,'[1]HISTORICO TCB MUNICIPIO'!$C$10:$W$1131,21,FALSE),0)</f>
        <v>0</v>
      </c>
    </row>
    <row r="1005" spans="1:13" x14ac:dyDescent="0.25">
      <c r="A1005" s="44">
        <f>+COUNTIF($B$1:B1005,ESTADISTICAS!B$9)</f>
        <v>0</v>
      </c>
      <c r="B1005">
        <v>73</v>
      </c>
      <c r="C1005" s="158">
        <v>73861</v>
      </c>
      <c r="D1005" s="46" t="s">
        <v>1281</v>
      </c>
      <c r="E1005" s="46">
        <v>0</v>
      </c>
      <c r="F1005" s="46">
        <v>0.10973451327433628</v>
      </c>
      <c r="G1005" s="46">
        <v>0.11084624553039332</v>
      </c>
      <c r="H1005" s="46">
        <v>8.1669691470054442E-2</v>
      </c>
      <c r="I1005" s="46">
        <v>2.3456790123456792E-2</v>
      </c>
      <c r="J1005" s="46">
        <v>4.0378548895899057E-2</v>
      </c>
      <c r="K1005" s="46">
        <v>4.6764894298526587E-2</v>
      </c>
      <c r="L1005" s="46">
        <v>5.232558139534884E-2</v>
      </c>
      <c r="M1005">
        <f>+_xlfn.IFNA(VLOOKUP(C1005,'[1]HISTORICO TCB MUNICIPIO'!$C$10:$W$1131,21,FALSE),0)</f>
        <v>2.8645833333333332E-2</v>
      </c>
    </row>
    <row r="1006" spans="1:13" x14ac:dyDescent="0.25">
      <c r="A1006" s="44">
        <f>+COUNTIF($B$1:B1006,ESTADISTICAS!B$9)</f>
        <v>0</v>
      </c>
      <c r="B1006">
        <v>73</v>
      </c>
      <c r="C1006" s="158">
        <v>73870</v>
      </c>
      <c r="D1006" s="46" t="s">
        <v>1282</v>
      </c>
      <c r="E1006" s="46">
        <v>1.8975332068311196E-3</v>
      </c>
      <c r="F1006" s="46">
        <v>1.9175455417066157E-2</v>
      </c>
      <c r="G1006" s="46">
        <v>2.1568627450980392E-2</v>
      </c>
      <c r="H1006" s="46">
        <v>2.2132796780684104E-2</v>
      </c>
      <c r="I1006" s="46">
        <v>0</v>
      </c>
      <c r="J1006" s="46">
        <v>0</v>
      </c>
      <c r="K1006" s="46">
        <v>0</v>
      </c>
      <c r="L1006" s="46">
        <v>1.1111111111111111E-3</v>
      </c>
      <c r="M1006">
        <f>+_xlfn.IFNA(VLOOKUP(C1006,'[1]HISTORICO TCB MUNICIPIO'!$C$10:$W$1131,21,FALSE),0)</f>
        <v>0</v>
      </c>
    </row>
    <row r="1007" spans="1:13" x14ac:dyDescent="0.25">
      <c r="A1007" s="44">
        <f>+COUNTIF($B$1:B1007,ESTADISTICAS!B$9)</f>
        <v>0</v>
      </c>
      <c r="B1007">
        <v>73</v>
      </c>
      <c r="C1007" s="158">
        <v>73873</v>
      </c>
      <c r="D1007" s="46" t="s">
        <v>1283</v>
      </c>
      <c r="E1007" s="46">
        <v>0.1596958174904943</v>
      </c>
      <c r="F1007" s="46">
        <v>6.4150943396226415E-2</v>
      </c>
      <c r="G1007" s="46">
        <v>1.9011406844106464E-3</v>
      </c>
      <c r="H1007" s="46">
        <v>1.9417475728155339E-3</v>
      </c>
      <c r="I1007" s="46">
        <v>0</v>
      </c>
      <c r="J1007" s="46">
        <v>0</v>
      </c>
      <c r="K1007" s="46">
        <v>2.1141649048625794E-3</v>
      </c>
      <c r="L1007" s="46">
        <v>0</v>
      </c>
      <c r="M1007">
        <f>+_xlfn.IFNA(VLOOKUP(C1007,'[1]HISTORICO TCB MUNICIPIO'!$C$10:$W$1131,21,FALSE),0)</f>
        <v>0</v>
      </c>
    </row>
    <row r="1008" spans="1:13" x14ac:dyDescent="0.25">
      <c r="A1008" s="44">
        <f>+COUNTIF($B$1:B1008,ESTADISTICAS!B$9)</f>
        <v>1</v>
      </c>
      <c r="B1008">
        <v>76</v>
      </c>
      <c r="C1008" s="158">
        <v>76001</v>
      </c>
      <c r="D1008" s="46" t="s">
        <v>1284</v>
      </c>
      <c r="E1008" s="46">
        <v>0.43857297469045703</v>
      </c>
      <c r="F1008" s="46">
        <v>0.47390509144834403</v>
      </c>
      <c r="G1008" s="46">
        <v>0.48046269075652598</v>
      </c>
      <c r="H1008" s="46">
        <v>0.51664530449685953</v>
      </c>
      <c r="I1008" s="46">
        <v>0.54570752679728296</v>
      </c>
      <c r="J1008" s="46">
        <v>0.57622268981927594</v>
      </c>
      <c r="K1008" s="46">
        <v>0.59830228929227491</v>
      </c>
      <c r="L1008" s="46">
        <v>0.60854032490150745</v>
      </c>
      <c r="M1008">
        <f>+_xlfn.IFNA(VLOOKUP(C1008,'[1]HISTORICO TCB MUNICIPIO'!$C$10:$W$1131,21,FALSE),0)</f>
        <v>0.59622645268621177</v>
      </c>
    </row>
    <row r="1009" spans="1:13" x14ac:dyDescent="0.25">
      <c r="A1009" s="44">
        <f>+COUNTIF($B$1:B1009,ESTADISTICAS!B$9)</f>
        <v>2</v>
      </c>
      <c r="B1009">
        <v>76</v>
      </c>
      <c r="C1009" s="158">
        <v>76020</v>
      </c>
      <c r="D1009" s="46" t="s">
        <v>1285</v>
      </c>
      <c r="E1009" s="46">
        <v>3.5535813436979459E-2</v>
      </c>
      <c r="F1009" s="46">
        <v>5.8310626702997276E-2</v>
      </c>
      <c r="G1009" s="46">
        <v>2.6809651474530832E-2</v>
      </c>
      <c r="H1009" s="46">
        <v>2.1693121693121695E-2</v>
      </c>
      <c r="I1009" s="46">
        <v>0</v>
      </c>
      <c r="J1009" s="46">
        <v>3.1088082901554403E-3</v>
      </c>
      <c r="K1009" s="46">
        <v>0</v>
      </c>
      <c r="L1009" s="46">
        <v>0</v>
      </c>
      <c r="M1009">
        <f>+_xlfn.IFNA(VLOOKUP(C1009,'[1]HISTORICO TCB MUNICIPIO'!$C$10:$W$1131,21,FALSE),0)</f>
        <v>0</v>
      </c>
    </row>
    <row r="1010" spans="1:13" x14ac:dyDescent="0.25">
      <c r="A1010" s="44">
        <f>+COUNTIF($B$1:B1010,ESTADISTICAS!B$9)</f>
        <v>3</v>
      </c>
      <c r="B1010">
        <v>76</v>
      </c>
      <c r="C1010" s="158">
        <v>76036</v>
      </c>
      <c r="D1010" s="46" t="s">
        <v>1286</v>
      </c>
      <c r="E1010" s="46">
        <v>2.9859841560024376E-2</v>
      </c>
      <c r="F1010" s="46">
        <v>5.3243574051407588E-2</v>
      </c>
      <c r="G1010" s="46">
        <v>9.6355775169857938E-2</v>
      </c>
      <c r="H1010" s="46">
        <v>6.2539086929330828E-2</v>
      </c>
      <c r="I1010" s="46">
        <v>2.9336734693877552E-2</v>
      </c>
      <c r="J1010" s="46">
        <v>4.5632333767926985E-3</v>
      </c>
      <c r="K1010" s="46">
        <v>0</v>
      </c>
      <c r="L1010" s="46">
        <v>0</v>
      </c>
      <c r="M1010">
        <f>+_xlfn.IFNA(VLOOKUP(C1010,'[1]HISTORICO TCB MUNICIPIO'!$C$10:$W$1131,21,FALSE),0)</f>
        <v>0</v>
      </c>
    </row>
    <row r="1011" spans="1:13" x14ac:dyDescent="0.25">
      <c r="A1011" s="44">
        <f>+COUNTIF($B$1:B1011,ESTADISTICAS!B$9)</f>
        <v>4</v>
      </c>
      <c r="B1011">
        <v>76</v>
      </c>
      <c r="C1011" s="158">
        <v>76041</v>
      </c>
      <c r="D1011" s="46" t="s">
        <v>1287</v>
      </c>
      <c r="E1011" s="46">
        <v>5.5186509964230968E-2</v>
      </c>
      <c r="F1011" s="46">
        <v>4.0185471406491501E-2</v>
      </c>
      <c r="G1011" s="46">
        <v>5.2493438320209973E-4</v>
      </c>
      <c r="H1011" s="46">
        <v>5.3792361484669173E-4</v>
      </c>
      <c r="I1011" s="46">
        <v>0</v>
      </c>
      <c r="J1011" s="46">
        <v>1.7162471395881006E-3</v>
      </c>
      <c r="K1011" s="46">
        <v>0</v>
      </c>
      <c r="L1011" s="46">
        <v>2.3882424984690752E-2</v>
      </c>
      <c r="M1011">
        <f>+_xlfn.IFNA(VLOOKUP(C1011,'[1]HISTORICO TCB MUNICIPIO'!$C$10:$W$1131,21,FALSE),0)</f>
        <v>1.9533711405166982E-2</v>
      </c>
    </row>
    <row r="1012" spans="1:13" x14ac:dyDescent="0.25">
      <c r="A1012" s="44">
        <f>+COUNTIF($B$1:B1012,ESTADISTICAS!B$9)</f>
        <v>5</v>
      </c>
      <c r="B1012">
        <v>76</v>
      </c>
      <c r="C1012" s="158">
        <v>76054</v>
      </c>
      <c r="D1012" s="46" t="s">
        <v>412</v>
      </c>
      <c r="E1012" s="46">
        <v>0.1302170283806344</v>
      </c>
      <c r="F1012" s="46">
        <v>0.12647554806070826</v>
      </c>
      <c r="G1012" s="46">
        <v>8.3475298126064731E-2</v>
      </c>
      <c r="H1012" s="46">
        <v>8.5514834205933685E-2</v>
      </c>
      <c r="I1012" s="46">
        <v>5.2158273381294966E-2</v>
      </c>
      <c r="J1012" s="46">
        <v>1.8518518518518519E-3</v>
      </c>
      <c r="K1012" s="46">
        <v>0</v>
      </c>
      <c r="L1012" s="46">
        <v>0</v>
      </c>
      <c r="M1012">
        <f>+_xlfn.IFNA(VLOOKUP(C1012,'[1]HISTORICO TCB MUNICIPIO'!$C$10:$W$1131,21,FALSE),0)</f>
        <v>0</v>
      </c>
    </row>
    <row r="1013" spans="1:13" x14ac:dyDescent="0.25">
      <c r="A1013" s="44">
        <f>+COUNTIF($B$1:B1013,ESTADISTICAS!B$9)</f>
        <v>6</v>
      </c>
      <c r="B1013">
        <v>76</v>
      </c>
      <c r="C1013" s="158">
        <v>76100</v>
      </c>
      <c r="D1013" s="46" t="s">
        <v>121</v>
      </c>
      <c r="E1013" s="46">
        <v>2.284843869002285E-3</v>
      </c>
      <c r="F1013" s="46">
        <v>3.4856700232378003E-2</v>
      </c>
      <c r="G1013" s="46">
        <v>4.1237113402061855E-2</v>
      </c>
      <c r="H1013" s="46">
        <v>3.8524590163934426E-2</v>
      </c>
      <c r="I1013" s="46">
        <v>1.6115351993214587E-2</v>
      </c>
      <c r="J1013" s="46">
        <v>8.8495575221238937E-4</v>
      </c>
      <c r="K1013" s="46">
        <v>0</v>
      </c>
      <c r="L1013" s="46">
        <v>0</v>
      </c>
      <c r="M1013">
        <f>+_xlfn.IFNA(VLOOKUP(C1013,'[1]HISTORICO TCB MUNICIPIO'!$C$10:$W$1131,21,FALSE),0)</f>
        <v>0</v>
      </c>
    </row>
    <row r="1014" spans="1:13" x14ac:dyDescent="0.25">
      <c r="A1014" s="44">
        <f>+COUNTIF($B$1:B1014,ESTADISTICAS!B$9)</f>
        <v>7</v>
      </c>
      <c r="B1014">
        <v>76</v>
      </c>
      <c r="C1014" s="158">
        <v>76109</v>
      </c>
      <c r="D1014" s="46" t="s">
        <v>1</v>
      </c>
      <c r="E1014" s="46">
        <v>0.13396201354761589</v>
      </c>
      <c r="F1014" s="46">
        <v>0.13852474029881989</v>
      </c>
      <c r="G1014" s="46">
        <v>0.13108101121852866</v>
      </c>
      <c r="H1014" s="46">
        <v>0.12744495647721454</v>
      </c>
      <c r="I1014" s="46">
        <v>0.15547586347220102</v>
      </c>
      <c r="J1014" s="46">
        <v>0.16274475037361635</v>
      </c>
      <c r="K1014" s="46">
        <v>0.17869607000151738</v>
      </c>
      <c r="L1014" s="46">
        <v>0.17590160622285078</v>
      </c>
      <c r="M1014">
        <f>+_xlfn.IFNA(VLOOKUP(C1014,'[1]HISTORICO TCB MUNICIPIO'!$C$10:$W$1131,21,FALSE),0)</f>
        <v>0.16524740501864355</v>
      </c>
    </row>
    <row r="1015" spans="1:13" x14ac:dyDescent="0.25">
      <c r="A1015" s="44">
        <f>+COUNTIF($B$1:B1015,ESTADISTICAS!B$9)</f>
        <v>8</v>
      </c>
      <c r="B1015">
        <v>76</v>
      </c>
      <c r="C1015" s="158">
        <v>76111</v>
      </c>
      <c r="D1015" s="46" t="s">
        <v>1288</v>
      </c>
      <c r="E1015" s="46">
        <v>0.49597439130856535</v>
      </c>
      <c r="F1015" s="46">
        <v>0.47809823801555273</v>
      </c>
      <c r="G1015" s="46">
        <v>0.41721854304635764</v>
      </c>
      <c r="H1015" s="46">
        <v>0.57905544147843946</v>
      </c>
      <c r="I1015" s="46">
        <v>0.71559729843815956</v>
      </c>
      <c r="J1015" s="46">
        <v>0.79505877231171096</v>
      </c>
      <c r="K1015" s="46">
        <v>0.79376687668766877</v>
      </c>
      <c r="L1015" s="46">
        <v>0.89834845312863454</v>
      </c>
      <c r="M1015">
        <f>+_xlfn.IFNA(VLOOKUP(C1015,'[1]HISTORICO TCB MUNICIPIO'!$C$10:$W$1131,21,FALSE),0)</f>
        <v>0.9377021684437522</v>
      </c>
    </row>
    <row r="1016" spans="1:13" x14ac:dyDescent="0.25">
      <c r="A1016" s="44">
        <f>+COUNTIF($B$1:B1016,ESTADISTICAS!B$9)</f>
        <v>9</v>
      </c>
      <c r="B1016">
        <v>76</v>
      </c>
      <c r="C1016" s="158">
        <v>76113</v>
      </c>
      <c r="D1016" s="46" t="s">
        <v>1289</v>
      </c>
      <c r="E1016" s="46">
        <v>0.22974358974358974</v>
      </c>
      <c r="F1016" s="46">
        <v>0.17756047349459597</v>
      </c>
      <c r="G1016" s="46">
        <v>0.10539979231568017</v>
      </c>
      <c r="H1016" s="46">
        <v>0.13818565400843882</v>
      </c>
      <c r="I1016" s="46">
        <v>7.9545454545454544E-2</v>
      </c>
      <c r="J1016" s="46">
        <v>5.5865921787709499E-3</v>
      </c>
      <c r="K1016" s="46">
        <v>8.4735925710969245E-2</v>
      </c>
      <c r="L1016" s="46">
        <v>6.155703077851539E-2</v>
      </c>
      <c r="M1016">
        <f>+_xlfn.IFNA(VLOOKUP(C1016,'[1]HISTORICO TCB MUNICIPIO'!$C$10:$W$1131,21,FALSE),0)</f>
        <v>0</v>
      </c>
    </row>
    <row r="1017" spans="1:13" x14ac:dyDescent="0.25">
      <c r="A1017" s="44">
        <f>+COUNTIF($B$1:B1017,ESTADISTICAS!B$9)</f>
        <v>10</v>
      </c>
      <c r="B1017">
        <v>76</v>
      </c>
      <c r="C1017" s="158">
        <v>76122</v>
      </c>
      <c r="D1017" s="46" t="s">
        <v>1290</v>
      </c>
      <c r="E1017" s="46">
        <v>0.10926449787835926</v>
      </c>
      <c r="F1017" s="46">
        <v>0.1615193468228612</v>
      </c>
      <c r="G1017" s="46">
        <v>0.19676840215439856</v>
      </c>
      <c r="H1017" s="46">
        <v>0.205785426583669</v>
      </c>
      <c r="I1017" s="46">
        <v>0.21712997746055598</v>
      </c>
      <c r="J1017" s="46">
        <v>0.18410852713178294</v>
      </c>
      <c r="K1017" s="46">
        <v>0.24477491961414791</v>
      </c>
      <c r="L1017" s="46">
        <v>0.23423799582463464</v>
      </c>
      <c r="M1017">
        <f>+_xlfn.IFNA(VLOOKUP(C1017,'[1]HISTORICO TCB MUNICIPIO'!$C$10:$W$1131,21,FALSE),0)</f>
        <v>0.22284725227174385</v>
      </c>
    </row>
    <row r="1018" spans="1:13" x14ac:dyDescent="0.25">
      <c r="A1018" s="44">
        <f>+COUNTIF($B$1:B1018,ESTADISTICAS!B$9)</f>
        <v>11</v>
      </c>
      <c r="B1018">
        <v>76</v>
      </c>
      <c r="C1018" s="158">
        <v>76126</v>
      </c>
      <c r="D1018" s="46" t="s">
        <v>1291</v>
      </c>
      <c r="E1018" s="46">
        <v>0.16342141863699583</v>
      </c>
      <c r="F1018" s="46">
        <v>0.1270949720670391</v>
      </c>
      <c r="G1018" s="46">
        <v>1.2031139419674451E-2</v>
      </c>
      <c r="H1018" s="46">
        <v>0</v>
      </c>
      <c r="I1018" s="46">
        <v>0</v>
      </c>
      <c r="J1018" s="46">
        <v>3.1323414252153485E-3</v>
      </c>
      <c r="K1018" s="46">
        <v>0</v>
      </c>
      <c r="L1018" s="46">
        <v>0</v>
      </c>
      <c r="M1018">
        <f>+_xlfn.IFNA(VLOOKUP(C1018,'[1]HISTORICO TCB MUNICIPIO'!$C$10:$W$1131,21,FALSE),0)</f>
        <v>0</v>
      </c>
    </row>
    <row r="1019" spans="1:13" x14ac:dyDescent="0.25">
      <c r="A1019" s="44">
        <f>+COUNTIF($B$1:B1019,ESTADISTICAS!B$9)</f>
        <v>12</v>
      </c>
      <c r="B1019">
        <v>76</v>
      </c>
      <c r="C1019" s="158">
        <v>76130</v>
      </c>
      <c r="D1019" s="46" t="s">
        <v>524</v>
      </c>
      <c r="E1019" s="46">
        <v>7.2535912387996018E-3</v>
      </c>
      <c r="F1019" s="46">
        <v>5.2512063582174284E-3</v>
      </c>
      <c r="G1019" s="46">
        <v>1.7346793686904591E-2</v>
      </c>
      <c r="H1019" s="46">
        <v>1.6583273766976412E-2</v>
      </c>
      <c r="I1019" s="46">
        <v>6.6676288064655795E-2</v>
      </c>
      <c r="J1019" s="46">
        <v>5.241581259150805E-2</v>
      </c>
      <c r="K1019" s="46">
        <v>6.5622669649515283E-2</v>
      </c>
      <c r="L1019" s="46">
        <v>0.10994365768235115</v>
      </c>
      <c r="M1019">
        <f>+_xlfn.IFNA(VLOOKUP(C1019,'[1]HISTORICO TCB MUNICIPIO'!$C$10:$W$1131,21,FALSE),0)</f>
        <v>9.9610894941634248E-2</v>
      </c>
    </row>
    <row r="1020" spans="1:13" x14ac:dyDescent="0.25">
      <c r="A1020" s="44">
        <f>+COUNTIF($B$1:B1020,ESTADISTICAS!B$9)</f>
        <v>13</v>
      </c>
      <c r="B1020">
        <v>76</v>
      </c>
      <c r="C1020" s="158">
        <v>76147</v>
      </c>
      <c r="D1020" s="46" t="s">
        <v>1292</v>
      </c>
      <c r="E1020" s="46">
        <v>0.23718452536896342</v>
      </c>
      <c r="F1020" s="46">
        <v>0.30598003709919619</v>
      </c>
      <c r="G1020" s="46">
        <v>0.27431959040689841</v>
      </c>
      <c r="H1020" s="46">
        <v>0.33217104055790053</v>
      </c>
      <c r="I1020" s="46">
        <v>0.37844187576355603</v>
      </c>
      <c r="J1020" s="46">
        <v>0.360947885560158</v>
      </c>
      <c r="K1020" s="46">
        <v>0.38385729772346505</v>
      </c>
      <c r="L1020" s="46">
        <v>0.44290587999197273</v>
      </c>
      <c r="M1020">
        <f>+_xlfn.IFNA(VLOOKUP(C1020,'[1]HISTORICO TCB MUNICIPIO'!$C$10:$W$1131,21,FALSE),0)</f>
        <v>0.49680689305625952</v>
      </c>
    </row>
    <row r="1021" spans="1:13" x14ac:dyDescent="0.25">
      <c r="A1021" s="44">
        <f>+COUNTIF($B$1:B1021,ESTADISTICAS!B$9)</f>
        <v>14</v>
      </c>
      <c r="B1021">
        <v>76</v>
      </c>
      <c r="C1021" s="158">
        <v>76233</v>
      </c>
      <c r="D1021" s="46" t="s">
        <v>1293</v>
      </c>
      <c r="E1021" s="46">
        <v>7.3619631901840496E-2</v>
      </c>
      <c r="F1021" s="46">
        <v>0.13243408951563457</v>
      </c>
      <c r="G1021" s="46">
        <v>8.0989180834621324E-2</v>
      </c>
      <c r="H1021" s="46">
        <v>6.6331342345174474E-2</v>
      </c>
      <c r="I1021" s="46">
        <v>7.4193548387096776E-3</v>
      </c>
      <c r="J1021" s="46">
        <v>3.3344448149383126E-4</v>
      </c>
      <c r="K1021" s="46">
        <v>1.8055555555555554E-2</v>
      </c>
      <c r="L1021" s="46">
        <v>7.8566256335988419E-2</v>
      </c>
      <c r="M1021">
        <f>+_xlfn.IFNA(VLOOKUP(C1021,'[1]HISTORICO TCB MUNICIPIO'!$C$10:$W$1131,21,FALSE),0)</f>
        <v>7.1966842501883954E-2</v>
      </c>
    </row>
    <row r="1022" spans="1:13" x14ac:dyDescent="0.25">
      <c r="A1022" s="44">
        <f>+COUNTIF($B$1:B1022,ESTADISTICAS!B$9)</f>
        <v>15</v>
      </c>
      <c r="B1022">
        <v>76</v>
      </c>
      <c r="C1022" s="158">
        <v>76243</v>
      </c>
      <c r="D1022" s="46" t="s">
        <v>1294</v>
      </c>
      <c r="E1022" s="46">
        <v>5.4325955734406441E-2</v>
      </c>
      <c r="F1022" s="46">
        <v>5.3159478435305919E-2</v>
      </c>
      <c r="G1022" s="46">
        <v>4.5500505561172903E-2</v>
      </c>
      <c r="H1022" s="46">
        <v>2.0449897750511249E-3</v>
      </c>
      <c r="I1022" s="46">
        <v>0</v>
      </c>
      <c r="J1022" s="46">
        <v>0</v>
      </c>
      <c r="K1022" s="46">
        <v>0</v>
      </c>
      <c r="L1022" s="46">
        <v>0</v>
      </c>
      <c r="M1022">
        <f>+_xlfn.IFNA(VLOOKUP(C1022,'[1]HISTORICO TCB MUNICIPIO'!$C$10:$W$1131,21,FALSE),0)</f>
        <v>0</v>
      </c>
    </row>
    <row r="1023" spans="1:13" x14ac:dyDescent="0.25">
      <c r="A1023" s="44">
        <f>+COUNTIF($B$1:B1023,ESTADISTICAS!B$9)</f>
        <v>16</v>
      </c>
      <c r="B1023">
        <v>76</v>
      </c>
      <c r="C1023" s="158">
        <v>76246</v>
      </c>
      <c r="D1023" s="46" t="s">
        <v>1295</v>
      </c>
      <c r="E1023" s="46">
        <v>1.0695187165775401E-3</v>
      </c>
      <c r="F1023" s="46">
        <v>0</v>
      </c>
      <c r="G1023" s="46">
        <v>0</v>
      </c>
      <c r="H1023" s="46">
        <v>3.2786885245901639E-3</v>
      </c>
      <c r="I1023" s="46">
        <v>0</v>
      </c>
      <c r="J1023" s="46">
        <v>0</v>
      </c>
      <c r="K1023" s="46">
        <v>0</v>
      </c>
      <c r="L1023" s="46">
        <v>0</v>
      </c>
      <c r="M1023">
        <f>+_xlfn.IFNA(VLOOKUP(C1023,'[1]HISTORICO TCB MUNICIPIO'!$C$10:$W$1131,21,FALSE),0)</f>
        <v>0</v>
      </c>
    </row>
    <row r="1024" spans="1:13" x14ac:dyDescent="0.25">
      <c r="A1024" s="44">
        <f>+COUNTIF($B$1:B1024,ESTADISTICAS!B$9)</f>
        <v>17</v>
      </c>
      <c r="B1024">
        <v>76</v>
      </c>
      <c r="C1024" s="158">
        <v>76248</v>
      </c>
      <c r="D1024" s="46" t="s">
        <v>1296</v>
      </c>
      <c r="E1024" s="46">
        <v>4.0519276160503541E-2</v>
      </c>
      <c r="F1024" s="46">
        <v>2.6253454401894985E-2</v>
      </c>
      <c r="G1024" s="46">
        <v>1.6154766653370563E-2</v>
      </c>
      <c r="H1024" s="46">
        <v>1.9452887537993922E-2</v>
      </c>
      <c r="I1024" s="46">
        <v>1.2624172185430464E-2</v>
      </c>
      <c r="J1024" s="46">
        <v>6.1610367537709796E-3</v>
      </c>
      <c r="K1024" s="46">
        <v>4.3725404459991256E-4</v>
      </c>
      <c r="L1024" s="46">
        <v>5.9207564160288162E-2</v>
      </c>
      <c r="M1024">
        <f>+_xlfn.IFNA(VLOOKUP(C1024,'[1]HISTORICO TCB MUNICIPIO'!$C$10:$W$1131,21,FALSE),0)</f>
        <v>4.2725173210161664E-2</v>
      </c>
    </row>
    <row r="1025" spans="1:13" x14ac:dyDescent="0.25">
      <c r="A1025" s="44">
        <f>+COUNTIF($B$1:B1025,ESTADISTICAS!B$9)</f>
        <v>18</v>
      </c>
      <c r="B1025">
        <v>76</v>
      </c>
      <c r="C1025" s="158">
        <v>76250</v>
      </c>
      <c r="D1025" s="46" t="s">
        <v>1297</v>
      </c>
      <c r="E1025" s="46">
        <v>0.13154960981047936</v>
      </c>
      <c r="F1025" s="46">
        <v>9.2150170648464161E-2</v>
      </c>
      <c r="G1025" s="46">
        <v>4.7897196261682241E-2</v>
      </c>
      <c r="H1025" s="46">
        <v>0.11650485436893204</v>
      </c>
      <c r="I1025" s="46">
        <v>6.1146496815286625E-2</v>
      </c>
      <c r="J1025" s="46">
        <v>8.859060402684564E-2</v>
      </c>
      <c r="K1025" s="46">
        <v>5.7746478873239436E-2</v>
      </c>
      <c r="L1025" s="46">
        <v>4.71976401179941E-2</v>
      </c>
      <c r="M1025">
        <f>+_xlfn.IFNA(VLOOKUP(C1025,'[1]HISTORICO TCB MUNICIPIO'!$C$10:$W$1131,21,FALSE),0)</f>
        <v>8.2317073170731711E-2</v>
      </c>
    </row>
    <row r="1026" spans="1:13" x14ac:dyDescent="0.25">
      <c r="A1026" s="44">
        <f>+COUNTIF($B$1:B1026,ESTADISTICAS!B$9)</f>
        <v>19</v>
      </c>
      <c r="B1026">
        <v>76</v>
      </c>
      <c r="C1026" s="158">
        <v>76275</v>
      </c>
      <c r="D1026" s="46" t="s">
        <v>1298</v>
      </c>
      <c r="E1026" s="46">
        <v>2.9326047358834244E-2</v>
      </c>
      <c r="F1026" s="46">
        <v>5.7978916757542714E-2</v>
      </c>
      <c r="G1026" s="46">
        <v>7.9408543263964945E-2</v>
      </c>
      <c r="H1026" s="46">
        <v>6.4135643199410244E-2</v>
      </c>
      <c r="I1026" s="46">
        <v>4.7012549166510584E-2</v>
      </c>
      <c r="J1026" s="46">
        <v>2.0080321285140562E-2</v>
      </c>
      <c r="K1026" s="46">
        <v>3.9223377132771131E-4</v>
      </c>
      <c r="L1026" s="46">
        <v>0</v>
      </c>
      <c r="M1026">
        <f>+_xlfn.IFNA(VLOOKUP(C1026,'[1]HISTORICO TCB MUNICIPIO'!$C$10:$W$1131,21,FALSE),0)</f>
        <v>0</v>
      </c>
    </row>
    <row r="1027" spans="1:13" x14ac:dyDescent="0.25">
      <c r="A1027" s="44">
        <f>+COUNTIF($B$1:B1027,ESTADISTICAS!B$9)</f>
        <v>20</v>
      </c>
      <c r="B1027">
        <v>76</v>
      </c>
      <c r="C1027" s="158">
        <v>76306</v>
      </c>
      <c r="D1027" s="46" t="s">
        <v>1299</v>
      </c>
      <c r="E1027" s="46">
        <v>0.13626492942453855</v>
      </c>
      <c r="F1027" s="46">
        <v>0.1220708446866485</v>
      </c>
      <c r="G1027" s="46">
        <v>2.2099447513812154E-2</v>
      </c>
      <c r="H1027" s="46">
        <v>1.9830028328611898E-2</v>
      </c>
      <c r="I1027" s="46">
        <v>0</v>
      </c>
      <c r="J1027" s="46">
        <v>6.0716454159077113E-4</v>
      </c>
      <c r="K1027" s="46">
        <v>0</v>
      </c>
      <c r="L1027" s="46">
        <v>0</v>
      </c>
      <c r="M1027">
        <f>+_xlfn.IFNA(VLOOKUP(C1027,'[1]HISTORICO TCB MUNICIPIO'!$C$10:$W$1131,21,FALSE),0)</f>
        <v>0</v>
      </c>
    </row>
    <row r="1028" spans="1:13" x14ac:dyDescent="0.25">
      <c r="A1028" s="44">
        <f>+COUNTIF($B$1:B1028,ESTADISTICAS!B$9)</f>
        <v>21</v>
      </c>
      <c r="B1028">
        <v>76</v>
      </c>
      <c r="C1028" s="158">
        <v>76318</v>
      </c>
      <c r="D1028" s="46" t="s">
        <v>1300</v>
      </c>
      <c r="E1028" s="46">
        <v>6.6365979381443299E-2</v>
      </c>
      <c r="F1028" s="46">
        <v>6.5420560747663545E-2</v>
      </c>
      <c r="G1028" s="46">
        <v>5.7430240103828682E-2</v>
      </c>
      <c r="H1028" s="46">
        <v>3.2268686203490285E-2</v>
      </c>
      <c r="I1028" s="46">
        <v>7.3924731182795703E-3</v>
      </c>
      <c r="J1028" s="46">
        <v>4.4735030970406058E-3</v>
      </c>
      <c r="K1028" s="46">
        <v>0</v>
      </c>
      <c r="L1028" s="46">
        <v>0</v>
      </c>
      <c r="M1028">
        <f>+_xlfn.IFNA(VLOOKUP(C1028,'[1]HISTORICO TCB MUNICIPIO'!$C$10:$W$1131,21,FALSE),0)</f>
        <v>0</v>
      </c>
    </row>
    <row r="1029" spans="1:13" x14ac:dyDescent="0.25">
      <c r="A1029" s="44">
        <f>+COUNTIF($B$1:B1029,ESTADISTICAS!B$9)</f>
        <v>22</v>
      </c>
      <c r="B1029">
        <v>76</v>
      </c>
      <c r="C1029" s="158">
        <v>76364</v>
      </c>
      <c r="D1029" s="46" t="s">
        <v>1301</v>
      </c>
      <c r="E1029" s="46">
        <v>1.4563581272602873E-2</v>
      </c>
      <c r="F1029" s="46">
        <v>7.343391902215432E-2</v>
      </c>
      <c r="G1029" s="46">
        <v>5.1522248243559721E-2</v>
      </c>
      <c r="H1029" s="46">
        <v>7.1342870327641902E-2</v>
      </c>
      <c r="I1029" s="46">
        <v>2.348533308964635E-2</v>
      </c>
      <c r="J1029" s="46">
        <v>2.2925764192139739E-2</v>
      </c>
      <c r="K1029" s="46">
        <v>3.6419921697168349E-3</v>
      </c>
      <c r="L1029" s="46">
        <v>4.5699661822502513E-3</v>
      </c>
      <c r="M1029">
        <f>+_xlfn.IFNA(VLOOKUP(C1029,'[1]HISTORICO TCB MUNICIPIO'!$C$10:$W$1131,21,FALSE),0)</f>
        <v>1.1015237745548008E-3</v>
      </c>
    </row>
    <row r="1030" spans="1:13" x14ac:dyDescent="0.25">
      <c r="A1030" s="44">
        <f>+COUNTIF($B$1:B1030,ESTADISTICAS!B$9)</f>
        <v>23</v>
      </c>
      <c r="B1030">
        <v>76</v>
      </c>
      <c r="C1030" s="158">
        <v>76377</v>
      </c>
      <c r="D1030" s="46" t="s">
        <v>1302</v>
      </c>
      <c r="E1030" s="46">
        <v>5.7786483839373161E-2</v>
      </c>
      <c r="F1030" s="46">
        <v>6.9607843137254904E-2</v>
      </c>
      <c r="G1030" s="46">
        <v>3.7773359840954271E-2</v>
      </c>
      <c r="H1030" s="46">
        <v>2.7466937945066123E-2</v>
      </c>
      <c r="I1030" s="46">
        <v>0</v>
      </c>
      <c r="J1030" s="46">
        <v>0</v>
      </c>
      <c r="K1030" s="46">
        <v>0</v>
      </c>
      <c r="L1030" s="46">
        <v>0</v>
      </c>
      <c r="M1030">
        <f>+_xlfn.IFNA(VLOOKUP(C1030,'[1]HISTORICO TCB MUNICIPIO'!$C$10:$W$1131,21,FALSE),0)</f>
        <v>0</v>
      </c>
    </row>
    <row r="1031" spans="1:13" x14ac:dyDescent="0.25">
      <c r="A1031" s="44">
        <f>+COUNTIF($B$1:B1031,ESTADISTICAS!B$9)</f>
        <v>24</v>
      </c>
      <c r="B1031">
        <v>76</v>
      </c>
      <c r="C1031" s="158">
        <v>76400</v>
      </c>
      <c r="D1031" s="46" t="s">
        <v>462</v>
      </c>
      <c r="E1031" s="46">
        <v>8.0829978321461757E-2</v>
      </c>
      <c r="F1031" s="46">
        <v>0.14045287637698897</v>
      </c>
      <c r="G1031" s="46">
        <v>0.12134146341463414</v>
      </c>
      <c r="H1031" s="46">
        <v>6.8237454100367204E-2</v>
      </c>
      <c r="I1031" s="46">
        <v>1.453758119393752E-2</v>
      </c>
      <c r="J1031" s="46">
        <v>2.8266331658291458E-3</v>
      </c>
      <c r="K1031" s="46">
        <v>0</v>
      </c>
      <c r="L1031" s="46">
        <v>0</v>
      </c>
      <c r="M1031">
        <f>+_xlfn.IFNA(VLOOKUP(C1031,'[1]HISTORICO TCB MUNICIPIO'!$C$10:$W$1131,21,FALSE),0)</f>
        <v>2.2075782537067545E-2</v>
      </c>
    </row>
    <row r="1032" spans="1:13" x14ac:dyDescent="0.25">
      <c r="A1032" s="44">
        <f>+COUNTIF($B$1:B1032,ESTADISTICAS!B$9)</f>
        <v>25</v>
      </c>
      <c r="B1032">
        <v>76</v>
      </c>
      <c r="C1032" s="158">
        <v>76403</v>
      </c>
      <c r="D1032" s="46" t="s">
        <v>1303</v>
      </c>
      <c r="E1032" s="46">
        <v>4.7658175842235001E-2</v>
      </c>
      <c r="F1032" s="46">
        <v>4.5454545454545456E-2</v>
      </c>
      <c r="G1032" s="46">
        <v>4.53781512605042E-2</v>
      </c>
      <c r="H1032" s="46">
        <v>3.875968992248062E-2</v>
      </c>
      <c r="I1032" s="46">
        <v>1.2488849241748439E-2</v>
      </c>
      <c r="J1032" s="46">
        <v>1.8587360594795538E-3</v>
      </c>
      <c r="K1032" s="46">
        <v>0</v>
      </c>
      <c r="L1032" s="46">
        <v>0</v>
      </c>
      <c r="M1032">
        <f>+_xlfn.IFNA(VLOOKUP(C1032,'[1]HISTORICO TCB MUNICIPIO'!$C$10:$W$1131,21,FALSE),0)</f>
        <v>0</v>
      </c>
    </row>
    <row r="1033" spans="1:13" x14ac:dyDescent="0.25">
      <c r="A1033" s="44">
        <f>+COUNTIF($B$1:B1033,ESTADISTICAS!B$9)</f>
        <v>26</v>
      </c>
      <c r="B1033">
        <v>76</v>
      </c>
      <c r="C1033" s="158">
        <v>76497</v>
      </c>
      <c r="D1033" s="46" t="s">
        <v>1304</v>
      </c>
      <c r="E1033" s="46">
        <v>3.8487972508591067E-2</v>
      </c>
      <c r="F1033" s="46">
        <v>1.291638341264446E-2</v>
      </c>
      <c r="G1033" s="46">
        <v>0</v>
      </c>
      <c r="H1033" s="46">
        <v>1.3708019191226869E-3</v>
      </c>
      <c r="I1033" s="46">
        <v>0</v>
      </c>
      <c r="J1033" s="46">
        <v>1.4295925661186562E-3</v>
      </c>
      <c r="K1033" s="46">
        <v>0</v>
      </c>
      <c r="L1033" s="46">
        <v>0</v>
      </c>
      <c r="M1033">
        <f>+_xlfn.IFNA(VLOOKUP(C1033,'[1]HISTORICO TCB MUNICIPIO'!$C$10:$W$1131,21,FALSE),0)</f>
        <v>0</v>
      </c>
    </row>
    <row r="1034" spans="1:13" x14ac:dyDescent="0.25">
      <c r="A1034" s="44">
        <f>+COUNTIF($B$1:B1034,ESTADISTICAS!B$9)</f>
        <v>27</v>
      </c>
      <c r="B1034">
        <v>76</v>
      </c>
      <c r="C1034" s="158">
        <v>76520</v>
      </c>
      <c r="D1034" s="46" t="s">
        <v>1305</v>
      </c>
      <c r="E1034" s="46">
        <v>0.43784411401176077</v>
      </c>
      <c r="F1034" s="46">
        <v>0.49038713787804972</v>
      </c>
      <c r="G1034" s="46">
        <v>0.50350229720569406</v>
      </c>
      <c r="H1034" s="46">
        <v>0.53892625099737834</v>
      </c>
      <c r="I1034" s="46">
        <v>0.54065400762623739</v>
      </c>
      <c r="J1034" s="46">
        <v>0.55755959849435388</v>
      </c>
      <c r="K1034" s="46">
        <v>0.60845160772993345</v>
      </c>
      <c r="L1034" s="46">
        <v>0.5877185781134554</v>
      </c>
      <c r="M1034">
        <f>+_xlfn.IFNA(VLOOKUP(C1034,'[1]HISTORICO TCB MUNICIPIO'!$C$10:$W$1131,21,FALSE),0)</f>
        <v>0.59717848595541001</v>
      </c>
    </row>
    <row r="1035" spans="1:13" x14ac:dyDescent="0.25">
      <c r="A1035" s="44">
        <f>+COUNTIF($B$1:B1035,ESTADISTICAS!B$9)</f>
        <v>28</v>
      </c>
      <c r="B1035">
        <v>76</v>
      </c>
      <c r="C1035" s="158">
        <v>76563</v>
      </c>
      <c r="D1035" s="46" t="s">
        <v>1306</v>
      </c>
      <c r="E1035" s="46">
        <v>2.9844644317252658E-2</v>
      </c>
      <c r="F1035" s="46">
        <v>3.289606458123108E-2</v>
      </c>
      <c r="G1035" s="46">
        <v>3.237410071942446E-2</v>
      </c>
      <c r="H1035" s="46">
        <v>2.3061630218687873E-2</v>
      </c>
      <c r="I1035" s="46">
        <v>1.1514790549930515E-2</v>
      </c>
      <c r="J1035" s="46">
        <v>1.9912385503783353E-4</v>
      </c>
      <c r="K1035" s="46">
        <v>9.2295345104333876E-3</v>
      </c>
      <c r="L1035" s="46">
        <v>7.491395019234663E-3</v>
      </c>
      <c r="M1035">
        <f>+_xlfn.IFNA(VLOOKUP(C1035,'[1]HISTORICO TCB MUNICIPIO'!$C$10:$W$1131,21,FALSE),0)</f>
        <v>1.0816326530612244E-2</v>
      </c>
    </row>
    <row r="1036" spans="1:13" x14ac:dyDescent="0.25">
      <c r="A1036" s="44">
        <f>+COUNTIF($B$1:B1036,ESTADISTICAS!B$9)</f>
        <v>29</v>
      </c>
      <c r="B1036">
        <v>76</v>
      </c>
      <c r="C1036" s="158">
        <v>76606</v>
      </c>
      <c r="D1036" s="46" t="s">
        <v>1038</v>
      </c>
      <c r="E1036" s="46">
        <v>4.083044982698962E-2</v>
      </c>
      <c r="F1036" s="46">
        <v>3.0199039121482498E-2</v>
      </c>
      <c r="G1036" s="46">
        <v>2.8140013726835965E-2</v>
      </c>
      <c r="H1036" s="46">
        <v>3.1724137931034485E-2</v>
      </c>
      <c r="I1036" s="46">
        <v>0</v>
      </c>
      <c r="J1036" s="46">
        <v>1.278409090909091E-2</v>
      </c>
      <c r="K1036" s="46">
        <v>0</v>
      </c>
      <c r="L1036" s="46">
        <v>0</v>
      </c>
      <c r="M1036">
        <f>+_xlfn.IFNA(VLOOKUP(C1036,'[1]HISTORICO TCB MUNICIPIO'!$C$10:$W$1131,21,FALSE),0)</f>
        <v>0</v>
      </c>
    </row>
    <row r="1037" spans="1:13" x14ac:dyDescent="0.25">
      <c r="A1037" s="44">
        <f>+COUNTIF($B$1:B1037,ESTADISTICAS!B$9)</f>
        <v>30</v>
      </c>
      <c r="B1037">
        <v>76</v>
      </c>
      <c r="C1037" s="158">
        <v>76616</v>
      </c>
      <c r="D1037" s="46" t="s">
        <v>1307</v>
      </c>
      <c r="E1037" s="46">
        <v>0.16581632653061223</v>
      </c>
      <c r="F1037" s="46">
        <v>0.15571616294349541</v>
      </c>
      <c r="G1037" s="46">
        <v>0.12046543463381246</v>
      </c>
      <c r="H1037" s="46">
        <v>7.2516316171138503E-2</v>
      </c>
      <c r="I1037" s="46">
        <v>5.4137664346481054E-2</v>
      </c>
      <c r="J1037" s="46">
        <v>2.4979184013322231E-3</v>
      </c>
      <c r="K1037" s="46">
        <v>0</v>
      </c>
      <c r="L1037" s="46">
        <v>0</v>
      </c>
      <c r="M1037">
        <f>+_xlfn.IFNA(VLOOKUP(C1037,'[1]HISTORICO TCB MUNICIPIO'!$C$10:$W$1131,21,FALSE),0)</f>
        <v>0</v>
      </c>
    </row>
    <row r="1038" spans="1:13" x14ac:dyDescent="0.25">
      <c r="A1038" s="44">
        <f>+COUNTIF($B$1:B1038,ESTADISTICAS!B$9)</f>
        <v>31</v>
      </c>
      <c r="B1038">
        <v>76</v>
      </c>
      <c r="C1038" s="158">
        <v>76622</v>
      </c>
      <c r="D1038" s="46" t="s">
        <v>1308</v>
      </c>
      <c r="E1038" s="46">
        <v>0.62632275132275128</v>
      </c>
      <c r="F1038" s="46">
        <v>0.51794019933554813</v>
      </c>
      <c r="G1038" s="46">
        <v>0.47476446837146702</v>
      </c>
      <c r="H1038" s="46">
        <v>0.45198902606310015</v>
      </c>
      <c r="I1038" s="46">
        <v>0.38656348927189588</v>
      </c>
      <c r="J1038" s="46">
        <v>0.4310094408133624</v>
      </c>
      <c r="K1038" s="46">
        <v>0.58019578313253017</v>
      </c>
      <c r="L1038" s="46">
        <v>0.53077224617796948</v>
      </c>
      <c r="M1038">
        <f>+_xlfn.IFNA(VLOOKUP(C1038,'[1]HISTORICO TCB MUNICIPIO'!$C$10:$W$1131,21,FALSE),0)</f>
        <v>0.50407830342577487</v>
      </c>
    </row>
    <row r="1039" spans="1:13" x14ac:dyDescent="0.25">
      <c r="A1039" s="44">
        <f>+COUNTIF($B$1:B1039,ESTADISTICAS!B$9)</f>
        <v>32</v>
      </c>
      <c r="B1039">
        <v>76</v>
      </c>
      <c r="C1039" s="158">
        <v>76670</v>
      </c>
      <c r="D1039" s="46" t="s">
        <v>1235</v>
      </c>
      <c r="E1039" s="46">
        <v>6.0407091267235716E-2</v>
      </c>
      <c r="F1039" s="46">
        <v>4.0077569489334199E-2</v>
      </c>
      <c r="G1039" s="46">
        <v>6.25E-2</v>
      </c>
      <c r="H1039" s="46">
        <v>4.5483259633607075E-2</v>
      </c>
      <c r="I1039" s="46">
        <v>4.0201005025125629E-2</v>
      </c>
      <c r="J1039" s="46">
        <v>2.3270440251572325E-2</v>
      </c>
      <c r="K1039" s="46">
        <v>0</v>
      </c>
      <c r="L1039" s="46">
        <v>0</v>
      </c>
      <c r="M1039">
        <f>+_xlfn.IFNA(VLOOKUP(C1039,'[1]HISTORICO TCB MUNICIPIO'!$C$10:$W$1131,21,FALSE),0)</f>
        <v>0</v>
      </c>
    </row>
    <row r="1040" spans="1:13" x14ac:dyDescent="0.25">
      <c r="A1040" s="44">
        <f>+COUNTIF($B$1:B1040,ESTADISTICAS!B$9)</f>
        <v>33</v>
      </c>
      <c r="B1040">
        <v>76</v>
      </c>
      <c r="C1040" s="158">
        <v>76736</v>
      </c>
      <c r="D1040" s="46" t="s">
        <v>1309</v>
      </c>
      <c r="E1040" s="46">
        <v>6.7681498829039816E-2</v>
      </c>
      <c r="F1040" s="46">
        <v>4.9577067669172935E-2</v>
      </c>
      <c r="G1040" s="46">
        <v>4.6461758398856329E-2</v>
      </c>
      <c r="H1040" s="46">
        <v>4.5121951219512194E-2</v>
      </c>
      <c r="I1040" s="46">
        <v>3.7242073477604429E-2</v>
      </c>
      <c r="J1040" s="46">
        <v>1.8271991647089533E-2</v>
      </c>
      <c r="K1040" s="46">
        <v>9.503122454520771E-3</v>
      </c>
      <c r="L1040" s="46">
        <v>2.5974025974025976E-2</v>
      </c>
      <c r="M1040">
        <f>+_xlfn.IFNA(VLOOKUP(C1040,'[1]HISTORICO TCB MUNICIPIO'!$C$10:$W$1131,21,FALSE),0)</f>
        <v>2.621613748907661E-2</v>
      </c>
    </row>
    <row r="1041" spans="1:13" x14ac:dyDescent="0.25">
      <c r="A1041" s="44">
        <f>+COUNTIF($B$1:B1041,ESTADISTICAS!B$9)</f>
        <v>34</v>
      </c>
      <c r="B1041">
        <v>76</v>
      </c>
      <c r="C1041" s="158">
        <v>76823</v>
      </c>
      <c r="D1041" s="46" t="s">
        <v>1310</v>
      </c>
      <c r="E1041" s="46">
        <v>4.8933500627352571E-2</v>
      </c>
      <c r="F1041" s="46">
        <v>3.0605871330418487E-2</v>
      </c>
      <c r="G1041" s="46">
        <v>1.6949152542372881E-2</v>
      </c>
      <c r="H1041" s="46">
        <v>0</v>
      </c>
      <c r="I1041" s="46">
        <v>0</v>
      </c>
      <c r="J1041" s="46">
        <v>1.9986675549633578E-3</v>
      </c>
      <c r="K1041" s="46">
        <v>0</v>
      </c>
      <c r="L1041" s="46">
        <v>0</v>
      </c>
      <c r="M1041">
        <f>+_xlfn.IFNA(VLOOKUP(C1041,'[1]HISTORICO TCB MUNICIPIO'!$C$10:$W$1131,21,FALSE),0)</f>
        <v>0</v>
      </c>
    </row>
    <row r="1042" spans="1:13" x14ac:dyDescent="0.25">
      <c r="A1042" s="44">
        <f>+COUNTIF($B$1:B1042,ESTADISTICAS!B$9)</f>
        <v>35</v>
      </c>
      <c r="B1042">
        <v>76</v>
      </c>
      <c r="C1042" s="158">
        <v>76828</v>
      </c>
      <c r="D1042" s="46" t="s">
        <v>1311</v>
      </c>
      <c r="E1042" s="46">
        <v>9.0286425902864259E-2</v>
      </c>
      <c r="F1042" s="46">
        <v>8.2493702770780858E-2</v>
      </c>
      <c r="G1042" s="46">
        <v>1.9884541372674792E-2</v>
      </c>
      <c r="H1042" s="46">
        <v>2.1080368906455864E-2</v>
      </c>
      <c r="I1042" s="46">
        <v>1.5614392396469789E-2</v>
      </c>
      <c r="J1042" s="46">
        <v>2.1037868162692847E-3</v>
      </c>
      <c r="K1042" s="46">
        <v>0</v>
      </c>
      <c r="L1042" s="46">
        <v>0</v>
      </c>
      <c r="M1042">
        <f>+_xlfn.IFNA(VLOOKUP(C1042,'[1]HISTORICO TCB MUNICIPIO'!$C$10:$W$1131,21,FALSE),0)</f>
        <v>0</v>
      </c>
    </row>
    <row r="1043" spans="1:13" x14ac:dyDescent="0.25">
      <c r="A1043" s="44">
        <f>+COUNTIF($B$1:B1043,ESTADISTICAS!B$9)</f>
        <v>36</v>
      </c>
      <c r="B1043">
        <v>76</v>
      </c>
      <c r="C1043" s="158">
        <v>76834</v>
      </c>
      <c r="D1043" s="46" t="s">
        <v>1312</v>
      </c>
      <c r="E1043" s="46">
        <v>0.34331883824555753</v>
      </c>
      <c r="F1043" s="46">
        <v>0.44119693806541405</v>
      </c>
      <c r="G1043" s="46">
        <v>0.43475694817040456</v>
      </c>
      <c r="H1043" s="46">
        <v>0.49089828768973154</v>
      </c>
      <c r="I1043" s="46">
        <v>0.53276493414220916</v>
      </c>
      <c r="J1043" s="46">
        <v>0.56990619970028311</v>
      </c>
      <c r="K1043" s="46">
        <v>0.55583196698139881</v>
      </c>
      <c r="L1043" s="46">
        <v>0.5779837641775577</v>
      </c>
      <c r="M1043">
        <f>+_xlfn.IFNA(VLOOKUP(C1043,'[1]HISTORICO TCB MUNICIPIO'!$C$10:$W$1131,21,FALSE),0)</f>
        <v>0.57426552187372237</v>
      </c>
    </row>
    <row r="1044" spans="1:13" x14ac:dyDescent="0.25">
      <c r="A1044" s="44">
        <f>+COUNTIF($B$1:B1044,ESTADISTICAS!B$9)</f>
        <v>37</v>
      </c>
      <c r="B1044">
        <v>76</v>
      </c>
      <c r="C1044" s="158">
        <v>76845</v>
      </c>
      <c r="D1044" s="46" t="s">
        <v>1313</v>
      </c>
      <c r="E1044" s="46">
        <v>9.4302554027504912E-2</v>
      </c>
      <c r="F1044" s="46">
        <v>6.1264822134387352E-2</v>
      </c>
      <c r="G1044" s="46">
        <v>0</v>
      </c>
      <c r="H1044" s="46">
        <v>2.0242914979757085E-3</v>
      </c>
      <c r="I1044" s="46">
        <v>0</v>
      </c>
      <c r="J1044" s="46">
        <v>0</v>
      </c>
      <c r="K1044" s="46">
        <v>0</v>
      </c>
      <c r="L1044" s="46">
        <v>0</v>
      </c>
      <c r="M1044">
        <f>+_xlfn.IFNA(VLOOKUP(C1044,'[1]HISTORICO TCB MUNICIPIO'!$C$10:$W$1131,21,FALSE),0)</f>
        <v>0</v>
      </c>
    </row>
    <row r="1045" spans="1:13" x14ac:dyDescent="0.25">
      <c r="A1045" s="44">
        <f>+COUNTIF($B$1:B1045,ESTADISTICAS!B$9)</f>
        <v>38</v>
      </c>
      <c r="B1045">
        <v>76</v>
      </c>
      <c r="C1045" s="158">
        <v>76863</v>
      </c>
      <c r="D1045" s="46" t="s">
        <v>1314</v>
      </c>
      <c r="E1045" s="46">
        <v>0.18255033557046979</v>
      </c>
      <c r="F1045" s="46">
        <v>0.20162381596752368</v>
      </c>
      <c r="G1045" s="46">
        <v>0.1875</v>
      </c>
      <c r="H1045" s="46">
        <v>9.7560975609756101E-2</v>
      </c>
      <c r="I1045" s="46">
        <v>1.6566265060240965E-2</v>
      </c>
      <c r="J1045" s="46">
        <v>8.0385852090032149E-3</v>
      </c>
      <c r="K1045" s="46">
        <v>0</v>
      </c>
      <c r="L1045" s="46">
        <v>0</v>
      </c>
      <c r="M1045">
        <f>+_xlfn.IFNA(VLOOKUP(C1045,'[1]HISTORICO TCB MUNICIPIO'!$C$10:$W$1131,21,FALSE),0)</f>
        <v>0</v>
      </c>
    </row>
    <row r="1046" spans="1:13" x14ac:dyDescent="0.25">
      <c r="A1046" s="44">
        <f>+COUNTIF($B$1:B1046,ESTADISTICAS!B$9)</f>
        <v>39</v>
      </c>
      <c r="B1046">
        <v>76</v>
      </c>
      <c r="C1046" s="158">
        <v>76869</v>
      </c>
      <c r="D1046" s="46" t="s">
        <v>1315</v>
      </c>
      <c r="E1046" s="46">
        <v>0</v>
      </c>
      <c r="F1046" s="46">
        <v>0</v>
      </c>
      <c r="G1046" s="46">
        <v>3.1425364758698095E-2</v>
      </c>
      <c r="H1046" s="46">
        <v>2.7586206896551724E-2</v>
      </c>
      <c r="I1046" s="46">
        <v>2.0190023752969122E-2</v>
      </c>
      <c r="J1046" s="46">
        <v>2.4630541871921183E-3</v>
      </c>
      <c r="K1046" s="46">
        <v>0</v>
      </c>
      <c r="L1046" s="46">
        <v>0</v>
      </c>
      <c r="M1046">
        <f>+_xlfn.IFNA(VLOOKUP(C1046,'[1]HISTORICO TCB MUNICIPIO'!$C$10:$W$1131,21,FALSE),0)</f>
        <v>0</v>
      </c>
    </row>
    <row r="1047" spans="1:13" x14ac:dyDescent="0.25">
      <c r="A1047" s="44">
        <f>+COUNTIF($B$1:B1047,ESTADISTICAS!B$9)</f>
        <v>40</v>
      </c>
      <c r="B1047">
        <v>76</v>
      </c>
      <c r="C1047" s="158">
        <v>76890</v>
      </c>
      <c r="D1047" s="46" t="s">
        <v>1316</v>
      </c>
      <c r="E1047" s="46">
        <v>0</v>
      </c>
      <c r="F1047" s="46">
        <v>0</v>
      </c>
      <c r="G1047" s="46">
        <v>0</v>
      </c>
      <c r="H1047" s="46">
        <v>0</v>
      </c>
      <c r="I1047" s="46">
        <v>0</v>
      </c>
      <c r="J1047" s="46">
        <v>1.3745704467353953E-3</v>
      </c>
      <c r="K1047" s="46">
        <v>0</v>
      </c>
      <c r="L1047" s="46">
        <v>7.3909830007390983E-4</v>
      </c>
      <c r="M1047">
        <f>+_xlfn.IFNA(VLOOKUP(C1047,'[1]HISTORICO TCB MUNICIPIO'!$C$10:$W$1131,21,FALSE),0)</f>
        <v>0</v>
      </c>
    </row>
    <row r="1048" spans="1:13" x14ac:dyDescent="0.25">
      <c r="A1048" s="44">
        <f>+COUNTIF($B$1:B1048,ESTADISTICAS!B$9)</f>
        <v>41</v>
      </c>
      <c r="B1048">
        <v>76</v>
      </c>
      <c r="C1048" s="158">
        <v>76892</v>
      </c>
      <c r="D1048" s="46" t="s">
        <v>1317</v>
      </c>
      <c r="E1048" s="46">
        <v>0.12108174554394591</v>
      </c>
      <c r="F1048" s="46">
        <v>0.11714343271555197</v>
      </c>
      <c r="G1048" s="46">
        <v>0.11041542436891275</v>
      </c>
      <c r="H1048" s="46">
        <v>0.11337266470009832</v>
      </c>
      <c r="I1048" s="46">
        <v>8.2731002148857202E-2</v>
      </c>
      <c r="J1048" s="46">
        <v>7.1442476153396925E-2</v>
      </c>
      <c r="K1048" s="46">
        <v>5.1611646703671243E-2</v>
      </c>
      <c r="L1048" s="46">
        <v>5.5208739758095982E-2</v>
      </c>
      <c r="M1048">
        <f>+_xlfn.IFNA(VLOOKUP(C1048,'[1]HISTORICO TCB MUNICIPIO'!$C$10:$W$1131,21,FALSE),0)</f>
        <v>6.4544478078312664E-2</v>
      </c>
    </row>
    <row r="1049" spans="1:13" x14ac:dyDescent="0.25">
      <c r="A1049" s="44">
        <f>+COUNTIF($B$1:B1049,ESTADISTICAS!B$9)</f>
        <v>42</v>
      </c>
      <c r="B1049">
        <v>76</v>
      </c>
      <c r="C1049" s="158">
        <v>76895</v>
      </c>
      <c r="D1049" s="46" t="s">
        <v>1318</v>
      </c>
      <c r="E1049" s="46">
        <v>0.32097186700767261</v>
      </c>
      <c r="F1049" s="46">
        <v>0.33104674796747968</v>
      </c>
      <c r="G1049" s="46">
        <v>0.35939086294416245</v>
      </c>
      <c r="H1049" s="46">
        <v>0.32280254777070061</v>
      </c>
      <c r="I1049" s="46">
        <v>0.3045045045045045</v>
      </c>
      <c r="J1049" s="46">
        <v>0.2622094541655785</v>
      </c>
      <c r="K1049" s="46">
        <v>0.29427430093209056</v>
      </c>
      <c r="L1049" s="46">
        <v>0.33641053489003531</v>
      </c>
      <c r="M1049">
        <f>+_xlfn.IFNA(VLOOKUP(C1049,'[1]HISTORICO TCB MUNICIPIO'!$C$10:$W$1131,21,FALSE),0)</f>
        <v>0.37144435238884288</v>
      </c>
    </row>
    <row r="1050" spans="1:13" x14ac:dyDescent="0.25">
      <c r="A1050" s="44">
        <f>+COUNTIF($B$1:B1050,ESTADISTICAS!B$9)</f>
        <v>42</v>
      </c>
      <c r="B1050">
        <v>81</v>
      </c>
      <c r="C1050" s="158">
        <v>81001</v>
      </c>
      <c r="D1050" s="46" t="s">
        <v>383</v>
      </c>
      <c r="E1050" s="46">
        <v>0.27726837279321198</v>
      </c>
      <c r="F1050" s="46">
        <v>0.36205726692902701</v>
      </c>
      <c r="G1050" s="46">
        <v>0.38648977934208745</v>
      </c>
      <c r="H1050" s="46">
        <v>0.35839632829373652</v>
      </c>
      <c r="I1050" s="46">
        <v>0.32681489418698095</v>
      </c>
      <c r="J1050" s="46">
        <v>0.33948339483394835</v>
      </c>
      <c r="K1050" s="46">
        <v>0.32950191570881227</v>
      </c>
      <c r="L1050" s="46">
        <v>0.32287936782318805</v>
      </c>
      <c r="M1050">
        <f>+_xlfn.IFNA(VLOOKUP(C1050,'[1]HISTORICO TCB MUNICIPIO'!$C$10:$W$1131,21,FALSE),0)</f>
        <v>0.25503912734171214</v>
      </c>
    </row>
    <row r="1051" spans="1:13" x14ac:dyDescent="0.25">
      <c r="A1051" s="44">
        <f>+COUNTIF($B$1:B1051,ESTADISTICAS!B$9)</f>
        <v>42</v>
      </c>
      <c r="B1051">
        <v>81</v>
      </c>
      <c r="C1051" s="158">
        <v>81065</v>
      </c>
      <c r="D1051" s="46" t="s">
        <v>1319</v>
      </c>
      <c r="E1051" s="46">
        <v>5.6764949021769082E-2</v>
      </c>
      <c r="F1051" s="46">
        <v>2.8709417762275289E-2</v>
      </c>
      <c r="G1051" s="46">
        <v>3.8421327757449032E-2</v>
      </c>
      <c r="H1051" s="46">
        <v>3.8471337579617834E-2</v>
      </c>
      <c r="I1051" s="46">
        <v>1.2944983818770227E-2</v>
      </c>
      <c r="J1051" s="46">
        <v>4.870920603994155E-3</v>
      </c>
      <c r="K1051" s="46">
        <v>0</v>
      </c>
      <c r="L1051" s="46">
        <v>0</v>
      </c>
      <c r="M1051">
        <f>+_xlfn.IFNA(VLOOKUP(C1051,'[1]HISTORICO TCB MUNICIPIO'!$C$10:$W$1131,21,FALSE),0)</f>
        <v>0</v>
      </c>
    </row>
    <row r="1052" spans="1:13" x14ac:dyDescent="0.25">
      <c r="A1052" s="44">
        <f>+COUNTIF($B$1:B1052,ESTADISTICAS!B$9)</f>
        <v>42</v>
      </c>
      <c r="B1052">
        <v>81</v>
      </c>
      <c r="C1052" s="158">
        <v>81220</v>
      </c>
      <c r="D1052" s="46" t="s">
        <v>1320</v>
      </c>
      <c r="E1052" s="46">
        <v>0.17846153846153845</v>
      </c>
      <c r="F1052" s="46">
        <v>0.23030303030303031</v>
      </c>
      <c r="G1052" s="46">
        <v>0.14029850746268657</v>
      </c>
      <c r="H1052" s="46">
        <v>0</v>
      </c>
      <c r="I1052" s="46">
        <v>0</v>
      </c>
      <c r="J1052" s="46">
        <v>8.8757396449704144E-3</v>
      </c>
      <c r="K1052" s="46">
        <v>0</v>
      </c>
      <c r="L1052" s="46">
        <v>0</v>
      </c>
      <c r="M1052">
        <f>+_xlfn.IFNA(VLOOKUP(C1052,'[1]HISTORICO TCB MUNICIPIO'!$C$10:$W$1131,21,FALSE),0)</f>
        <v>0</v>
      </c>
    </row>
    <row r="1053" spans="1:13" x14ac:dyDescent="0.25">
      <c r="A1053" s="44">
        <f>+COUNTIF($B$1:B1053,ESTADISTICAS!B$9)</f>
        <v>42</v>
      </c>
      <c r="B1053">
        <v>81</v>
      </c>
      <c r="C1053" s="158">
        <v>81300</v>
      </c>
      <c r="D1053" s="46" t="s">
        <v>1321</v>
      </c>
      <c r="E1053" s="46">
        <v>0</v>
      </c>
      <c r="F1053" s="46">
        <v>1.0709504685408299E-2</v>
      </c>
      <c r="G1053" s="46">
        <v>9.5361941915908105E-3</v>
      </c>
      <c r="H1053" s="46">
        <v>5.8897770298695839E-3</v>
      </c>
      <c r="I1053" s="46">
        <v>0</v>
      </c>
      <c r="J1053" s="46">
        <v>3.1961646024770275E-3</v>
      </c>
      <c r="K1053" s="46">
        <v>0</v>
      </c>
      <c r="L1053" s="46">
        <v>0</v>
      </c>
      <c r="M1053">
        <f>+_xlfn.IFNA(VLOOKUP(C1053,'[1]HISTORICO TCB MUNICIPIO'!$C$10:$W$1131,21,FALSE),0)</f>
        <v>0</v>
      </c>
    </row>
    <row r="1054" spans="1:13" x14ac:dyDescent="0.25">
      <c r="A1054" s="44">
        <f>+COUNTIF($B$1:B1054,ESTADISTICAS!B$9)</f>
        <v>42</v>
      </c>
      <c r="B1054">
        <v>81</v>
      </c>
      <c r="C1054" s="158">
        <v>81591</v>
      </c>
      <c r="D1054" s="46" t="s">
        <v>1322</v>
      </c>
      <c r="E1054" s="46">
        <v>0</v>
      </c>
      <c r="F1054" s="46">
        <v>4.3956043956043959E-2</v>
      </c>
      <c r="G1054" s="46">
        <v>3.4557235421166309E-2</v>
      </c>
      <c r="H1054" s="46">
        <v>1.9189765458422176E-2</v>
      </c>
      <c r="I1054" s="46">
        <v>0</v>
      </c>
      <c r="J1054" s="46">
        <v>2.0876826722338203E-3</v>
      </c>
      <c r="K1054" s="46">
        <v>0</v>
      </c>
      <c r="L1054" s="46">
        <v>0</v>
      </c>
      <c r="M1054">
        <f>+_xlfn.IFNA(VLOOKUP(C1054,'[1]HISTORICO TCB MUNICIPIO'!$C$10:$W$1131,21,FALSE),0)</f>
        <v>0</v>
      </c>
    </row>
    <row r="1055" spans="1:13" x14ac:dyDescent="0.25">
      <c r="A1055" s="44">
        <f>+COUNTIF($B$1:B1055,ESTADISTICAS!B$9)</f>
        <v>42</v>
      </c>
      <c r="B1055">
        <v>81</v>
      </c>
      <c r="C1055" s="158">
        <v>81736</v>
      </c>
      <c r="D1055" s="46" t="s">
        <v>1323</v>
      </c>
      <c r="E1055" s="46">
        <v>9.2671973872218816E-2</v>
      </c>
      <c r="F1055" s="46">
        <v>8.2535885167464115E-2</v>
      </c>
      <c r="G1055" s="46">
        <v>9.0715254894359373E-2</v>
      </c>
      <c r="H1055" s="46">
        <v>4.5360045360045363E-2</v>
      </c>
      <c r="I1055" s="46">
        <v>4.4017014980580728E-2</v>
      </c>
      <c r="J1055" s="46">
        <v>2.6584122359796066E-2</v>
      </c>
      <c r="K1055" s="46">
        <v>2.7907814187972634E-2</v>
      </c>
      <c r="L1055" s="46">
        <v>2.0309994655264563E-2</v>
      </c>
      <c r="M1055">
        <f>+_xlfn.IFNA(VLOOKUP(C1055,'[1]HISTORICO TCB MUNICIPIO'!$C$10:$W$1131,21,FALSE),0)</f>
        <v>2.7113237639553429E-2</v>
      </c>
    </row>
    <row r="1056" spans="1:13" x14ac:dyDescent="0.25">
      <c r="A1056" s="44">
        <f>+COUNTIF($B$1:B1056,ESTADISTICAS!B$9)</f>
        <v>42</v>
      </c>
      <c r="B1056">
        <v>81</v>
      </c>
      <c r="C1056" s="158">
        <v>81794</v>
      </c>
      <c r="D1056" s="46" t="s">
        <v>1324</v>
      </c>
      <c r="E1056" s="46">
        <v>5.376996159288458E-2</v>
      </c>
      <c r="F1056" s="46">
        <v>6.0594059405940592E-2</v>
      </c>
      <c r="G1056" s="46">
        <v>8.8189588189588192E-2</v>
      </c>
      <c r="H1056" s="46">
        <v>6.1987411787144765E-2</v>
      </c>
      <c r="I1056" s="46">
        <v>4.386129334582943E-2</v>
      </c>
      <c r="J1056" s="46">
        <v>1.7906590363669928E-2</v>
      </c>
      <c r="K1056" s="46">
        <v>1.5861440291704648E-2</v>
      </c>
      <c r="L1056" s="46">
        <v>1.9859180357465245E-2</v>
      </c>
      <c r="M1056">
        <f>+_xlfn.IFNA(VLOOKUP(C1056,'[1]HISTORICO TCB MUNICIPIO'!$C$10:$W$1131,21,FALSE),0)</f>
        <v>2.4031563845050216E-2</v>
      </c>
    </row>
    <row r="1057" spans="1:13" x14ac:dyDescent="0.25">
      <c r="A1057" s="44">
        <f>+COUNTIF($B$1:B1057,ESTADISTICAS!B$9)</f>
        <v>42</v>
      </c>
      <c r="B1057">
        <v>85</v>
      </c>
      <c r="C1057" s="158">
        <v>85001</v>
      </c>
      <c r="D1057" s="46" t="s">
        <v>1325</v>
      </c>
      <c r="E1057" s="46">
        <v>0.56944103445453798</v>
      </c>
      <c r="F1057" s="46">
        <v>0.61372014745952874</v>
      </c>
      <c r="G1057" s="46">
        <v>0.63295821200912883</v>
      </c>
      <c r="H1057" s="46">
        <v>0.59696406443618344</v>
      </c>
      <c r="I1057" s="46">
        <v>0.62378955394586355</v>
      </c>
      <c r="J1057" s="46">
        <v>0.6459911497787445</v>
      </c>
      <c r="K1057" s="46">
        <v>0.66011628762787955</v>
      </c>
      <c r="L1057" s="46">
        <v>0.65428983417447728</v>
      </c>
      <c r="M1057">
        <f>+_xlfn.IFNA(VLOOKUP(C1057,'[1]HISTORICO TCB MUNICIPIO'!$C$10:$W$1131,21,FALSE),0)</f>
        <v>0.6217054263565891</v>
      </c>
    </row>
    <row r="1058" spans="1:13" x14ac:dyDescent="0.25">
      <c r="A1058" s="44">
        <f>+COUNTIF($B$1:B1058,ESTADISTICAS!B$9)</f>
        <v>42</v>
      </c>
      <c r="B1058">
        <v>85</v>
      </c>
      <c r="C1058" s="158">
        <v>85010</v>
      </c>
      <c r="D1058" s="46" t="s">
        <v>1326</v>
      </c>
      <c r="E1058" s="46">
        <v>1.767388825541619E-2</v>
      </c>
      <c r="F1058" s="46">
        <v>3.3051078940180278E-2</v>
      </c>
      <c r="G1058" s="46">
        <v>6.25E-2</v>
      </c>
      <c r="H1058" s="46">
        <v>4.205128205128205E-2</v>
      </c>
      <c r="I1058" s="46">
        <v>6.8352528793189787E-2</v>
      </c>
      <c r="J1058" s="46">
        <v>4.1717791411042947E-2</v>
      </c>
      <c r="K1058" s="46">
        <v>7.1704490584258818E-2</v>
      </c>
      <c r="L1058" s="46">
        <v>3.401522359657469E-2</v>
      </c>
      <c r="M1058">
        <f>+_xlfn.IFNA(VLOOKUP(C1058,'[1]HISTORICO TCB MUNICIPIO'!$C$10:$W$1131,21,FALSE),0)</f>
        <v>8.707931277947752E-3</v>
      </c>
    </row>
    <row r="1059" spans="1:13" x14ac:dyDescent="0.25">
      <c r="A1059" s="44">
        <f>+COUNTIF($B$1:B1059,ESTADISTICAS!B$9)</f>
        <v>42</v>
      </c>
      <c r="B1059">
        <v>85</v>
      </c>
      <c r="C1059" s="158">
        <v>85015</v>
      </c>
      <c r="D1059" s="46" t="s">
        <v>1327</v>
      </c>
      <c r="E1059" s="46">
        <v>0</v>
      </c>
      <c r="F1059" s="46">
        <v>0</v>
      </c>
      <c r="G1059" s="46">
        <v>0</v>
      </c>
      <c r="H1059" s="46">
        <v>0</v>
      </c>
      <c r="I1059" s="46">
        <v>0</v>
      </c>
      <c r="J1059" s="46">
        <v>1.532567049808429E-2</v>
      </c>
      <c r="K1059" s="46">
        <v>0</v>
      </c>
      <c r="L1059" s="46">
        <v>0</v>
      </c>
      <c r="M1059">
        <f>+_xlfn.IFNA(VLOOKUP(C1059,'[1]HISTORICO TCB MUNICIPIO'!$C$10:$W$1131,21,FALSE),0)</f>
        <v>0</v>
      </c>
    </row>
    <row r="1060" spans="1:13" x14ac:dyDescent="0.25">
      <c r="A1060" s="44">
        <f>+COUNTIF($B$1:B1060,ESTADISTICAS!B$9)</f>
        <v>42</v>
      </c>
      <c r="B1060">
        <v>85</v>
      </c>
      <c r="C1060" s="158">
        <v>85125</v>
      </c>
      <c r="D1060" s="46" t="s">
        <v>1328</v>
      </c>
      <c r="E1060" s="46">
        <v>0</v>
      </c>
      <c r="F1060" s="46">
        <v>0</v>
      </c>
      <c r="G1060" s="46">
        <v>0</v>
      </c>
      <c r="H1060" s="46">
        <v>0</v>
      </c>
      <c r="I1060" s="46">
        <v>0</v>
      </c>
      <c r="J1060" s="46">
        <v>1.0810810810810811E-2</v>
      </c>
      <c r="K1060" s="46">
        <v>0</v>
      </c>
      <c r="L1060" s="46">
        <v>0</v>
      </c>
      <c r="M1060">
        <f>+_xlfn.IFNA(VLOOKUP(C1060,'[1]HISTORICO TCB MUNICIPIO'!$C$10:$W$1131,21,FALSE),0)</f>
        <v>0</v>
      </c>
    </row>
    <row r="1061" spans="1:13" x14ac:dyDescent="0.25">
      <c r="A1061" s="44">
        <f>+COUNTIF($B$1:B1061,ESTADISTICAS!B$9)</f>
        <v>42</v>
      </c>
      <c r="B1061">
        <v>85</v>
      </c>
      <c r="C1061" s="158">
        <v>85136</v>
      </c>
      <c r="D1061" s="46" t="s">
        <v>1395</v>
      </c>
      <c r="E1061" s="46">
        <v>0</v>
      </c>
      <c r="F1061" s="46">
        <v>0</v>
      </c>
      <c r="G1061" s="46">
        <v>0</v>
      </c>
      <c r="H1061" s="46">
        <v>0</v>
      </c>
      <c r="I1061" s="46">
        <v>0</v>
      </c>
      <c r="J1061" s="46">
        <v>0</v>
      </c>
      <c r="K1061" s="46">
        <v>0</v>
      </c>
      <c r="L1061" s="46">
        <v>0</v>
      </c>
      <c r="M1061">
        <f>+_xlfn.IFNA(VLOOKUP(C1061,'[1]HISTORICO TCB MUNICIPIO'!$C$10:$W$1131,21,FALSE),0)</f>
        <v>0</v>
      </c>
    </row>
    <row r="1062" spans="1:13" x14ac:dyDescent="0.25">
      <c r="A1062" s="44">
        <f>+COUNTIF($B$1:B1062,ESTADISTICAS!B$9)</f>
        <v>42</v>
      </c>
      <c r="B1062">
        <v>85</v>
      </c>
      <c r="C1062" s="158">
        <v>85139</v>
      </c>
      <c r="D1062" s="46" t="s">
        <v>1329</v>
      </c>
      <c r="E1062" s="46">
        <v>4.9828178694158079E-2</v>
      </c>
      <c r="F1062" s="46">
        <v>5.9278350515463915E-2</v>
      </c>
      <c r="G1062" s="46">
        <v>5.6994818652849742E-2</v>
      </c>
      <c r="H1062" s="46">
        <v>2.0140105078809107E-2</v>
      </c>
      <c r="I1062" s="46">
        <v>0</v>
      </c>
      <c r="J1062" s="46">
        <v>8.2041932543299913E-3</v>
      </c>
      <c r="K1062" s="46">
        <v>0</v>
      </c>
      <c r="L1062" s="46">
        <v>9.5238095238095238E-4</v>
      </c>
      <c r="M1062">
        <f>+_xlfn.IFNA(VLOOKUP(C1062,'[1]HISTORICO TCB MUNICIPIO'!$C$10:$W$1131,21,FALSE),0)</f>
        <v>0</v>
      </c>
    </row>
    <row r="1063" spans="1:13" x14ac:dyDescent="0.25">
      <c r="A1063" s="44">
        <f>+COUNTIF($B$1:B1063,ESTADISTICAS!B$9)</f>
        <v>42</v>
      </c>
      <c r="B1063">
        <v>85</v>
      </c>
      <c r="C1063" s="158">
        <v>85162</v>
      </c>
      <c r="D1063" s="46" t="s">
        <v>1330</v>
      </c>
      <c r="E1063" s="46">
        <v>0.26510305614783225</v>
      </c>
      <c r="F1063" s="46">
        <v>0.25348189415041783</v>
      </c>
      <c r="G1063" s="46">
        <v>0.21954576737783896</v>
      </c>
      <c r="H1063" s="46">
        <v>3.6276522929500343E-2</v>
      </c>
      <c r="I1063" s="46">
        <v>3.4883720930232558E-2</v>
      </c>
      <c r="J1063" s="46">
        <v>2.3335621139327384E-2</v>
      </c>
      <c r="K1063" s="46">
        <v>1.5193370165745856E-2</v>
      </c>
      <c r="L1063" s="46">
        <v>0</v>
      </c>
      <c r="M1063">
        <f>+_xlfn.IFNA(VLOOKUP(C1063,'[1]HISTORICO TCB MUNICIPIO'!$C$10:$W$1131,21,FALSE),0)</f>
        <v>0</v>
      </c>
    </row>
    <row r="1064" spans="1:13" x14ac:dyDescent="0.25">
      <c r="A1064" s="44">
        <f>+COUNTIF($B$1:B1064,ESTADISTICAS!B$9)</f>
        <v>42</v>
      </c>
      <c r="B1064">
        <v>85</v>
      </c>
      <c r="C1064" s="158">
        <v>85225</v>
      </c>
      <c r="D1064" s="46" t="s">
        <v>1331</v>
      </c>
      <c r="E1064" s="46">
        <v>0</v>
      </c>
      <c r="F1064" s="46">
        <v>0</v>
      </c>
      <c r="G1064" s="46">
        <v>2.2564102564102566E-2</v>
      </c>
      <c r="H1064" s="46">
        <v>2.2988505747126436E-2</v>
      </c>
      <c r="I1064" s="46">
        <v>1.7039403620873271E-2</v>
      </c>
      <c r="J1064" s="46">
        <v>2.176278563656148E-3</v>
      </c>
      <c r="K1064" s="46">
        <v>0</v>
      </c>
      <c r="L1064" s="46">
        <v>0</v>
      </c>
      <c r="M1064">
        <f>+_xlfn.IFNA(VLOOKUP(C1064,'[1]HISTORICO TCB MUNICIPIO'!$C$10:$W$1131,21,FALSE),0)</f>
        <v>0</v>
      </c>
    </row>
    <row r="1065" spans="1:13" x14ac:dyDescent="0.25">
      <c r="A1065" s="44">
        <f>+COUNTIF($B$1:B1065,ESTADISTICAS!B$9)</f>
        <v>42</v>
      </c>
      <c r="B1065">
        <v>85</v>
      </c>
      <c r="C1065" s="158">
        <v>85230</v>
      </c>
      <c r="D1065" s="46" t="s">
        <v>1332</v>
      </c>
      <c r="E1065" s="46">
        <v>0</v>
      </c>
      <c r="F1065" s="46">
        <v>7.1084337349397592E-2</v>
      </c>
      <c r="G1065" s="46">
        <v>6.2275449101796408E-2</v>
      </c>
      <c r="H1065" s="46">
        <v>0</v>
      </c>
      <c r="I1065" s="46">
        <v>0</v>
      </c>
      <c r="J1065" s="46">
        <v>0</v>
      </c>
      <c r="K1065" s="46">
        <v>0</v>
      </c>
      <c r="L1065" s="46">
        <v>0</v>
      </c>
      <c r="M1065">
        <f>+_xlfn.IFNA(VLOOKUP(C1065,'[1]HISTORICO TCB MUNICIPIO'!$C$10:$W$1131,21,FALSE),0)</f>
        <v>0</v>
      </c>
    </row>
    <row r="1066" spans="1:13" x14ac:dyDescent="0.25">
      <c r="A1066" s="44">
        <f>+COUNTIF($B$1:B1066,ESTADISTICAS!B$9)</f>
        <v>42</v>
      </c>
      <c r="B1066">
        <v>85</v>
      </c>
      <c r="C1066" s="158">
        <v>85250</v>
      </c>
      <c r="D1066" s="46" t="s">
        <v>1333</v>
      </c>
      <c r="E1066" s="46">
        <v>0.1171875</v>
      </c>
      <c r="F1066" s="46">
        <v>0.11666072065643952</v>
      </c>
      <c r="G1066" s="46">
        <v>0.12292118582791034</v>
      </c>
      <c r="H1066" s="46">
        <v>8.3916083916083919E-2</v>
      </c>
      <c r="I1066" s="46">
        <v>0.11169612636329447</v>
      </c>
      <c r="J1066" s="46">
        <v>8.5450346420323328E-2</v>
      </c>
      <c r="K1066" s="46">
        <v>0.10875539850804869</v>
      </c>
      <c r="L1066" s="46">
        <v>8.4433773509403759E-2</v>
      </c>
      <c r="M1066">
        <f>+_xlfn.IFNA(VLOOKUP(C1066,'[1]HISTORICO TCB MUNICIPIO'!$C$10:$W$1131,21,FALSE),0)</f>
        <v>6.295694557270512E-2</v>
      </c>
    </row>
    <row r="1067" spans="1:13" x14ac:dyDescent="0.25">
      <c r="A1067" s="44">
        <f>+COUNTIF($B$1:B1067,ESTADISTICAS!B$9)</f>
        <v>42</v>
      </c>
      <c r="B1067">
        <v>85</v>
      </c>
      <c r="C1067" s="158">
        <v>85263</v>
      </c>
      <c r="D1067" s="46" t="s">
        <v>1334</v>
      </c>
      <c r="E1067" s="46">
        <v>0</v>
      </c>
      <c r="F1067" s="46">
        <v>0</v>
      </c>
      <c r="G1067" s="46">
        <v>0</v>
      </c>
      <c r="H1067" s="46">
        <v>0</v>
      </c>
      <c r="I1067" s="46">
        <v>0</v>
      </c>
      <c r="J1067" s="46">
        <v>2.2974607013301087E-2</v>
      </c>
      <c r="K1067" s="46">
        <v>0</v>
      </c>
      <c r="L1067" s="46">
        <v>0</v>
      </c>
      <c r="M1067">
        <f>+_xlfn.IFNA(VLOOKUP(C1067,'[1]HISTORICO TCB MUNICIPIO'!$C$10:$W$1131,21,FALSE),0)</f>
        <v>0</v>
      </c>
    </row>
    <row r="1068" spans="1:13" x14ac:dyDescent="0.25">
      <c r="A1068" s="44">
        <f>+COUNTIF($B$1:B1068,ESTADISTICAS!B$9)</f>
        <v>42</v>
      </c>
      <c r="B1068">
        <v>85</v>
      </c>
      <c r="C1068" s="158">
        <v>85279</v>
      </c>
      <c r="D1068" s="46" t="s">
        <v>1396</v>
      </c>
      <c r="E1068" s="46">
        <v>0</v>
      </c>
      <c r="F1068" s="46">
        <v>0</v>
      </c>
      <c r="G1068" s="46">
        <v>0</v>
      </c>
      <c r="H1068" s="46">
        <v>0</v>
      </c>
      <c r="I1068" s="46">
        <v>0</v>
      </c>
      <c r="J1068" s="46">
        <v>0</v>
      </c>
      <c r="K1068" s="46">
        <v>0</v>
      </c>
      <c r="L1068" s="46">
        <v>0</v>
      </c>
      <c r="M1068">
        <f>+_xlfn.IFNA(VLOOKUP(C1068,'[1]HISTORICO TCB MUNICIPIO'!$C$10:$W$1131,21,FALSE),0)</f>
        <v>0</v>
      </c>
    </row>
    <row r="1069" spans="1:13" x14ac:dyDescent="0.25">
      <c r="A1069" s="44">
        <f>+COUNTIF($B$1:B1069,ESTADISTICAS!B$9)</f>
        <v>42</v>
      </c>
      <c r="B1069">
        <v>85</v>
      </c>
      <c r="C1069" s="158">
        <v>85300</v>
      </c>
      <c r="D1069" s="46" t="s">
        <v>482</v>
      </c>
      <c r="E1069" s="46">
        <v>1.2048192771084338E-2</v>
      </c>
      <c r="F1069" s="46">
        <v>0</v>
      </c>
      <c r="G1069" s="46">
        <v>0</v>
      </c>
      <c r="H1069" s="46">
        <v>0</v>
      </c>
      <c r="I1069" s="46">
        <v>0</v>
      </c>
      <c r="J1069" s="46">
        <v>1.0273972602739725E-2</v>
      </c>
      <c r="K1069" s="46">
        <v>0</v>
      </c>
      <c r="L1069" s="46">
        <v>0</v>
      </c>
      <c r="M1069">
        <f>+_xlfn.IFNA(VLOOKUP(C1069,'[1]HISTORICO TCB MUNICIPIO'!$C$10:$W$1131,21,FALSE),0)</f>
        <v>0</v>
      </c>
    </row>
    <row r="1070" spans="1:13" x14ac:dyDescent="0.25">
      <c r="A1070" s="44">
        <f>+COUNTIF($B$1:B1070,ESTADISTICAS!B$9)</f>
        <v>42</v>
      </c>
      <c r="B1070">
        <v>85</v>
      </c>
      <c r="C1070" s="158">
        <v>85315</v>
      </c>
      <c r="D1070" s="46" t="s">
        <v>1335</v>
      </c>
      <c r="E1070" s="46">
        <v>0</v>
      </c>
      <c r="F1070" s="46">
        <v>0</v>
      </c>
      <c r="G1070" s="46">
        <v>0</v>
      </c>
      <c r="H1070" s="46">
        <v>0</v>
      </c>
      <c r="I1070" s="46">
        <v>0</v>
      </c>
      <c r="J1070" s="46">
        <v>5.1020408163265302E-3</v>
      </c>
      <c r="K1070" s="46">
        <v>0</v>
      </c>
      <c r="L1070" s="46">
        <v>0</v>
      </c>
      <c r="M1070">
        <f>+_xlfn.IFNA(VLOOKUP(C1070,'[1]HISTORICO TCB MUNICIPIO'!$C$10:$W$1131,21,FALSE),0)</f>
        <v>0</v>
      </c>
    </row>
    <row r="1071" spans="1:13" x14ac:dyDescent="0.25">
      <c r="A1071" s="44">
        <f>+COUNTIF($B$1:B1071,ESTADISTICAS!B$9)</f>
        <v>42</v>
      </c>
      <c r="B1071">
        <v>85</v>
      </c>
      <c r="C1071" s="158">
        <v>85325</v>
      </c>
      <c r="D1071" s="46" t="s">
        <v>1336</v>
      </c>
      <c r="E1071" s="46">
        <v>0</v>
      </c>
      <c r="F1071" s="46">
        <v>0</v>
      </c>
      <c r="G1071" s="46">
        <v>0</v>
      </c>
      <c r="H1071" s="46">
        <v>0</v>
      </c>
      <c r="I1071" s="46">
        <v>0</v>
      </c>
      <c r="J1071" s="46">
        <v>6.6401062416998674E-3</v>
      </c>
      <c r="K1071" s="46">
        <v>0</v>
      </c>
      <c r="L1071" s="46">
        <v>0</v>
      </c>
      <c r="M1071">
        <f>+_xlfn.IFNA(VLOOKUP(C1071,'[1]HISTORICO TCB MUNICIPIO'!$C$10:$W$1131,21,FALSE),0)</f>
        <v>0</v>
      </c>
    </row>
    <row r="1072" spans="1:13" x14ac:dyDescent="0.25">
      <c r="A1072" s="44">
        <f>+COUNTIF($B$1:B1072,ESTADISTICAS!B$9)</f>
        <v>42</v>
      </c>
      <c r="B1072">
        <v>85</v>
      </c>
      <c r="C1072" s="158">
        <v>85400</v>
      </c>
      <c r="D1072" s="46" t="s">
        <v>1337</v>
      </c>
      <c r="E1072" s="46">
        <v>3.0376670716889428E-2</v>
      </c>
      <c r="F1072" s="46">
        <v>2.0884520884520884E-2</v>
      </c>
      <c r="G1072" s="46">
        <v>8.5967130214917822E-2</v>
      </c>
      <c r="H1072" s="46">
        <v>8.6500655307994764E-2</v>
      </c>
      <c r="I1072" s="46">
        <v>8.9041095890410954E-2</v>
      </c>
      <c r="J1072" s="46">
        <v>0</v>
      </c>
      <c r="K1072" s="46">
        <v>0</v>
      </c>
      <c r="L1072" s="46">
        <v>0</v>
      </c>
      <c r="M1072">
        <f>+_xlfn.IFNA(VLOOKUP(C1072,'[1]HISTORICO TCB MUNICIPIO'!$C$10:$W$1131,21,FALSE),0)</f>
        <v>0</v>
      </c>
    </row>
    <row r="1073" spans="1:13" x14ac:dyDescent="0.25">
      <c r="A1073" s="44">
        <f>+COUNTIF($B$1:B1073,ESTADISTICAS!B$9)</f>
        <v>42</v>
      </c>
      <c r="B1073">
        <v>85</v>
      </c>
      <c r="C1073" s="158">
        <v>85410</v>
      </c>
      <c r="D1073" s="46" t="s">
        <v>1338</v>
      </c>
      <c r="E1073" s="46">
        <v>6.6335740072202165E-2</v>
      </c>
      <c r="F1073" s="46">
        <v>9.724047306176084E-2</v>
      </c>
      <c r="G1073" s="46">
        <v>0.13359106529209622</v>
      </c>
      <c r="H1073" s="46">
        <v>8.8135593220338981E-2</v>
      </c>
      <c r="I1073" s="46">
        <v>6.9983136593591899E-2</v>
      </c>
      <c r="J1073" s="46">
        <v>5.9907834101382486E-2</v>
      </c>
      <c r="K1073" s="46">
        <v>6.4139941690962099E-2</v>
      </c>
      <c r="L1073" s="46">
        <v>6.5702479338842976E-2</v>
      </c>
      <c r="M1073">
        <f>+_xlfn.IFNA(VLOOKUP(C1073,'[1]HISTORICO TCB MUNICIPIO'!$C$10:$W$1131,21,FALSE),0)</f>
        <v>5.2803929594760539E-2</v>
      </c>
    </row>
    <row r="1074" spans="1:13" x14ac:dyDescent="0.25">
      <c r="A1074" s="44">
        <f>+COUNTIF($B$1:B1074,ESTADISTICAS!B$9)</f>
        <v>42</v>
      </c>
      <c r="B1074">
        <v>85</v>
      </c>
      <c r="C1074" s="158">
        <v>85430</v>
      </c>
      <c r="D1074" s="46" t="s">
        <v>1339</v>
      </c>
      <c r="E1074" s="46">
        <v>0</v>
      </c>
      <c r="F1074" s="46">
        <v>0</v>
      </c>
      <c r="G1074" s="46">
        <v>3.6292935839274142E-2</v>
      </c>
      <c r="H1074" s="46">
        <v>5.1856594110115235E-2</v>
      </c>
      <c r="I1074" s="46">
        <v>6.1068702290076333E-2</v>
      </c>
      <c r="J1074" s="46">
        <v>3.659305993690852E-2</v>
      </c>
      <c r="K1074" s="46">
        <v>4.5796737766624844E-2</v>
      </c>
      <c r="L1074" s="46">
        <v>3.9301310043668124E-2</v>
      </c>
      <c r="M1074">
        <f>+_xlfn.IFNA(VLOOKUP(C1074,'[1]HISTORICO TCB MUNICIPIO'!$C$10:$W$1131,21,FALSE),0)</f>
        <v>2.292441140024783E-2</v>
      </c>
    </row>
    <row r="1075" spans="1:13" x14ac:dyDescent="0.25">
      <c r="A1075" s="44">
        <f>+COUNTIF($B$1:B1075,ESTADISTICAS!B$9)</f>
        <v>42</v>
      </c>
      <c r="B1075">
        <v>85</v>
      </c>
      <c r="C1075" s="158">
        <v>85440</v>
      </c>
      <c r="D1075" s="46" t="s">
        <v>584</v>
      </c>
      <c r="E1075" s="46">
        <v>6.8115336397826992E-2</v>
      </c>
      <c r="F1075" s="46">
        <v>0.15942622950819671</v>
      </c>
      <c r="G1075" s="46">
        <v>0.19611021069692058</v>
      </c>
      <c r="H1075" s="46">
        <v>6.8062827225130892E-2</v>
      </c>
      <c r="I1075" s="46">
        <v>5.078597339782346E-2</v>
      </c>
      <c r="J1075" s="46">
        <v>6.2727640631323356E-2</v>
      </c>
      <c r="K1075" s="46">
        <v>9.5238095238095233E-2</v>
      </c>
      <c r="L1075" s="46">
        <v>2.1730217302173022E-2</v>
      </c>
      <c r="M1075">
        <f>+_xlfn.IFNA(VLOOKUP(C1075,'[1]HISTORICO TCB MUNICIPIO'!$C$10:$W$1131,21,FALSE),0)</f>
        <v>4.1305245766212311E-4</v>
      </c>
    </row>
    <row r="1076" spans="1:13" x14ac:dyDescent="0.25">
      <c r="A1076" s="44">
        <f>+COUNTIF($B$1:B1076,ESTADISTICAS!B$9)</f>
        <v>42</v>
      </c>
      <c r="B1076">
        <v>86</v>
      </c>
      <c r="C1076" s="158">
        <v>86001</v>
      </c>
      <c r="D1076" s="46" t="s">
        <v>1340</v>
      </c>
      <c r="E1076" s="46">
        <v>0.43563362609786699</v>
      </c>
      <c r="F1076" s="46">
        <v>0.50074589756340127</v>
      </c>
      <c r="G1076" s="46">
        <v>0.47414006434050976</v>
      </c>
      <c r="H1076" s="46">
        <v>0.43565583932556412</v>
      </c>
      <c r="I1076" s="46">
        <v>0.36633416458852869</v>
      </c>
      <c r="J1076" s="46">
        <v>0.44994969818913483</v>
      </c>
      <c r="K1076" s="46">
        <v>0.35690831017933822</v>
      </c>
      <c r="L1076" s="46">
        <v>0.34698003538033861</v>
      </c>
      <c r="M1076">
        <f>+_xlfn.IFNA(VLOOKUP(C1076,'[1]HISTORICO TCB MUNICIPIO'!$C$10:$W$1131,21,FALSE),0)</f>
        <v>0.37763289869608824</v>
      </c>
    </row>
    <row r="1077" spans="1:13" x14ac:dyDescent="0.25">
      <c r="A1077" s="44">
        <f>+COUNTIF($B$1:B1077,ESTADISTICAS!B$9)</f>
        <v>42</v>
      </c>
      <c r="B1077">
        <v>86</v>
      </c>
      <c r="C1077" s="158">
        <v>86219</v>
      </c>
      <c r="D1077" s="46" t="s">
        <v>1050</v>
      </c>
      <c r="E1077" s="46">
        <v>0.11722912966252221</v>
      </c>
      <c r="F1077" s="46">
        <v>5.9027777777777776E-2</v>
      </c>
      <c r="G1077" s="46">
        <v>0</v>
      </c>
      <c r="H1077" s="46">
        <v>1.6863406408094434E-3</v>
      </c>
      <c r="I1077" s="46">
        <v>0</v>
      </c>
      <c r="J1077" s="46">
        <v>0</v>
      </c>
      <c r="K1077" s="46">
        <v>0</v>
      </c>
      <c r="L1077" s="46">
        <v>0</v>
      </c>
      <c r="M1077">
        <f>+_xlfn.IFNA(VLOOKUP(C1077,'[1]HISTORICO TCB MUNICIPIO'!$C$10:$W$1131,21,FALSE),0)</f>
        <v>0</v>
      </c>
    </row>
    <row r="1078" spans="1:13" x14ac:dyDescent="0.25">
      <c r="A1078" s="44">
        <f>+COUNTIF($B$1:B1078,ESTADISTICAS!B$9)</f>
        <v>42</v>
      </c>
      <c r="B1078">
        <v>86</v>
      </c>
      <c r="C1078" s="158">
        <v>86320</v>
      </c>
      <c r="D1078" s="46" t="s">
        <v>1341</v>
      </c>
      <c r="E1078" s="46">
        <v>8.2855973813420622E-2</v>
      </c>
      <c r="F1078" s="46">
        <v>5.6170886075949368E-2</v>
      </c>
      <c r="G1078" s="46">
        <v>6.8493150684931503E-3</v>
      </c>
      <c r="H1078" s="46">
        <v>6.2145859989033081E-3</v>
      </c>
      <c r="I1078" s="46">
        <v>0</v>
      </c>
      <c r="J1078" s="46">
        <v>2.6962862472443616E-2</v>
      </c>
      <c r="K1078" s="46">
        <v>4.9309664694280079E-3</v>
      </c>
      <c r="L1078" s="46">
        <v>7.3765234124438745E-3</v>
      </c>
      <c r="M1078">
        <f>+_xlfn.IFNA(VLOOKUP(C1078,'[1]HISTORICO TCB MUNICIPIO'!$C$10:$W$1131,21,FALSE),0)</f>
        <v>9.5957212521629691E-3</v>
      </c>
    </row>
    <row r="1079" spans="1:13" x14ac:dyDescent="0.25">
      <c r="A1079" s="44">
        <f>+COUNTIF($B$1:B1079,ESTADISTICAS!B$9)</f>
        <v>42</v>
      </c>
      <c r="B1079">
        <v>86</v>
      </c>
      <c r="C1079" s="158">
        <v>86568</v>
      </c>
      <c r="D1079" s="46" t="s">
        <v>1342</v>
      </c>
      <c r="E1079" s="46">
        <v>9.6889176928062218E-2</v>
      </c>
      <c r="F1079" s="46">
        <v>0.13370607028753995</v>
      </c>
      <c r="G1079" s="46">
        <v>0.1392665191274107</v>
      </c>
      <c r="H1079" s="46">
        <v>0.12273800157356413</v>
      </c>
      <c r="I1079" s="46">
        <v>0.3486469477658905</v>
      </c>
      <c r="J1079" s="46">
        <v>0.37284107114561876</v>
      </c>
      <c r="K1079" s="46">
        <v>0.49137931034482757</v>
      </c>
      <c r="L1079" s="46">
        <v>0.33413654618473898</v>
      </c>
      <c r="M1079">
        <f>+_xlfn.IFNA(VLOOKUP(C1079,'[1]HISTORICO TCB MUNICIPIO'!$C$10:$W$1131,21,FALSE),0)</f>
        <v>0.31219748305905132</v>
      </c>
    </row>
    <row r="1080" spans="1:13" x14ac:dyDescent="0.25">
      <c r="A1080" s="44">
        <f>+COUNTIF($B$1:B1080,ESTADISTICAS!B$9)</f>
        <v>42</v>
      </c>
      <c r="B1080">
        <v>86</v>
      </c>
      <c r="C1080" s="158">
        <v>86569</v>
      </c>
      <c r="D1080" s="46" t="s">
        <v>1343</v>
      </c>
      <c r="E1080" s="46">
        <v>5.1842598376014994E-2</v>
      </c>
      <c r="F1080" s="46">
        <v>2.0897357098955131E-2</v>
      </c>
      <c r="G1080" s="46">
        <v>0</v>
      </c>
      <c r="H1080" s="46">
        <v>0</v>
      </c>
      <c r="I1080" s="46">
        <v>0</v>
      </c>
      <c r="J1080" s="46">
        <v>1.3513513513513514E-2</v>
      </c>
      <c r="K1080" s="46">
        <v>0</v>
      </c>
      <c r="L1080" s="46">
        <v>0</v>
      </c>
      <c r="M1080">
        <f>+_xlfn.IFNA(VLOOKUP(C1080,'[1]HISTORICO TCB MUNICIPIO'!$C$10:$W$1131,21,FALSE),0)</f>
        <v>0</v>
      </c>
    </row>
    <row r="1081" spans="1:13" x14ac:dyDescent="0.25">
      <c r="A1081" s="44">
        <f>+COUNTIF($B$1:B1081,ESTADISTICAS!B$9)</f>
        <v>42</v>
      </c>
      <c r="B1081">
        <v>86</v>
      </c>
      <c r="C1081" s="158">
        <v>86571</v>
      </c>
      <c r="D1081" s="46" t="s">
        <v>1344</v>
      </c>
      <c r="E1081" s="46">
        <v>1.258917331095258E-3</v>
      </c>
      <c r="F1081" s="46">
        <v>3.0565881866997109E-2</v>
      </c>
      <c r="G1081" s="46">
        <v>2.2653721682847898E-2</v>
      </c>
      <c r="H1081" s="46">
        <v>5.0277117973079967E-2</v>
      </c>
      <c r="I1081" s="46">
        <v>6.4516129032258063E-2</v>
      </c>
      <c r="J1081" s="46">
        <v>4.1634835752482814E-2</v>
      </c>
      <c r="K1081" s="46">
        <v>3.0234315948601664E-3</v>
      </c>
      <c r="L1081" s="46">
        <v>7.5187969924812035E-4</v>
      </c>
      <c r="M1081">
        <f>+_xlfn.IFNA(VLOOKUP(C1081,'[1]HISTORICO TCB MUNICIPIO'!$C$10:$W$1131,21,FALSE),0)</f>
        <v>0</v>
      </c>
    </row>
    <row r="1082" spans="1:13" x14ac:dyDescent="0.25">
      <c r="A1082" s="44">
        <f>+COUNTIF($B$1:B1082,ESTADISTICAS!B$9)</f>
        <v>42</v>
      </c>
      <c r="B1082">
        <v>86</v>
      </c>
      <c r="C1082" s="158">
        <v>86573</v>
      </c>
      <c r="D1082" s="46" t="s">
        <v>1345</v>
      </c>
      <c r="E1082" s="46">
        <v>2.2592152199762187E-2</v>
      </c>
      <c r="F1082" s="46">
        <v>4.86646884272997E-2</v>
      </c>
      <c r="G1082" s="46">
        <v>2.6237328562909959E-2</v>
      </c>
      <c r="H1082" s="46">
        <v>1.8685955394816153E-2</v>
      </c>
      <c r="I1082" s="46">
        <v>3.0656039239730227E-3</v>
      </c>
      <c r="J1082" s="46">
        <v>6.8922305764411024E-2</v>
      </c>
      <c r="K1082" s="46">
        <v>0</v>
      </c>
      <c r="L1082" s="46">
        <v>0</v>
      </c>
      <c r="M1082">
        <f>+_xlfn.IFNA(VLOOKUP(C1082,'[1]HISTORICO TCB MUNICIPIO'!$C$10:$W$1131,21,FALSE),0)</f>
        <v>0</v>
      </c>
    </row>
    <row r="1083" spans="1:13" x14ac:dyDescent="0.25">
      <c r="A1083" s="44">
        <f>+COUNTIF($B$1:B1083,ESTADISTICAS!B$9)</f>
        <v>42</v>
      </c>
      <c r="B1083">
        <v>86</v>
      </c>
      <c r="C1083" s="158">
        <v>86749</v>
      </c>
      <c r="D1083" s="46" t="s">
        <v>1346</v>
      </c>
      <c r="E1083" s="46">
        <v>0.22614107883817428</v>
      </c>
      <c r="F1083" s="46">
        <v>0.19756427604871449</v>
      </c>
      <c r="G1083" s="46">
        <v>0.19107856191744341</v>
      </c>
      <c r="H1083" s="46">
        <v>0.18762343647136273</v>
      </c>
      <c r="I1083" s="46">
        <v>0.23653088042049936</v>
      </c>
      <c r="J1083" s="46">
        <v>0.30423280423280424</v>
      </c>
      <c r="K1083" s="46">
        <v>0.24915824915824916</v>
      </c>
      <c r="L1083" s="46">
        <v>0.23130193905817176</v>
      </c>
      <c r="M1083">
        <f>+_xlfn.IFNA(VLOOKUP(C1083,'[1]HISTORICO TCB MUNICIPIO'!$C$10:$W$1131,21,FALSE),0)</f>
        <v>0.38964773544212794</v>
      </c>
    </row>
    <row r="1084" spans="1:13" x14ac:dyDescent="0.25">
      <c r="A1084" s="44">
        <f>+COUNTIF($B$1:B1084,ESTADISTICAS!B$9)</f>
        <v>42</v>
      </c>
      <c r="B1084">
        <v>86</v>
      </c>
      <c r="C1084" s="158">
        <v>86755</v>
      </c>
      <c r="D1084" s="46" t="s">
        <v>487</v>
      </c>
      <c r="E1084" s="46">
        <v>0.20364741641337386</v>
      </c>
      <c r="F1084" s="46">
        <v>0.17851739788199697</v>
      </c>
      <c r="G1084" s="46">
        <v>0.19184290030211482</v>
      </c>
      <c r="H1084" s="46">
        <v>0.2</v>
      </c>
      <c r="I1084" s="46">
        <v>0.17573872472783825</v>
      </c>
      <c r="J1084" s="46">
        <v>0.24440894568690097</v>
      </c>
      <c r="K1084" s="46">
        <v>9.1653027823240585E-2</v>
      </c>
      <c r="L1084" s="46">
        <v>6.9536423841059597E-2</v>
      </c>
      <c r="M1084">
        <f>+_xlfn.IFNA(VLOOKUP(C1084,'[1]HISTORICO TCB MUNICIPIO'!$C$10:$W$1131,21,FALSE),0)</f>
        <v>4.5454545454545456E-2</v>
      </c>
    </row>
    <row r="1085" spans="1:13" x14ac:dyDescent="0.25">
      <c r="A1085" s="44">
        <f>+COUNTIF($B$1:B1085,ESTADISTICAS!B$9)</f>
        <v>42</v>
      </c>
      <c r="B1085">
        <v>86</v>
      </c>
      <c r="C1085" s="158">
        <v>86757</v>
      </c>
      <c r="D1085" s="46" t="s">
        <v>1206</v>
      </c>
      <c r="E1085" s="46">
        <v>1.3731825525040387E-2</v>
      </c>
      <c r="F1085" s="46">
        <v>2.6953125000000001E-2</v>
      </c>
      <c r="G1085" s="46">
        <v>1.1649755730928222E-2</v>
      </c>
      <c r="H1085" s="46">
        <v>2.2045536682327432E-2</v>
      </c>
      <c r="I1085" s="46">
        <v>9.3945720250521916E-3</v>
      </c>
      <c r="J1085" s="46">
        <v>2.2521008403361343E-2</v>
      </c>
      <c r="K1085" s="46">
        <v>0</v>
      </c>
      <c r="L1085" s="46">
        <v>0</v>
      </c>
      <c r="M1085">
        <f>+_xlfn.IFNA(VLOOKUP(C1085,'[1]HISTORICO TCB MUNICIPIO'!$C$10:$W$1131,21,FALSE),0)</f>
        <v>0</v>
      </c>
    </row>
    <row r="1086" spans="1:13" x14ac:dyDescent="0.25">
      <c r="A1086" s="44">
        <f>+COUNTIF($B$1:B1086,ESTADISTICAS!B$9)</f>
        <v>42</v>
      </c>
      <c r="B1086">
        <v>86</v>
      </c>
      <c r="C1086" s="158">
        <v>86760</v>
      </c>
      <c r="D1086" s="46" t="s">
        <v>1124</v>
      </c>
      <c r="E1086" s="46">
        <v>0</v>
      </c>
      <c r="F1086" s="46">
        <v>4.4378698224852069E-2</v>
      </c>
      <c r="G1086" s="46">
        <v>1.9342359767891683E-3</v>
      </c>
      <c r="H1086" s="46">
        <v>2.184235517568851E-2</v>
      </c>
      <c r="I1086" s="46">
        <v>9.3808630393996256E-3</v>
      </c>
      <c r="J1086" s="46">
        <v>9.2506938020351526E-3</v>
      </c>
      <c r="K1086" s="46">
        <v>0</v>
      </c>
      <c r="L1086" s="46">
        <v>0</v>
      </c>
      <c r="M1086">
        <f>+_xlfn.IFNA(VLOOKUP(C1086,'[1]HISTORICO TCB MUNICIPIO'!$C$10:$W$1131,21,FALSE),0)</f>
        <v>0</v>
      </c>
    </row>
    <row r="1087" spans="1:13" x14ac:dyDescent="0.25">
      <c r="A1087" s="44">
        <f>+COUNTIF($B$1:B1087,ESTADISTICAS!B$9)</f>
        <v>42</v>
      </c>
      <c r="B1087">
        <v>86</v>
      </c>
      <c r="C1087" s="158">
        <v>86865</v>
      </c>
      <c r="D1087" s="46" t="s">
        <v>1347</v>
      </c>
      <c r="E1087" s="46">
        <v>6.5451532725766357E-2</v>
      </c>
      <c r="F1087" s="46">
        <v>7.5376884422110546E-2</v>
      </c>
      <c r="G1087" s="46">
        <v>7.1220081727962639E-2</v>
      </c>
      <c r="H1087" s="46">
        <v>5.9777484442768244E-2</v>
      </c>
      <c r="I1087" s="46">
        <v>8.7307410124724871E-2</v>
      </c>
      <c r="J1087" s="46">
        <v>6.4839691921905779E-2</v>
      </c>
      <c r="K1087" s="46">
        <v>4.0697674418604654E-2</v>
      </c>
      <c r="L1087" s="46">
        <v>3.9609143255976267E-2</v>
      </c>
      <c r="M1087">
        <f>+_xlfn.IFNA(VLOOKUP(C1087,'[1]HISTORICO TCB MUNICIPIO'!$C$10:$W$1131,21,FALSE),0)</f>
        <v>3.8495035708064798E-2</v>
      </c>
    </row>
    <row r="1088" spans="1:13" x14ac:dyDescent="0.25">
      <c r="A1088" s="44">
        <f>+COUNTIF($B$1:B1088,ESTADISTICAS!B$9)</f>
        <v>42</v>
      </c>
      <c r="B1088">
        <v>86</v>
      </c>
      <c r="C1088" s="158">
        <v>86885</v>
      </c>
      <c r="D1088" s="46" t="s">
        <v>1348</v>
      </c>
      <c r="E1088" s="46">
        <v>7.1275225418634611E-2</v>
      </c>
      <c r="F1088" s="46">
        <v>3.4701650444350404E-2</v>
      </c>
      <c r="G1088" s="46">
        <v>5.5835432409739712E-2</v>
      </c>
      <c r="H1088" s="46">
        <v>5.0648807032231062E-2</v>
      </c>
      <c r="I1088" s="46">
        <v>2.393952120957581E-2</v>
      </c>
      <c r="J1088" s="46">
        <v>3.810330228619814E-2</v>
      </c>
      <c r="K1088" s="46">
        <v>0</v>
      </c>
      <c r="L1088" s="46">
        <v>0</v>
      </c>
      <c r="M1088">
        <f>+_xlfn.IFNA(VLOOKUP(C1088,'[1]HISTORICO TCB MUNICIPIO'!$C$10:$W$1131,21,FALSE),0)</f>
        <v>0</v>
      </c>
    </row>
    <row r="1089" spans="1:13" x14ac:dyDescent="0.25">
      <c r="A1089" s="44">
        <f>+COUNTIF($B$1:B1089,ESTADISTICAS!B$9)</f>
        <v>42</v>
      </c>
      <c r="B1089">
        <v>88</v>
      </c>
      <c r="C1089" s="158">
        <v>88001</v>
      </c>
      <c r="D1089" s="46" t="s">
        <v>1201</v>
      </c>
      <c r="E1089" s="46">
        <v>0.25774826059456041</v>
      </c>
      <c r="F1089" s="46">
        <v>0.15245437382001259</v>
      </c>
      <c r="G1089" s="46">
        <v>0.17331866750471403</v>
      </c>
      <c r="H1089" s="46">
        <v>0.1935128326247835</v>
      </c>
      <c r="I1089" s="46">
        <v>0.2933818872704243</v>
      </c>
      <c r="J1089" s="46">
        <v>0.26833545918367346</v>
      </c>
      <c r="K1089" s="46">
        <v>0.20762302991315534</v>
      </c>
      <c r="L1089" s="46">
        <v>0.21855166802278275</v>
      </c>
      <c r="M1089">
        <f>+_xlfn.IFNA(VLOOKUP(C1089,'[1]HISTORICO TCB MUNICIPIO'!$C$10:$W$1131,21,FALSE),0)</f>
        <v>0.2211966375473875</v>
      </c>
    </row>
    <row r="1090" spans="1:13" x14ac:dyDescent="0.25">
      <c r="A1090" s="44">
        <f>+COUNTIF($B$1:B1090,ESTADISTICAS!B$9)</f>
        <v>42</v>
      </c>
      <c r="B1090">
        <v>88</v>
      </c>
      <c r="C1090" s="158">
        <v>88564</v>
      </c>
      <c r="D1090" s="46" t="s">
        <v>1349</v>
      </c>
      <c r="E1090" s="46">
        <v>0.25164113785557984</v>
      </c>
      <c r="F1090" s="46">
        <v>0.18722466960352424</v>
      </c>
      <c r="G1090" s="46">
        <v>0.17857142857142858</v>
      </c>
      <c r="H1090" s="46">
        <v>0.10227272727272728</v>
      </c>
      <c r="I1090" s="46">
        <v>2.0737327188940093E-2</v>
      </c>
      <c r="J1090" s="46">
        <v>0</v>
      </c>
      <c r="K1090" s="46">
        <v>0</v>
      </c>
      <c r="L1090" s="46">
        <v>0</v>
      </c>
      <c r="M1090">
        <f>+_xlfn.IFNA(VLOOKUP(C1090,'[1]HISTORICO TCB MUNICIPIO'!$C$10:$W$1131,21,FALSE),0)</f>
        <v>0.1625615763546798</v>
      </c>
    </row>
    <row r="1091" spans="1:13" x14ac:dyDescent="0.25">
      <c r="A1091" s="44">
        <f>+COUNTIF($B$1:B1091,ESTADISTICAS!B$9)</f>
        <v>42</v>
      </c>
      <c r="B1091">
        <v>91</v>
      </c>
      <c r="C1091" s="158">
        <v>91001</v>
      </c>
      <c r="D1091" s="46" t="s">
        <v>1350</v>
      </c>
      <c r="E1091" s="46">
        <v>0.23370693233706932</v>
      </c>
      <c r="F1091" s="46">
        <v>0.2030499268853144</v>
      </c>
      <c r="G1091" s="46">
        <v>0.18443316412859559</v>
      </c>
      <c r="H1091" s="46">
        <v>0.1483634797588286</v>
      </c>
      <c r="I1091" s="46">
        <v>0.13582677165354332</v>
      </c>
      <c r="J1091" s="46">
        <v>0.12137961529957993</v>
      </c>
      <c r="K1091" s="46">
        <v>0.20303435966086569</v>
      </c>
      <c r="L1091" s="46">
        <v>0.14327551250281595</v>
      </c>
      <c r="M1091">
        <f>+_xlfn.IFNA(VLOOKUP(C1091,'[1]HISTORICO TCB MUNICIPIO'!$C$10:$W$1131,21,FALSE),0)</f>
        <v>0.14532243415077203</v>
      </c>
    </row>
    <row r="1092" spans="1:13" x14ac:dyDescent="0.25">
      <c r="A1092" s="44">
        <f>+COUNTIF($B$1:B1092,ESTADISTICAS!B$9)</f>
        <v>42</v>
      </c>
      <c r="B1092">
        <v>91</v>
      </c>
      <c r="C1092" s="158">
        <v>91263</v>
      </c>
      <c r="D1092" s="46" t="s">
        <v>1351</v>
      </c>
      <c r="E1092" s="46">
        <v>4.5385779122541605E-3</v>
      </c>
      <c r="F1092" s="46">
        <v>0</v>
      </c>
      <c r="G1092" s="46">
        <v>1.5015015015015015E-3</v>
      </c>
      <c r="H1092" s="46">
        <v>2.0895522388059702E-2</v>
      </c>
      <c r="I1092" s="46">
        <v>0</v>
      </c>
      <c r="J1092" s="46">
        <v>0</v>
      </c>
      <c r="K1092" s="46">
        <v>0</v>
      </c>
      <c r="L1092" s="46">
        <v>1.6835016835016834E-3</v>
      </c>
      <c r="M1092">
        <f>+_xlfn.IFNA(VLOOKUP(C1092,'[1]HISTORICO TCB MUNICIPIO'!$C$10:$W$1131,21,FALSE),0)</f>
        <v>0</v>
      </c>
    </row>
    <row r="1093" spans="1:13" x14ac:dyDescent="0.25">
      <c r="A1093" s="44">
        <f>+COUNTIF($B$1:B1093,ESTADISTICAS!B$9)</f>
        <v>42</v>
      </c>
      <c r="B1093">
        <v>91</v>
      </c>
      <c r="C1093" s="158">
        <v>91405</v>
      </c>
      <c r="D1093" s="46" t="s">
        <v>1352</v>
      </c>
      <c r="E1093" s="46">
        <v>0</v>
      </c>
      <c r="F1093" s="46">
        <v>0</v>
      </c>
      <c r="G1093" s="46">
        <v>0</v>
      </c>
      <c r="H1093" s="46">
        <v>0</v>
      </c>
      <c r="I1093" s="46">
        <v>0</v>
      </c>
      <c r="J1093" s="46">
        <v>0</v>
      </c>
      <c r="K1093" s="46">
        <v>0</v>
      </c>
      <c r="L1093" s="46">
        <v>0</v>
      </c>
      <c r="M1093">
        <f>+_xlfn.IFNA(VLOOKUP(C1093,'[1]HISTORICO TCB MUNICIPIO'!$C$10:$W$1131,21,FALSE),0)</f>
        <v>0</v>
      </c>
    </row>
    <row r="1094" spans="1:13" x14ac:dyDescent="0.25">
      <c r="A1094" s="44">
        <f>+COUNTIF($B$1:B1094,ESTADISTICAS!B$9)</f>
        <v>42</v>
      </c>
      <c r="B1094">
        <v>91</v>
      </c>
      <c r="C1094" s="158">
        <v>91407</v>
      </c>
      <c r="D1094" s="46" t="s">
        <v>2392</v>
      </c>
      <c r="E1094" s="46">
        <v>0</v>
      </c>
      <c r="F1094" s="46">
        <v>0</v>
      </c>
      <c r="G1094" s="46">
        <v>0</v>
      </c>
      <c r="H1094" s="46">
        <v>0</v>
      </c>
      <c r="I1094" s="46">
        <v>0</v>
      </c>
      <c r="J1094" s="46">
        <v>0</v>
      </c>
      <c r="K1094" s="46">
        <v>0</v>
      </c>
      <c r="L1094" s="46">
        <v>1.8832391713747645E-3</v>
      </c>
      <c r="M1094">
        <f>+_xlfn.IFNA(VLOOKUP(C1094,'[1]HISTORICO TCB MUNICIPIO'!$C$10:$W$1131,21,FALSE),0)</f>
        <v>0</v>
      </c>
    </row>
    <row r="1095" spans="1:13" x14ac:dyDescent="0.25">
      <c r="A1095" s="44">
        <f>+COUNTIF($B$1:B1095,ESTADISTICAS!B$9)</f>
        <v>42</v>
      </c>
      <c r="B1095">
        <v>91</v>
      </c>
      <c r="C1095" s="158">
        <v>91430</v>
      </c>
      <c r="D1095" s="46" t="s">
        <v>2347</v>
      </c>
      <c r="E1095" s="46">
        <v>0</v>
      </c>
      <c r="F1095" s="46">
        <v>0</v>
      </c>
      <c r="G1095" s="46">
        <v>0</v>
      </c>
      <c r="H1095" s="46">
        <v>0</v>
      </c>
      <c r="I1095" s="46">
        <v>0</v>
      </c>
      <c r="J1095" s="46">
        <v>0</v>
      </c>
      <c r="K1095" s="46">
        <v>0</v>
      </c>
      <c r="L1095" s="46">
        <v>0</v>
      </c>
      <c r="M1095">
        <f>+_xlfn.IFNA(VLOOKUP(C1095,'[1]HISTORICO TCB MUNICIPIO'!$C$10:$W$1131,21,FALSE),0)</f>
        <v>0</v>
      </c>
    </row>
    <row r="1096" spans="1:13" x14ac:dyDescent="0.25">
      <c r="A1096" s="44">
        <f>+COUNTIF($B$1:B1096,ESTADISTICAS!B$9)</f>
        <v>42</v>
      </c>
      <c r="B1096">
        <v>91</v>
      </c>
      <c r="C1096" s="158">
        <v>91460</v>
      </c>
      <c r="D1096" s="46" t="s">
        <v>2393</v>
      </c>
      <c r="E1096" s="46">
        <v>0</v>
      </c>
      <c r="F1096" s="46">
        <v>0</v>
      </c>
      <c r="G1096" s="46">
        <v>0</v>
      </c>
      <c r="H1096" s="46">
        <v>0</v>
      </c>
      <c r="I1096" s="46">
        <v>0</v>
      </c>
      <c r="J1096" s="46">
        <v>0</v>
      </c>
      <c r="K1096" s="46">
        <v>0</v>
      </c>
      <c r="L1096" s="46">
        <v>0</v>
      </c>
      <c r="M1096">
        <f>+_xlfn.IFNA(VLOOKUP(C1096,'[1]HISTORICO TCB MUNICIPIO'!$C$10:$W$1131,21,FALSE),0)</f>
        <v>0</v>
      </c>
    </row>
    <row r="1097" spans="1:13" x14ac:dyDescent="0.25">
      <c r="A1097" s="44">
        <f>+COUNTIF($B$1:B1097,ESTADISTICAS!B$9)</f>
        <v>42</v>
      </c>
      <c r="B1097">
        <v>91</v>
      </c>
      <c r="C1097" s="158">
        <v>91530</v>
      </c>
      <c r="D1097" s="46" t="s">
        <v>2348</v>
      </c>
      <c r="E1097" s="46">
        <v>0</v>
      </c>
      <c r="F1097" s="46">
        <v>0</v>
      </c>
      <c r="G1097" s="46">
        <v>0</v>
      </c>
      <c r="H1097" s="46">
        <v>0</v>
      </c>
      <c r="I1097" s="46">
        <v>0</v>
      </c>
      <c r="J1097" s="46">
        <v>0</v>
      </c>
      <c r="K1097" s="46">
        <v>0</v>
      </c>
      <c r="L1097" s="46">
        <v>0</v>
      </c>
      <c r="M1097">
        <f>+_xlfn.IFNA(VLOOKUP(C1097,'[1]HISTORICO TCB MUNICIPIO'!$C$10:$W$1131,21,FALSE),0)</f>
        <v>0</v>
      </c>
    </row>
    <row r="1098" spans="1:13" x14ac:dyDescent="0.25">
      <c r="A1098" s="44">
        <f>+COUNTIF($B$1:B1098,ESTADISTICAS!B$9)</f>
        <v>42</v>
      </c>
      <c r="B1098">
        <v>91</v>
      </c>
      <c r="C1098" s="158">
        <v>91536</v>
      </c>
      <c r="D1098" s="46" t="s">
        <v>2349</v>
      </c>
      <c r="E1098" s="46">
        <v>0</v>
      </c>
      <c r="F1098" s="46">
        <v>0</v>
      </c>
      <c r="G1098" s="46">
        <v>0</v>
      </c>
      <c r="H1098" s="46">
        <v>0</v>
      </c>
      <c r="I1098" s="46">
        <v>0</v>
      </c>
      <c r="J1098" s="46">
        <v>0</v>
      </c>
      <c r="K1098" s="46">
        <v>0</v>
      </c>
      <c r="L1098" s="46">
        <v>0</v>
      </c>
      <c r="M1098">
        <f>+_xlfn.IFNA(VLOOKUP(C1098,'[1]HISTORICO TCB MUNICIPIO'!$C$10:$W$1131,21,FALSE),0)</f>
        <v>0</v>
      </c>
    </row>
    <row r="1099" spans="1:13" x14ac:dyDescent="0.25">
      <c r="A1099" s="44">
        <f>+COUNTIF($B$1:B1099,ESTADISTICAS!B$9)</f>
        <v>42</v>
      </c>
      <c r="B1099">
        <v>91</v>
      </c>
      <c r="C1099" s="158">
        <v>91540</v>
      </c>
      <c r="D1099" s="46" t="s">
        <v>1355</v>
      </c>
      <c r="E1099" s="46">
        <v>0</v>
      </c>
      <c r="F1099" s="46">
        <v>0</v>
      </c>
      <c r="G1099" s="46">
        <v>0</v>
      </c>
      <c r="H1099" s="46">
        <v>0</v>
      </c>
      <c r="I1099" s="46">
        <v>0</v>
      </c>
      <c r="J1099" s="46">
        <v>0</v>
      </c>
      <c r="K1099" s="46">
        <v>0</v>
      </c>
      <c r="L1099" s="46">
        <v>0</v>
      </c>
      <c r="M1099">
        <f>+_xlfn.IFNA(VLOOKUP(C1099,'[1]HISTORICO TCB MUNICIPIO'!$C$10:$W$1131,21,FALSE),0)</f>
        <v>0</v>
      </c>
    </row>
    <row r="1100" spans="1:13" x14ac:dyDescent="0.25">
      <c r="A1100" s="44">
        <f>+COUNTIF($B$1:B1100,ESTADISTICAS!B$9)</f>
        <v>42</v>
      </c>
      <c r="B1100">
        <v>91</v>
      </c>
      <c r="C1100" s="158">
        <v>91669</v>
      </c>
      <c r="D1100" s="46" t="s">
        <v>2394</v>
      </c>
      <c r="E1100" s="46">
        <v>0</v>
      </c>
      <c r="F1100" s="46">
        <v>0</v>
      </c>
      <c r="G1100" s="46">
        <v>0</v>
      </c>
      <c r="H1100" s="46">
        <v>0</v>
      </c>
      <c r="I1100" s="46">
        <v>0</v>
      </c>
      <c r="J1100" s="46">
        <v>0</v>
      </c>
      <c r="K1100" s="46">
        <v>0</v>
      </c>
      <c r="L1100" s="46">
        <v>0</v>
      </c>
      <c r="M1100">
        <f>+_xlfn.IFNA(VLOOKUP(C1100,'[1]HISTORICO TCB MUNICIPIO'!$C$10:$W$1131,21,FALSE),0)</f>
        <v>0</v>
      </c>
    </row>
    <row r="1101" spans="1:13" x14ac:dyDescent="0.25">
      <c r="A1101" s="44">
        <f>+COUNTIF($B$1:B1101,ESTADISTICAS!B$9)</f>
        <v>42</v>
      </c>
      <c r="B1101">
        <v>91</v>
      </c>
      <c r="C1101" s="158">
        <v>91798</v>
      </c>
      <c r="D1101" s="46" t="s">
        <v>2395</v>
      </c>
      <c r="E1101" s="46">
        <v>0</v>
      </c>
      <c r="F1101" s="46">
        <v>0</v>
      </c>
      <c r="G1101" s="46">
        <v>0</v>
      </c>
      <c r="H1101" s="46">
        <v>0</v>
      </c>
      <c r="I1101" s="46">
        <v>0</v>
      </c>
      <c r="J1101" s="46">
        <v>0</v>
      </c>
      <c r="K1101" s="46">
        <v>0</v>
      </c>
      <c r="L1101" s="46">
        <v>0</v>
      </c>
      <c r="M1101">
        <f>+_xlfn.IFNA(VLOOKUP(C1101,'[1]HISTORICO TCB MUNICIPIO'!$C$10:$W$1131,21,FALSE),0)</f>
        <v>0</v>
      </c>
    </row>
    <row r="1102" spans="1:13" x14ac:dyDescent="0.25">
      <c r="A1102" s="44">
        <f>+COUNTIF($B$1:B1102,ESTADISTICAS!B$9)</f>
        <v>42</v>
      </c>
      <c r="B1102">
        <v>94</v>
      </c>
      <c r="C1102" s="158">
        <v>94001</v>
      </c>
      <c r="D1102" s="46" t="s">
        <v>1356</v>
      </c>
      <c r="E1102" s="46">
        <v>0.22917584839136185</v>
      </c>
      <c r="F1102" s="46">
        <v>0.23057106054100474</v>
      </c>
      <c r="G1102" s="46">
        <v>0.22469550608987821</v>
      </c>
      <c r="H1102" s="46">
        <v>0.17762063227953412</v>
      </c>
      <c r="I1102" s="46">
        <v>0.20529801324503311</v>
      </c>
      <c r="J1102" s="46">
        <v>0.22772277227722773</v>
      </c>
      <c r="K1102" s="46">
        <v>0.23845193508114856</v>
      </c>
      <c r="L1102" s="46">
        <v>0.24324324324324326</v>
      </c>
      <c r="M1102">
        <f>+_xlfn.IFNA(VLOOKUP(C1102,'[1]HISTORICO TCB MUNICIPIO'!$C$10:$W$1131,21,FALSE),0)</f>
        <v>0.21175453759723423</v>
      </c>
    </row>
    <row r="1103" spans="1:13" x14ac:dyDescent="0.25">
      <c r="A1103" s="44">
        <f>+COUNTIF($B$1:B1103,ESTADISTICAS!B$9)</f>
        <v>42</v>
      </c>
      <c r="B1103">
        <v>94</v>
      </c>
      <c r="C1103" s="158">
        <v>94343</v>
      </c>
      <c r="D1103" s="46" t="s">
        <v>2396</v>
      </c>
      <c r="E1103" s="46">
        <v>0</v>
      </c>
      <c r="F1103" s="46">
        <v>0</v>
      </c>
      <c r="G1103" s="46">
        <v>0</v>
      </c>
      <c r="H1103" s="46">
        <v>0</v>
      </c>
      <c r="I1103" s="46">
        <v>0</v>
      </c>
      <c r="J1103" s="46">
        <v>0</v>
      </c>
      <c r="K1103" s="46">
        <v>0</v>
      </c>
      <c r="L1103" s="46">
        <v>0</v>
      </c>
      <c r="M1103">
        <f>+_xlfn.IFNA(VLOOKUP(C1103,'[1]HISTORICO TCB MUNICIPIO'!$C$10:$W$1131,21,FALSE),0)</f>
        <v>0</v>
      </c>
    </row>
    <row r="1104" spans="1:13" x14ac:dyDescent="0.25">
      <c r="A1104" s="44">
        <f>+COUNTIF($B$1:B1104,ESTADISTICAS!B$9)</f>
        <v>42</v>
      </c>
      <c r="B1104">
        <v>94</v>
      </c>
      <c r="C1104" s="158">
        <v>94663</v>
      </c>
      <c r="D1104" s="46" t="s">
        <v>2397</v>
      </c>
      <c r="E1104" s="46">
        <v>0</v>
      </c>
      <c r="F1104" s="46">
        <v>0</v>
      </c>
      <c r="G1104" s="46">
        <v>0</v>
      </c>
      <c r="H1104" s="46">
        <v>0</v>
      </c>
      <c r="I1104" s="46">
        <v>0</v>
      </c>
      <c r="J1104" s="46">
        <v>0</v>
      </c>
      <c r="K1104" s="46">
        <v>0</v>
      </c>
      <c r="L1104" s="46">
        <v>0</v>
      </c>
      <c r="M1104">
        <f>+_xlfn.IFNA(VLOOKUP(C1104,'[1]HISTORICO TCB MUNICIPIO'!$C$10:$W$1131,21,FALSE),0)</f>
        <v>0</v>
      </c>
    </row>
    <row r="1105" spans="1:13" x14ac:dyDescent="0.25">
      <c r="A1105" s="44">
        <f>+COUNTIF($B$1:B1105,ESTADISTICAS!B$9)</f>
        <v>42</v>
      </c>
      <c r="B1105">
        <v>94</v>
      </c>
      <c r="C1105" s="158">
        <v>94883</v>
      </c>
      <c r="D1105" s="46" t="s">
        <v>2398</v>
      </c>
      <c r="E1105" s="46">
        <v>0</v>
      </c>
      <c r="F1105" s="46">
        <v>0</v>
      </c>
      <c r="G1105" s="46">
        <v>0</v>
      </c>
      <c r="H1105" s="46">
        <v>0</v>
      </c>
      <c r="I1105" s="46">
        <v>0</v>
      </c>
      <c r="J1105" s="46">
        <v>0</v>
      </c>
      <c r="K1105" s="46">
        <v>0</v>
      </c>
      <c r="L1105" s="46">
        <v>0</v>
      </c>
      <c r="M1105">
        <f>+_xlfn.IFNA(VLOOKUP(C1105,'[1]HISTORICO TCB MUNICIPIO'!$C$10:$W$1131,21,FALSE),0)</f>
        <v>0</v>
      </c>
    </row>
    <row r="1106" spans="1:13" x14ac:dyDescent="0.25">
      <c r="A1106" s="44">
        <f>+COUNTIF($B$1:B1106,ESTADISTICAS!B$9)</f>
        <v>42</v>
      </c>
      <c r="B1106">
        <v>94</v>
      </c>
      <c r="C1106" s="158">
        <v>94884</v>
      </c>
      <c r="D1106" s="46" t="s">
        <v>2350</v>
      </c>
      <c r="E1106" s="46">
        <v>0</v>
      </c>
      <c r="F1106" s="46">
        <v>0</v>
      </c>
      <c r="G1106" s="46">
        <v>0</v>
      </c>
      <c r="H1106" s="46">
        <v>0</v>
      </c>
      <c r="I1106" s="46">
        <v>0</v>
      </c>
      <c r="J1106" s="46">
        <v>0</v>
      </c>
      <c r="K1106" s="46">
        <v>0</v>
      </c>
      <c r="L1106" s="46">
        <v>0</v>
      </c>
      <c r="M1106">
        <f>+_xlfn.IFNA(VLOOKUP(C1106,'[1]HISTORICO TCB MUNICIPIO'!$C$10:$W$1131,21,FALSE),0)</f>
        <v>0</v>
      </c>
    </row>
    <row r="1107" spans="1:13" x14ac:dyDescent="0.25">
      <c r="A1107" s="44">
        <f>+COUNTIF($B$1:B1107,ESTADISTICAS!B$9)</f>
        <v>42</v>
      </c>
      <c r="B1107">
        <v>94</v>
      </c>
      <c r="C1107" s="158">
        <v>94885</v>
      </c>
      <c r="D1107" s="46" t="s">
        <v>2351</v>
      </c>
      <c r="E1107" s="46">
        <v>0</v>
      </c>
      <c r="F1107" s="46">
        <v>0</v>
      </c>
      <c r="G1107" s="46">
        <v>0</v>
      </c>
      <c r="H1107" s="46">
        <v>0</v>
      </c>
      <c r="I1107" s="46">
        <v>0</v>
      </c>
      <c r="J1107" s="46">
        <v>0</v>
      </c>
      <c r="K1107" s="46">
        <v>0</v>
      </c>
      <c r="L1107" s="46">
        <v>0</v>
      </c>
      <c r="M1107">
        <f>+_xlfn.IFNA(VLOOKUP(C1107,'[1]HISTORICO TCB MUNICIPIO'!$C$10:$W$1131,21,FALSE),0)</f>
        <v>0</v>
      </c>
    </row>
    <row r="1108" spans="1:13" x14ac:dyDescent="0.25">
      <c r="A1108" s="44">
        <f>+COUNTIF($B$1:B1108,ESTADISTICAS!B$9)</f>
        <v>42</v>
      </c>
      <c r="B1108">
        <v>94</v>
      </c>
      <c r="C1108" s="158">
        <v>94886</v>
      </c>
      <c r="D1108" s="46" t="s">
        <v>2352</v>
      </c>
      <c r="E1108" s="46">
        <v>0</v>
      </c>
      <c r="F1108" s="46">
        <v>0</v>
      </c>
      <c r="G1108" s="46">
        <v>0</v>
      </c>
      <c r="H1108" s="46">
        <v>0</v>
      </c>
      <c r="I1108" s="46">
        <v>0</v>
      </c>
      <c r="J1108" s="46">
        <v>0</v>
      </c>
      <c r="K1108" s="46">
        <v>0</v>
      </c>
      <c r="L1108" s="46">
        <v>0</v>
      </c>
      <c r="M1108">
        <f>+_xlfn.IFNA(VLOOKUP(C1108,'[1]HISTORICO TCB MUNICIPIO'!$C$10:$W$1131,21,FALSE),0)</f>
        <v>0</v>
      </c>
    </row>
    <row r="1109" spans="1:13" x14ac:dyDescent="0.25">
      <c r="A1109" s="44">
        <f>+COUNTIF($B$1:B1109,ESTADISTICAS!B$9)</f>
        <v>42</v>
      </c>
      <c r="B1109">
        <v>94</v>
      </c>
      <c r="C1109" s="158">
        <v>94887</v>
      </c>
      <c r="D1109" s="46" t="s">
        <v>2353</v>
      </c>
      <c r="E1109" s="46">
        <v>0</v>
      </c>
      <c r="F1109" s="46">
        <v>0</v>
      </c>
      <c r="G1109" s="46">
        <v>0</v>
      </c>
      <c r="H1109" s="46">
        <v>0</v>
      </c>
      <c r="I1109" s="46">
        <v>0</v>
      </c>
      <c r="J1109" s="46">
        <v>0</v>
      </c>
      <c r="K1109" s="46">
        <v>0</v>
      </c>
      <c r="L1109" s="46">
        <v>0</v>
      </c>
      <c r="M1109">
        <f>+_xlfn.IFNA(VLOOKUP(C1109,'[1]HISTORICO TCB MUNICIPIO'!$C$10:$W$1131,21,FALSE),0)</f>
        <v>0</v>
      </c>
    </row>
    <row r="1110" spans="1:13" x14ac:dyDescent="0.25">
      <c r="A1110" s="44">
        <f>+COUNTIF($B$1:B1110,ESTADISTICAS!B$9)</f>
        <v>42</v>
      </c>
      <c r="B1110">
        <v>94</v>
      </c>
      <c r="C1110" s="158">
        <v>94888</v>
      </c>
      <c r="D1110" s="46" t="s">
        <v>2354</v>
      </c>
      <c r="E1110" s="46">
        <v>0</v>
      </c>
      <c r="F1110" s="46">
        <v>0</v>
      </c>
      <c r="G1110" s="46">
        <v>0</v>
      </c>
      <c r="H1110" s="46">
        <v>0</v>
      </c>
      <c r="I1110" s="46">
        <v>0</v>
      </c>
      <c r="J1110" s="46">
        <v>0</v>
      </c>
      <c r="K1110" s="46">
        <v>0</v>
      </c>
      <c r="L1110" s="46">
        <v>0</v>
      </c>
      <c r="M1110">
        <f>+_xlfn.IFNA(VLOOKUP(C1110,'[1]HISTORICO TCB MUNICIPIO'!$C$10:$W$1131,21,FALSE),0)</f>
        <v>0</v>
      </c>
    </row>
    <row r="1111" spans="1:13" x14ac:dyDescent="0.25">
      <c r="A1111" s="44">
        <f>+COUNTIF($B$1:B1111,ESTADISTICAS!B$9)</f>
        <v>42</v>
      </c>
      <c r="B1111">
        <v>95</v>
      </c>
      <c r="C1111" s="158">
        <v>95001</v>
      </c>
      <c r="D1111" s="46" t="s">
        <v>1357</v>
      </c>
      <c r="E1111" s="46">
        <v>0.17623188405797102</v>
      </c>
      <c r="F1111" s="46">
        <v>0.17393751759076836</v>
      </c>
      <c r="G1111" s="46">
        <v>0.21712622973534709</v>
      </c>
      <c r="H1111" s="46">
        <v>0.26016820625947884</v>
      </c>
      <c r="I1111" s="46">
        <v>0.23530221671485613</v>
      </c>
      <c r="J1111" s="46">
        <v>0.30446341122149151</v>
      </c>
      <c r="K1111" s="46">
        <v>0.29128959276018102</v>
      </c>
      <c r="L1111" s="46">
        <v>0.30117714613838648</v>
      </c>
      <c r="M1111">
        <f>+_xlfn.IFNA(VLOOKUP(C1111,'[1]HISTORICO TCB MUNICIPIO'!$C$10:$W$1131,21,FALSE),0)</f>
        <v>0.31535450195737275</v>
      </c>
    </row>
    <row r="1112" spans="1:13" x14ac:dyDescent="0.25">
      <c r="A1112" s="44">
        <f>+COUNTIF($B$1:B1112,ESTADISTICAS!B$9)</f>
        <v>42</v>
      </c>
      <c r="B1112">
        <v>95</v>
      </c>
      <c r="C1112" s="158">
        <v>95015</v>
      </c>
      <c r="D1112" s="46" t="s">
        <v>549</v>
      </c>
      <c r="E1112" s="46">
        <v>7.0754716981132074E-2</v>
      </c>
      <c r="F1112" s="46">
        <v>6.3870352716873219E-2</v>
      </c>
      <c r="G1112" s="46">
        <v>3.4079844206426485E-2</v>
      </c>
      <c r="H1112" s="46">
        <v>3.5353535353535352E-2</v>
      </c>
      <c r="I1112" s="46">
        <v>1.7525773195876289E-2</v>
      </c>
      <c r="J1112" s="46">
        <v>0</v>
      </c>
      <c r="K1112" s="46">
        <v>0</v>
      </c>
      <c r="L1112" s="46">
        <v>0</v>
      </c>
      <c r="M1112">
        <f>+_xlfn.IFNA(VLOOKUP(C1112,'[1]HISTORICO TCB MUNICIPIO'!$C$10:$W$1131,21,FALSE),0)</f>
        <v>0</v>
      </c>
    </row>
    <row r="1113" spans="1:13" x14ac:dyDescent="0.25">
      <c r="A1113" s="44">
        <f>+COUNTIF($B$1:B1113,ESTADISTICAS!B$9)</f>
        <v>42</v>
      </c>
      <c r="B1113">
        <v>95</v>
      </c>
      <c r="C1113" s="158">
        <v>95025</v>
      </c>
      <c r="D1113" s="46" t="s">
        <v>1358</v>
      </c>
      <c r="E1113" s="46">
        <v>4.3978627209206742E-2</v>
      </c>
      <c r="F1113" s="46">
        <v>2.2681247468610773E-2</v>
      </c>
      <c r="G1113" s="46">
        <v>4.9304174950298207E-2</v>
      </c>
      <c r="H1113" s="46">
        <v>3.8704581358609796E-2</v>
      </c>
      <c r="I1113" s="46">
        <v>2.3191823899371068E-2</v>
      </c>
      <c r="J1113" s="46">
        <v>3.8834951456310682E-4</v>
      </c>
      <c r="K1113" s="46">
        <v>0</v>
      </c>
      <c r="L1113" s="46">
        <v>0</v>
      </c>
      <c r="M1113">
        <f>+_xlfn.IFNA(VLOOKUP(C1113,'[1]HISTORICO TCB MUNICIPIO'!$C$10:$W$1131,21,FALSE),0)</f>
        <v>0</v>
      </c>
    </row>
    <row r="1114" spans="1:13" x14ac:dyDescent="0.25">
      <c r="A1114" s="44">
        <f>+COUNTIF($B$1:B1114,ESTADISTICAS!B$9)</f>
        <v>42</v>
      </c>
      <c r="B1114">
        <v>95</v>
      </c>
      <c r="C1114" s="158">
        <v>95200</v>
      </c>
      <c r="D1114" s="46" t="s">
        <v>630</v>
      </c>
      <c r="E1114" s="46">
        <v>5.2631578947368418E-2</v>
      </c>
      <c r="F1114" s="46">
        <v>0</v>
      </c>
      <c r="G1114" s="46">
        <v>1.0070493454179255E-3</v>
      </c>
      <c r="H1114" s="46">
        <v>0</v>
      </c>
      <c r="I1114" s="46">
        <v>0</v>
      </c>
      <c r="J1114" s="46">
        <v>0</v>
      </c>
      <c r="K1114" s="46">
        <v>0</v>
      </c>
      <c r="L1114" s="46">
        <v>0</v>
      </c>
      <c r="M1114">
        <f>+_xlfn.IFNA(VLOOKUP(C1114,'[1]HISTORICO TCB MUNICIPIO'!$C$10:$W$1131,21,FALSE),0)</f>
        <v>0</v>
      </c>
    </row>
    <row r="1115" spans="1:13" x14ac:dyDescent="0.25">
      <c r="A1115" s="44">
        <f>+COUNTIF($B$1:B1115,ESTADISTICAS!B$9)</f>
        <v>42</v>
      </c>
      <c r="B1115">
        <v>97</v>
      </c>
      <c r="C1115" s="158">
        <v>97001</v>
      </c>
      <c r="D1115" s="46" t="s">
        <v>1359</v>
      </c>
      <c r="E1115" s="46">
        <v>5.9454489733374194E-2</v>
      </c>
      <c r="F1115" s="46">
        <v>6.9760388231725812E-2</v>
      </c>
      <c r="G1115" s="46">
        <v>8.8922610015174514E-2</v>
      </c>
      <c r="H1115" s="46">
        <v>0.10941786040841207</v>
      </c>
      <c r="I1115" s="46">
        <v>4.3744264301009486E-2</v>
      </c>
      <c r="J1115" s="46">
        <v>5.9220619822031299E-2</v>
      </c>
      <c r="K1115" s="46">
        <v>6.4259485924112611E-2</v>
      </c>
      <c r="L1115" s="46">
        <v>6.3186813186813184E-2</v>
      </c>
      <c r="M1115">
        <f>+_xlfn.IFNA(VLOOKUP(C1115,'[1]HISTORICO TCB MUNICIPIO'!$C$10:$W$1131,21,FALSE),0)</f>
        <v>5.001515610791149E-2</v>
      </c>
    </row>
    <row r="1116" spans="1:13" x14ac:dyDescent="0.25">
      <c r="A1116" s="44">
        <f>+COUNTIF($B$1:B1116,ESTADISTICAS!B$9)</f>
        <v>42</v>
      </c>
      <c r="B1116">
        <v>97</v>
      </c>
      <c r="C1116" s="158">
        <v>97161</v>
      </c>
      <c r="D1116" s="46" t="s">
        <v>1397</v>
      </c>
      <c r="E1116" s="46">
        <v>0</v>
      </c>
      <c r="F1116" s="46">
        <v>0</v>
      </c>
      <c r="G1116" s="46">
        <v>0</v>
      </c>
      <c r="H1116" s="46">
        <v>0</v>
      </c>
      <c r="I1116" s="46">
        <v>0</v>
      </c>
      <c r="J1116" s="46">
        <v>0</v>
      </c>
      <c r="K1116" s="46">
        <v>0</v>
      </c>
      <c r="L1116" s="46">
        <v>0</v>
      </c>
      <c r="M1116">
        <f>+_xlfn.IFNA(VLOOKUP(C1116,'[1]HISTORICO TCB MUNICIPIO'!$C$10:$W$1131,21,FALSE),0)</f>
        <v>0</v>
      </c>
    </row>
    <row r="1117" spans="1:13" x14ac:dyDescent="0.25">
      <c r="A1117" s="44">
        <f>+COUNTIF($B$1:B1117,ESTADISTICAS!B$9)</f>
        <v>42</v>
      </c>
      <c r="B1117">
        <v>97</v>
      </c>
      <c r="C1117" s="158">
        <v>97511</v>
      </c>
      <c r="D1117" t="s">
        <v>2355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f>+_xlfn.IFNA(VLOOKUP(C1117,'[1]HISTORICO TCB MUNICIPIO'!$C$10:$W$1131,21,FALSE),0)</f>
        <v>0</v>
      </c>
    </row>
    <row r="1118" spans="1:13" x14ac:dyDescent="0.25">
      <c r="A1118" s="44">
        <f>+COUNTIF($B$1:B1118,ESTADISTICAS!B$9)</f>
        <v>42</v>
      </c>
      <c r="B1118">
        <v>97</v>
      </c>
      <c r="C1118" s="158">
        <v>97666</v>
      </c>
      <c r="D1118" t="s">
        <v>1398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f>+_xlfn.IFNA(VLOOKUP(C1118,'[1]HISTORICO TCB MUNICIPIO'!$C$10:$W$1131,21,FALSE),0)</f>
        <v>0</v>
      </c>
    </row>
    <row r="1119" spans="1:13" x14ac:dyDescent="0.25">
      <c r="A1119" s="44">
        <f>+COUNTIF($B$1:B1119,ESTADISTICAS!B$9)</f>
        <v>42</v>
      </c>
      <c r="B1119">
        <v>97</v>
      </c>
      <c r="C1119" s="158">
        <v>97777</v>
      </c>
      <c r="D1119" t="s">
        <v>2356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f>+_xlfn.IFNA(VLOOKUP(C1119,'[1]HISTORICO TCB MUNICIPIO'!$C$10:$W$1131,21,FALSE),0)</f>
        <v>0</v>
      </c>
    </row>
    <row r="1120" spans="1:13" x14ac:dyDescent="0.25">
      <c r="A1120" s="44">
        <f>+COUNTIF($B$1:B1120,ESTADISTICAS!B$9)</f>
        <v>42</v>
      </c>
      <c r="B1120">
        <v>97</v>
      </c>
      <c r="C1120" s="158">
        <v>97889</v>
      </c>
      <c r="D1120" t="s">
        <v>2399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f>+_xlfn.IFNA(VLOOKUP(C1120,'[1]HISTORICO TCB MUNICIPIO'!$C$10:$W$1131,21,FALSE),0)</f>
        <v>0</v>
      </c>
    </row>
    <row r="1121" spans="1:13" x14ac:dyDescent="0.25">
      <c r="A1121" s="44">
        <f>+COUNTIF($B$1:B1121,ESTADISTICAS!B$9)</f>
        <v>42</v>
      </c>
      <c r="B1121">
        <v>99</v>
      </c>
      <c r="C1121" s="158">
        <v>99001</v>
      </c>
      <c r="D1121" t="s">
        <v>1360</v>
      </c>
      <c r="E1121">
        <v>0.26066098081023453</v>
      </c>
      <c r="F1121">
        <v>0.26054852320675104</v>
      </c>
      <c r="G1121">
        <v>0.35541535226077814</v>
      </c>
      <c r="H1121">
        <v>0.33754607688256977</v>
      </c>
      <c r="I1121">
        <v>0.2966684294024326</v>
      </c>
      <c r="J1121">
        <v>0.37301587301587302</v>
      </c>
      <c r="K1121">
        <v>0.47715196599362381</v>
      </c>
      <c r="L1121">
        <v>0.4169761273209549</v>
      </c>
      <c r="M1121">
        <f>+_xlfn.IFNA(VLOOKUP(C1121,'[1]HISTORICO TCB MUNICIPIO'!$C$10:$W$1131,21,FALSE),0)</f>
        <v>0.3111944295661489</v>
      </c>
    </row>
    <row r="1122" spans="1:13" x14ac:dyDescent="0.25">
      <c r="A1122" s="44">
        <f>+COUNTIF($B$1:B1122,ESTADISTICAS!B$9)</f>
        <v>42</v>
      </c>
      <c r="B1122">
        <v>99</v>
      </c>
      <c r="C1122" s="158">
        <v>99524</v>
      </c>
      <c r="D1122" t="s">
        <v>1361</v>
      </c>
      <c r="E1122">
        <v>7.7031802120141338E-2</v>
      </c>
      <c r="F1122">
        <v>4.0273037542662114E-2</v>
      </c>
      <c r="G1122">
        <v>3.7924151696606789E-2</v>
      </c>
      <c r="H1122">
        <v>6.5616797900262466E-4</v>
      </c>
      <c r="I1122">
        <v>0</v>
      </c>
      <c r="J1122">
        <v>0</v>
      </c>
      <c r="K1122">
        <v>0</v>
      </c>
      <c r="L1122">
        <v>0</v>
      </c>
      <c r="M1122">
        <f>+_xlfn.IFNA(VLOOKUP(C1122,'[1]HISTORICO TCB MUNICIPIO'!$C$10:$W$1131,21,FALSE),0)</f>
        <v>0</v>
      </c>
    </row>
    <row r="1123" spans="1:13" x14ac:dyDescent="0.25">
      <c r="A1123" s="44">
        <f>+COUNTIF($B$1:B1123,ESTADISTICAS!B$9)</f>
        <v>42</v>
      </c>
      <c r="B1123">
        <v>99</v>
      </c>
      <c r="C1123" s="158">
        <v>99624</v>
      </c>
      <c r="D1123" t="s">
        <v>1362</v>
      </c>
      <c r="E1123">
        <v>8.461538461538462E-2</v>
      </c>
      <c r="F1123">
        <v>0</v>
      </c>
      <c r="G1123">
        <v>8.5427135678391955E-2</v>
      </c>
      <c r="H1123">
        <v>8.2294264339152115E-2</v>
      </c>
      <c r="I1123">
        <v>3.9603960396039604E-2</v>
      </c>
      <c r="J1123">
        <v>0</v>
      </c>
      <c r="K1123">
        <v>0</v>
      </c>
      <c r="L1123">
        <v>0</v>
      </c>
      <c r="M1123">
        <f>+_xlfn.IFNA(VLOOKUP(C1123,'[1]HISTORICO TCB MUNICIPIO'!$C$10:$W$1131,21,FALSE),0)</f>
        <v>0</v>
      </c>
    </row>
    <row r="1124" spans="1:13" x14ac:dyDescent="0.25">
      <c r="A1124" s="44">
        <f>+COUNTIF($B$1:B1124,ESTADISTICAS!B$9)</f>
        <v>42</v>
      </c>
      <c r="B1124">
        <v>99</v>
      </c>
      <c r="C1124" s="158">
        <v>99773</v>
      </c>
      <c r="D1124" t="s">
        <v>1363</v>
      </c>
      <c r="E1124">
        <v>2.2688110281447443E-2</v>
      </c>
      <c r="F1124">
        <v>1.0674157303370787E-2</v>
      </c>
      <c r="G1124">
        <v>2.2038567493112948E-2</v>
      </c>
      <c r="H1124">
        <v>2.1921515561569689E-2</v>
      </c>
      <c r="I1124">
        <v>1.4144649052575394E-2</v>
      </c>
      <c r="J1124">
        <v>0</v>
      </c>
      <c r="K1124">
        <v>0</v>
      </c>
      <c r="L1124">
        <v>0</v>
      </c>
      <c r="M1124">
        <f>+_xlfn.IFNA(VLOOKUP(C1124,'[1]HISTORICO TCB MUNICIPIO'!$C$10:$W$1131,21,FALSE),0)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1FB0-85B8-402A-817D-39352D1A115A}">
  <sheetPr codeName="Hoja9"/>
  <dimension ref="A1:P1125"/>
  <sheetViews>
    <sheetView workbookViewId="0">
      <selection activeCell="N4" sqref="N4"/>
    </sheetView>
  </sheetViews>
  <sheetFormatPr baseColWidth="10" defaultRowHeight="15" x14ac:dyDescent="0.25"/>
  <cols>
    <col min="4" max="4" width="33" customWidth="1"/>
  </cols>
  <sheetData>
    <row r="1" spans="1:16" x14ac:dyDescent="0.25">
      <c r="A1" s="159" t="s">
        <v>10</v>
      </c>
    </row>
    <row r="2" spans="1:16" ht="76.5" x14ac:dyDescent="0.25">
      <c r="B2" t="s">
        <v>2345</v>
      </c>
      <c r="C2" s="45" t="s">
        <v>85</v>
      </c>
      <c r="D2" s="154" t="s">
        <v>1374</v>
      </c>
      <c r="E2" s="161" t="s">
        <v>1399</v>
      </c>
      <c r="F2" s="161" t="s">
        <v>1400</v>
      </c>
      <c r="G2" s="162" t="s">
        <v>1401</v>
      </c>
      <c r="H2" s="161" t="s">
        <v>1402</v>
      </c>
      <c r="I2" s="161" t="s">
        <v>1403</v>
      </c>
      <c r="J2" s="162" t="s">
        <v>1404</v>
      </c>
      <c r="K2" s="161" t="s">
        <v>1405</v>
      </c>
      <c r="L2" s="161" t="s">
        <v>1406</v>
      </c>
      <c r="M2" s="162" t="s">
        <v>1407</v>
      </c>
      <c r="N2" s="161" t="s">
        <v>2530</v>
      </c>
      <c r="O2" s="161" t="s">
        <v>2531</v>
      </c>
      <c r="P2" s="162" t="s">
        <v>2532</v>
      </c>
    </row>
    <row r="3" spans="1:16" x14ac:dyDescent="0.25">
      <c r="A3" s="44">
        <f>+COUNTIF($B$1:B3,ESTADISTICAS!B$9)</f>
        <v>0</v>
      </c>
      <c r="B3" t="str">
        <f>+IF(LEN(C3)=4,MID(C3,1,1),MID(C3,1,2))</f>
        <v>5</v>
      </c>
      <c r="C3" s="157">
        <v>5001</v>
      </c>
      <c r="D3" s="158" t="s">
        <v>1408</v>
      </c>
      <c r="E3">
        <v>24619</v>
      </c>
      <c r="F3">
        <v>9855</v>
      </c>
      <c r="G3" s="160">
        <v>0.40030058085218734</v>
      </c>
      <c r="H3">
        <v>23536</v>
      </c>
      <c r="I3">
        <v>9835</v>
      </c>
      <c r="J3" s="160">
        <v>0.41787049626104689</v>
      </c>
      <c r="K3">
        <v>23614</v>
      </c>
      <c r="L3">
        <v>11369</v>
      </c>
      <c r="M3" s="160">
        <v>0.48145168120606419</v>
      </c>
      <c r="N3">
        <v>22956</v>
      </c>
      <c r="O3">
        <v>11022</v>
      </c>
      <c r="P3" s="160">
        <v>0.48013591217982227</v>
      </c>
    </row>
    <row r="4" spans="1:16" x14ac:dyDescent="0.25">
      <c r="A4" s="44">
        <f>+COUNTIF($B$1:B4,ESTADISTICAS!B$9)</f>
        <v>0</v>
      </c>
      <c r="B4" t="str">
        <f t="shared" ref="B4:B67" si="0">+IF(LEN(C4)=4,MID(C4,1,1),MID(C4,1,2))</f>
        <v>5</v>
      </c>
      <c r="C4" s="157">
        <v>5002</v>
      </c>
      <c r="D4" s="158" t="s">
        <v>1409</v>
      </c>
      <c r="E4">
        <v>222</v>
      </c>
      <c r="F4">
        <v>52</v>
      </c>
      <c r="G4" s="160">
        <v>0.23423423423423423</v>
      </c>
      <c r="H4">
        <v>177</v>
      </c>
      <c r="I4">
        <v>44</v>
      </c>
      <c r="J4" s="160">
        <v>0.24858757062146894</v>
      </c>
      <c r="K4">
        <v>145</v>
      </c>
      <c r="L4">
        <v>77</v>
      </c>
      <c r="M4" s="160">
        <v>0.53103448275862064</v>
      </c>
      <c r="N4">
        <v>138</v>
      </c>
      <c r="O4">
        <v>40</v>
      </c>
      <c r="P4" s="160">
        <v>0.28985507246376813</v>
      </c>
    </row>
    <row r="5" spans="1:16" x14ac:dyDescent="0.25">
      <c r="A5" s="44">
        <f>+COUNTIF($B$1:B5,ESTADISTICAS!B$9)</f>
        <v>0</v>
      </c>
      <c r="B5" t="str">
        <f t="shared" si="0"/>
        <v>5</v>
      </c>
      <c r="C5" s="157">
        <v>5004</v>
      </c>
      <c r="D5" s="158" t="s">
        <v>1410</v>
      </c>
      <c r="E5">
        <v>32</v>
      </c>
      <c r="F5">
        <v>1</v>
      </c>
      <c r="G5" s="160">
        <v>3.125E-2</v>
      </c>
      <c r="H5">
        <v>28</v>
      </c>
      <c r="I5">
        <v>2</v>
      </c>
      <c r="J5" s="160">
        <v>7.1428571428571425E-2</v>
      </c>
      <c r="K5">
        <v>29</v>
      </c>
      <c r="L5">
        <v>6</v>
      </c>
      <c r="M5" s="160">
        <v>0.20689655172413793</v>
      </c>
      <c r="N5">
        <v>24</v>
      </c>
      <c r="O5">
        <v>6</v>
      </c>
      <c r="P5" s="160">
        <v>0.25</v>
      </c>
    </row>
    <row r="6" spans="1:16" x14ac:dyDescent="0.25">
      <c r="A6" s="44">
        <f>+COUNTIF($B$1:B6,ESTADISTICAS!B$9)</f>
        <v>0</v>
      </c>
      <c r="B6" t="str">
        <f t="shared" si="0"/>
        <v>5</v>
      </c>
      <c r="C6" s="157">
        <v>5021</v>
      </c>
      <c r="D6" s="158" t="s">
        <v>1411</v>
      </c>
      <c r="E6">
        <v>39</v>
      </c>
      <c r="F6">
        <v>12</v>
      </c>
      <c r="G6" s="160">
        <v>0.30769230769230771</v>
      </c>
      <c r="H6">
        <v>45</v>
      </c>
      <c r="I6">
        <v>13</v>
      </c>
      <c r="J6" s="160">
        <v>0.28888888888888886</v>
      </c>
      <c r="K6">
        <v>29</v>
      </c>
      <c r="L6">
        <v>3</v>
      </c>
      <c r="M6" s="160">
        <v>0.10344827586206896</v>
      </c>
      <c r="N6">
        <v>20</v>
      </c>
      <c r="O6">
        <v>11</v>
      </c>
      <c r="P6" s="160">
        <v>0.55000000000000004</v>
      </c>
    </row>
    <row r="7" spans="1:16" x14ac:dyDescent="0.25">
      <c r="A7" s="44">
        <f>+COUNTIF($B$1:B7,ESTADISTICAS!B$9)</f>
        <v>0</v>
      </c>
      <c r="B7" t="str">
        <f t="shared" si="0"/>
        <v>5</v>
      </c>
      <c r="C7" s="157">
        <v>5030</v>
      </c>
      <c r="D7" s="158" t="s">
        <v>1412</v>
      </c>
      <c r="E7">
        <v>262</v>
      </c>
      <c r="F7">
        <v>52</v>
      </c>
      <c r="G7" s="160">
        <v>0.19847328244274809</v>
      </c>
      <c r="H7">
        <v>247</v>
      </c>
      <c r="I7">
        <v>55</v>
      </c>
      <c r="J7" s="160">
        <v>0.22267206477732793</v>
      </c>
      <c r="K7">
        <v>233</v>
      </c>
      <c r="L7">
        <v>59</v>
      </c>
      <c r="M7" s="160">
        <v>0.25321888412017168</v>
      </c>
      <c r="N7">
        <v>231</v>
      </c>
      <c r="O7">
        <v>62</v>
      </c>
      <c r="P7" s="160">
        <v>0.26839826839826841</v>
      </c>
    </row>
    <row r="8" spans="1:16" x14ac:dyDescent="0.25">
      <c r="A8" s="44">
        <f>+COUNTIF($B$1:B8,ESTADISTICAS!B$9)</f>
        <v>0</v>
      </c>
      <c r="B8" t="str">
        <f t="shared" si="0"/>
        <v>5</v>
      </c>
      <c r="C8" s="157">
        <v>5031</v>
      </c>
      <c r="D8" s="158" t="s">
        <v>1413</v>
      </c>
      <c r="E8">
        <v>168</v>
      </c>
      <c r="F8">
        <v>43</v>
      </c>
      <c r="G8" s="160">
        <v>0.25595238095238093</v>
      </c>
      <c r="H8">
        <v>146</v>
      </c>
      <c r="I8">
        <v>24</v>
      </c>
      <c r="J8" s="160">
        <v>0.16438356164383561</v>
      </c>
      <c r="K8">
        <v>181</v>
      </c>
      <c r="L8">
        <v>37</v>
      </c>
      <c r="M8" s="160">
        <v>0.20441988950276244</v>
      </c>
      <c r="N8">
        <v>176</v>
      </c>
      <c r="O8">
        <v>38</v>
      </c>
      <c r="P8" s="160">
        <v>0.21590909090909091</v>
      </c>
    </row>
    <row r="9" spans="1:16" x14ac:dyDescent="0.25">
      <c r="A9" s="44">
        <f>+COUNTIF($B$1:B9,ESTADISTICAS!B$9)</f>
        <v>0</v>
      </c>
      <c r="B9" t="str">
        <f t="shared" si="0"/>
        <v>5</v>
      </c>
      <c r="C9" s="157">
        <v>5034</v>
      </c>
      <c r="D9" s="158" t="s">
        <v>1414</v>
      </c>
      <c r="E9">
        <v>376</v>
      </c>
      <c r="F9">
        <v>126</v>
      </c>
      <c r="G9" s="160">
        <v>0.33510638297872342</v>
      </c>
      <c r="H9">
        <v>345</v>
      </c>
      <c r="I9">
        <v>82</v>
      </c>
      <c r="J9" s="160">
        <v>0.23768115942028986</v>
      </c>
      <c r="K9">
        <v>418</v>
      </c>
      <c r="L9">
        <v>111</v>
      </c>
      <c r="M9" s="160">
        <v>0.26555023923444976</v>
      </c>
      <c r="N9">
        <v>387</v>
      </c>
      <c r="O9">
        <v>82</v>
      </c>
      <c r="P9" s="160">
        <v>0.21188630490956073</v>
      </c>
    </row>
    <row r="10" spans="1:16" x14ac:dyDescent="0.25">
      <c r="A10" s="44">
        <f>+COUNTIF($B$1:B10,ESTADISTICAS!B$9)</f>
        <v>0</v>
      </c>
      <c r="B10" t="str">
        <f t="shared" si="0"/>
        <v>5</v>
      </c>
      <c r="C10" s="157">
        <v>5036</v>
      </c>
      <c r="D10" s="158" t="s">
        <v>1415</v>
      </c>
      <c r="E10">
        <v>61</v>
      </c>
      <c r="F10">
        <v>20</v>
      </c>
      <c r="G10" s="160">
        <v>0.32786885245901637</v>
      </c>
      <c r="H10">
        <v>50</v>
      </c>
      <c r="I10">
        <v>7</v>
      </c>
      <c r="J10" s="160">
        <v>0.14000000000000001</v>
      </c>
      <c r="K10">
        <v>59</v>
      </c>
      <c r="L10">
        <v>12</v>
      </c>
      <c r="M10" s="160">
        <v>0.20338983050847459</v>
      </c>
      <c r="N10">
        <v>48</v>
      </c>
      <c r="O10">
        <v>15</v>
      </c>
      <c r="P10" s="160">
        <v>0.3125</v>
      </c>
    </row>
    <row r="11" spans="1:16" x14ac:dyDescent="0.25">
      <c r="A11" s="44">
        <f>+COUNTIF($B$1:B11,ESTADISTICAS!B$9)</f>
        <v>0</v>
      </c>
      <c r="B11" t="str">
        <f t="shared" si="0"/>
        <v>5</v>
      </c>
      <c r="C11" s="157">
        <v>5038</v>
      </c>
      <c r="D11" s="158" t="s">
        <v>1416</v>
      </c>
      <c r="E11">
        <v>114</v>
      </c>
      <c r="F11">
        <v>3</v>
      </c>
      <c r="G11" s="160">
        <v>2.6315789473684209E-2</v>
      </c>
      <c r="H11">
        <v>99</v>
      </c>
      <c r="I11">
        <v>9</v>
      </c>
      <c r="J11" s="160">
        <v>9.0909090909090912E-2</v>
      </c>
      <c r="K11">
        <v>257</v>
      </c>
      <c r="L11">
        <v>19</v>
      </c>
      <c r="M11" s="160">
        <v>7.3929961089494164E-2</v>
      </c>
      <c r="N11">
        <v>141</v>
      </c>
      <c r="O11">
        <v>4</v>
      </c>
      <c r="P11" s="160">
        <v>2.8368794326241134E-2</v>
      </c>
    </row>
    <row r="12" spans="1:16" x14ac:dyDescent="0.25">
      <c r="A12" s="44">
        <f>+COUNTIF($B$1:B12,ESTADISTICAS!B$9)</f>
        <v>0</v>
      </c>
      <c r="B12" t="str">
        <f t="shared" si="0"/>
        <v>5</v>
      </c>
      <c r="C12" s="157">
        <v>5040</v>
      </c>
      <c r="D12" s="158" t="s">
        <v>1417</v>
      </c>
      <c r="E12">
        <v>129</v>
      </c>
      <c r="F12">
        <v>19</v>
      </c>
      <c r="G12" s="160">
        <v>0.14728682170542637</v>
      </c>
      <c r="H12">
        <v>138</v>
      </c>
      <c r="I12">
        <v>18</v>
      </c>
      <c r="J12" s="160">
        <v>0.13043478260869565</v>
      </c>
      <c r="K12">
        <v>146</v>
      </c>
      <c r="L12">
        <v>16</v>
      </c>
      <c r="M12" s="160">
        <v>0.1095890410958904</v>
      </c>
      <c r="N12">
        <v>94</v>
      </c>
      <c r="O12">
        <v>12</v>
      </c>
      <c r="P12" s="160">
        <v>0.1276595744680851</v>
      </c>
    </row>
    <row r="13" spans="1:16" x14ac:dyDescent="0.25">
      <c r="A13" s="44">
        <f>+COUNTIF($B$1:B13,ESTADISTICAS!B$9)</f>
        <v>0</v>
      </c>
      <c r="B13" t="str">
        <f t="shared" si="0"/>
        <v>5</v>
      </c>
      <c r="C13" s="157">
        <v>5042</v>
      </c>
      <c r="D13" s="158" t="s">
        <v>1418</v>
      </c>
      <c r="E13">
        <v>250</v>
      </c>
      <c r="F13">
        <v>88</v>
      </c>
      <c r="G13" s="160">
        <v>0.35199999999999998</v>
      </c>
      <c r="H13">
        <v>243</v>
      </c>
      <c r="I13">
        <v>65</v>
      </c>
      <c r="J13" s="160">
        <v>0.26748971193415638</v>
      </c>
      <c r="K13">
        <v>344</v>
      </c>
      <c r="L13">
        <v>81</v>
      </c>
      <c r="M13" s="160">
        <v>0.23546511627906977</v>
      </c>
      <c r="N13">
        <v>268</v>
      </c>
      <c r="O13">
        <v>91</v>
      </c>
      <c r="P13" s="160">
        <v>0.33955223880597013</v>
      </c>
    </row>
    <row r="14" spans="1:16" x14ac:dyDescent="0.25">
      <c r="A14" s="44">
        <f>+COUNTIF($B$1:B14,ESTADISTICAS!B$9)</f>
        <v>0</v>
      </c>
      <c r="B14" t="str">
        <f t="shared" si="0"/>
        <v>5</v>
      </c>
      <c r="C14" s="157">
        <v>5044</v>
      </c>
      <c r="D14" s="158" t="s">
        <v>1419</v>
      </c>
      <c r="E14">
        <v>48</v>
      </c>
      <c r="F14">
        <v>7</v>
      </c>
      <c r="G14" s="160">
        <v>0.14583333333333334</v>
      </c>
      <c r="H14">
        <v>57</v>
      </c>
      <c r="I14">
        <v>15</v>
      </c>
      <c r="J14" s="160">
        <v>0.26315789473684209</v>
      </c>
      <c r="K14">
        <v>50</v>
      </c>
      <c r="L14">
        <v>15</v>
      </c>
      <c r="M14" s="160">
        <v>0.3</v>
      </c>
      <c r="N14">
        <v>33</v>
      </c>
      <c r="O14">
        <v>11</v>
      </c>
      <c r="P14" s="160">
        <v>0.33333333333333331</v>
      </c>
    </row>
    <row r="15" spans="1:16" x14ac:dyDescent="0.25">
      <c r="A15" s="44">
        <f>+COUNTIF($B$1:B15,ESTADISTICAS!B$9)</f>
        <v>0</v>
      </c>
      <c r="B15" t="str">
        <f t="shared" si="0"/>
        <v>5</v>
      </c>
      <c r="C15" s="157">
        <v>5045</v>
      </c>
      <c r="D15" s="158" t="s">
        <v>1420</v>
      </c>
      <c r="E15">
        <v>1180</v>
      </c>
      <c r="F15">
        <v>534</v>
      </c>
      <c r="G15" s="160">
        <v>0.45254237288135596</v>
      </c>
      <c r="H15">
        <v>1217</v>
      </c>
      <c r="I15">
        <v>520</v>
      </c>
      <c r="J15" s="160">
        <v>0.42728019720624488</v>
      </c>
      <c r="K15">
        <v>1278</v>
      </c>
      <c r="L15">
        <v>624</v>
      </c>
      <c r="M15" s="160">
        <v>0.48826291079812206</v>
      </c>
      <c r="N15">
        <v>1414</v>
      </c>
      <c r="O15">
        <v>640</v>
      </c>
      <c r="P15" s="160">
        <v>0.45261669024045259</v>
      </c>
    </row>
    <row r="16" spans="1:16" x14ac:dyDescent="0.25">
      <c r="A16" s="44">
        <f>+COUNTIF($B$1:B16,ESTADISTICAS!B$9)</f>
        <v>0</v>
      </c>
      <c r="B16" t="str">
        <f t="shared" si="0"/>
        <v>5</v>
      </c>
      <c r="C16" s="157">
        <v>5051</v>
      </c>
      <c r="D16" s="158" t="s">
        <v>2410</v>
      </c>
      <c r="E16">
        <v>368</v>
      </c>
      <c r="F16">
        <v>63</v>
      </c>
      <c r="G16" s="160">
        <v>0.17119565217391305</v>
      </c>
      <c r="H16">
        <v>316</v>
      </c>
      <c r="I16">
        <v>64</v>
      </c>
      <c r="J16" s="160">
        <v>0.20253164556962025</v>
      </c>
      <c r="K16">
        <v>456</v>
      </c>
      <c r="L16">
        <v>71</v>
      </c>
      <c r="M16" s="160">
        <v>0.15570175438596492</v>
      </c>
      <c r="N16">
        <v>441</v>
      </c>
      <c r="O16">
        <v>63</v>
      </c>
      <c r="P16" s="160">
        <v>0.14285714285714285</v>
      </c>
    </row>
    <row r="17" spans="1:16" x14ac:dyDescent="0.25">
      <c r="A17" s="44">
        <f>+COUNTIF($B$1:B17,ESTADISTICAS!B$9)</f>
        <v>0</v>
      </c>
      <c r="B17" t="str">
        <f t="shared" si="0"/>
        <v>5</v>
      </c>
      <c r="C17" s="157">
        <v>5055</v>
      </c>
      <c r="D17" s="158" t="s">
        <v>1421</v>
      </c>
      <c r="E17">
        <v>62</v>
      </c>
      <c r="F17">
        <v>6</v>
      </c>
      <c r="G17" s="160">
        <v>9.6774193548387094E-2</v>
      </c>
      <c r="H17">
        <v>74</v>
      </c>
      <c r="I17">
        <v>23</v>
      </c>
      <c r="J17" s="160">
        <v>0.3108108108108108</v>
      </c>
      <c r="K17">
        <v>52</v>
      </c>
      <c r="L17">
        <v>12</v>
      </c>
      <c r="M17" s="160">
        <v>0.23076923076923078</v>
      </c>
      <c r="N17">
        <v>55</v>
      </c>
      <c r="O17">
        <v>9</v>
      </c>
      <c r="P17" s="160">
        <v>0.16363636363636364</v>
      </c>
    </row>
    <row r="18" spans="1:16" x14ac:dyDescent="0.25">
      <c r="A18" s="44">
        <f>+COUNTIF($B$1:B18,ESTADISTICAS!B$9)</f>
        <v>0</v>
      </c>
      <c r="B18" t="str">
        <f t="shared" si="0"/>
        <v>5</v>
      </c>
      <c r="C18" s="157">
        <v>5059</v>
      </c>
      <c r="D18" s="158" t="s">
        <v>1422</v>
      </c>
      <c r="E18">
        <v>50</v>
      </c>
      <c r="F18">
        <v>15</v>
      </c>
      <c r="G18" s="160">
        <v>0.3</v>
      </c>
      <c r="H18">
        <v>39</v>
      </c>
      <c r="I18">
        <v>11</v>
      </c>
      <c r="J18" s="160">
        <v>0.28205128205128205</v>
      </c>
      <c r="K18">
        <v>40</v>
      </c>
      <c r="L18">
        <v>7</v>
      </c>
      <c r="M18" s="160">
        <v>0.17499999999999999</v>
      </c>
      <c r="N18">
        <v>24</v>
      </c>
      <c r="O18">
        <v>8</v>
      </c>
      <c r="P18" s="160">
        <v>0.33333333333333331</v>
      </c>
    </row>
    <row r="19" spans="1:16" x14ac:dyDescent="0.25">
      <c r="A19" s="44">
        <f>+COUNTIF($B$1:B19,ESTADISTICAS!B$9)</f>
        <v>0</v>
      </c>
      <c r="B19" t="str">
        <f t="shared" si="0"/>
        <v>5</v>
      </c>
      <c r="C19" s="157">
        <v>5079</v>
      </c>
      <c r="D19" s="158" t="s">
        <v>1423</v>
      </c>
      <c r="E19">
        <v>472</v>
      </c>
      <c r="F19">
        <v>110</v>
      </c>
      <c r="G19" s="160">
        <v>0.23305084745762711</v>
      </c>
      <c r="H19">
        <v>480</v>
      </c>
      <c r="I19">
        <v>122</v>
      </c>
      <c r="J19" s="160">
        <v>0.25416666666666665</v>
      </c>
      <c r="K19">
        <v>541</v>
      </c>
      <c r="L19">
        <v>140</v>
      </c>
      <c r="M19" s="160">
        <v>0.25878003696857671</v>
      </c>
      <c r="N19">
        <v>470</v>
      </c>
      <c r="O19">
        <v>95</v>
      </c>
      <c r="P19" s="160">
        <v>0.20212765957446807</v>
      </c>
    </row>
    <row r="20" spans="1:16" x14ac:dyDescent="0.25">
      <c r="A20" s="44">
        <f>+COUNTIF($B$1:B20,ESTADISTICAS!B$9)</f>
        <v>0</v>
      </c>
      <c r="B20" t="str">
        <f t="shared" si="0"/>
        <v>5</v>
      </c>
      <c r="C20" s="157">
        <v>5086</v>
      </c>
      <c r="D20" s="158" t="s">
        <v>1424</v>
      </c>
      <c r="E20">
        <v>57</v>
      </c>
      <c r="F20">
        <v>5</v>
      </c>
      <c r="G20" s="160">
        <v>8.771929824561403E-2</v>
      </c>
      <c r="H20">
        <v>61</v>
      </c>
      <c r="I20">
        <v>10</v>
      </c>
      <c r="J20" s="160">
        <v>0.16393442622950818</v>
      </c>
      <c r="K20">
        <v>64</v>
      </c>
      <c r="L20">
        <v>13</v>
      </c>
      <c r="M20" s="160">
        <v>0.203125</v>
      </c>
      <c r="N20">
        <v>68</v>
      </c>
      <c r="O20">
        <v>12</v>
      </c>
      <c r="P20" s="160">
        <v>0.17647058823529413</v>
      </c>
    </row>
    <row r="21" spans="1:16" x14ac:dyDescent="0.25">
      <c r="A21" s="44">
        <f>+COUNTIF($B$1:B21,ESTADISTICAS!B$9)</f>
        <v>0</v>
      </c>
      <c r="B21" t="str">
        <f t="shared" si="0"/>
        <v>5</v>
      </c>
      <c r="C21" s="157">
        <v>5088</v>
      </c>
      <c r="D21" s="158" t="s">
        <v>1425</v>
      </c>
      <c r="E21">
        <v>3732</v>
      </c>
      <c r="F21">
        <v>1349</v>
      </c>
      <c r="G21" s="160">
        <v>0.36146838156484457</v>
      </c>
      <c r="H21">
        <v>3774</v>
      </c>
      <c r="I21">
        <v>1393</v>
      </c>
      <c r="J21" s="160">
        <v>0.36910439851616322</v>
      </c>
      <c r="K21">
        <v>3974</v>
      </c>
      <c r="L21">
        <v>1780</v>
      </c>
      <c r="M21" s="160">
        <v>0.44791142425767488</v>
      </c>
      <c r="N21">
        <v>3899</v>
      </c>
      <c r="O21">
        <v>1585</v>
      </c>
      <c r="P21" s="160">
        <v>0.40651449089510133</v>
      </c>
    </row>
    <row r="22" spans="1:16" x14ac:dyDescent="0.25">
      <c r="A22" s="44">
        <f>+COUNTIF($B$1:B22,ESTADISTICAS!B$9)</f>
        <v>0</v>
      </c>
      <c r="B22" t="str">
        <f t="shared" si="0"/>
        <v>5</v>
      </c>
      <c r="C22" s="157">
        <v>5091</v>
      </c>
      <c r="D22" s="158" t="s">
        <v>1426</v>
      </c>
      <c r="E22">
        <v>87</v>
      </c>
      <c r="F22">
        <v>27</v>
      </c>
      <c r="G22" s="160">
        <v>0.31034482758620691</v>
      </c>
      <c r="H22">
        <v>53</v>
      </c>
      <c r="I22">
        <v>8</v>
      </c>
      <c r="J22" s="160">
        <v>0.15094339622641509</v>
      </c>
      <c r="K22">
        <v>74</v>
      </c>
      <c r="L22">
        <v>20</v>
      </c>
      <c r="M22" s="160">
        <v>0.27027027027027029</v>
      </c>
      <c r="N22">
        <v>82</v>
      </c>
      <c r="O22">
        <v>32</v>
      </c>
      <c r="P22" s="160">
        <v>0.3902439024390244</v>
      </c>
    </row>
    <row r="23" spans="1:16" x14ac:dyDescent="0.25">
      <c r="A23" s="44">
        <f>+COUNTIF($B$1:B23,ESTADISTICAS!B$9)</f>
        <v>0</v>
      </c>
      <c r="B23" t="str">
        <f t="shared" si="0"/>
        <v>5</v>
      </c>
      <c r="C23" s="157">
        <v>5093</v>
      </c>
      <c r="D23" s="158" t="s">
        <v>1427</v>
      </c>
      <c r="E23">
        <v>149</v>
      </c>
      <c r="F23">
        <v>30</v>
      </c>
      <c r="G23" s="160">
        <v>0.20134228187919462</v>
      </c>
      <c r="H23">
        <v>172</v>
      </c>
      <c r="I23">
        <v>23</v>
      </c>
      <c r="J23" s="160">
        <v>0.13372093023255813</v>
      </c>
      <c r="K23">
        <v>208</v>
      </c>
      <c r="L23">
        <v>8</v>
      </c>
      <c r="M23" s="160">
        <v>3.8461538461538464E-2</v>
      </c>
      <c r="N23">
        <v>148</v>
      </c>
      <c r="O23">
        <v>23</v>
      </c>
      <c r="P23" s="160">
        <v>0.1554054054054054</v>
      </c>
    </row>
    <row r="24" spans="1:16" x14ac:dyDescent="0.25">
      <c r="A24" s="44">
        <f>+COUNTIF($B$1:B24,ESTADISTICAS!B$9)</f>
        <v>0</v>
      </c>
      <c r="B24" t="str">
        <f t="shared" si="0"/>
        <v>5</v>
      </c>
      <c r="C24" s="157">
        <v>5101</v>
      </c>
      <c r="D24" s="158" t="s">
        <v>1428</v>
      </c>
      <c r="E24">
        <v>186</v>
      </c>
      <c r="F24">
        <v>56</v>
      </c>
      <c r="G24" s="160">
        <v>0.30107526881720431</v>
      </c>
      <c r="H24">
        <v>215</v>
      </c>
      <c r="I24">
        <v>69</v>
      </c>
      <c r="J24" s="160">
        <v>0.32093023255813952</v>
      </c>
      <c r="K24">
        <v>198</v>
      </c>
      <c r="L24">
        <v>64</v>
      </c>
      <c r="M24" s="160">
        <v>0.32323232323232326</v>
      </c>
      <c r="N24">
        <v>205</v>
      </c>
      <c r="O24">
        <v>61</v>
      </c>
      <c r="P24" s="160">
        <v>0.29756097560975608</v>
      </c>
    </row>
    <row r="25" spans="1:16" x14ac:dyDescent="0.25">
      <c r="A25" s="44">
        <f>+COUNTIF($B$1:B25,ESTADISTICAS!B$9)</f>
        <v>0</v>
      </c>
      <c r="B25" t="str">
        <f t="shared" si="0"/>
        <v>5</v>
      </c>
      <c r="C25" s="157">
        <v>5107</v>
      </c>
      <c r="D25" s="158" t="s">
        <v>1429</v>
      </c>
      <c r="E25">
        <v>69</v>
      </c>
      <c r="F25">
        <v>6</v>
      </c>
      <c r="G25" s="160">
        <v>8.6956521739130432E-2</v>
      </c>
      <c r="H25">
        <v>40</v>
      </c>
      <c r="I25">
        <v>4</v>
      </c>
      <c r="J25" s="160">
        <v>0.1</v>
      </c>
      <c r="K25">
        <v>47</v>
      </c>
      <c r="L25">
        <v>12</v>
      </c>
      <c r="M25" s="160">
        <v>0.25531914893617019</v>
      </c>
      <c r="N25">
        <v>32</v>
      </c>
      <c r="O25">
        <v>5</v>
      </c>
      <c r="P25" s="160">
        <v>0.15625</v>
      </c>
    </row>
    <row r="26" spans="1:16" x14ac:dyDescent="0.25">
      <c r="A26" s="44">
        <f>+COUNTIF($B$1:B26,ESTADISTICAS!B$9)</f>
        <v>0</v>
      </c>
      <c r="B26" t="str">
        <f t="shared" si="0"/>
        <v>5</v>
      </c>
      <c r="C26" s="157">
        <v>5113</v>
      </c>
      <c r="D26" s="158" t="s">
        <v>1430</v>
      </c>
      <c r="E26">
        <v>60</v>
      </c>
      <c r="F26">
        <v>11</v>
      </c>
      <c r="G26" s="160">
        <v>0.18333333333333332</v>
      </c>
      <c r="H26">
        <v>67</v>
      </c>
      <c r="I26">
        <v>8</v>
      </c>
      <c r="J26" s="160">
        <v>0.11940298507462686</v>
      </c>
      <c r="K26">
        <v>42</v>
      </c>
      <c r="L26">
        <v>16</v>
      </c>
      <c r="M26" s="160">
        <v>0.38095238095238093</v>
      </c>
      <c r="N26">
        <v>63</v>
      </c>
      <c r="O26">
        <v>22</v>
      </c>
      <c r="P26" s="160">
        <v>0.34920634920634919</v>
      </c>
    </row>
    <row r="27" spans="1:16" x14ac:dyDescent="0.25">
      <c r="A27" s="44">
        <f>+COUNTIF($B$1:B27,ESTADISTICAS!B$9)</f>
        <v>0</v>
      </c>
      <c r="B27" t="str">
        <f t="shared" si="0"/>
        <v>5</v>
      </c>
      <c r="C27" s="157">
        <v>5120</v>
      </c>
      <c r="D27" s="158" t="s">
        <v>1431</v>
      </c>
      <c r="E27">
        <v>197</v>
      </c>
      <c r="F27">
        <v>31</v>
      </c>
      <c r="G27" s="160">
        <v>0.15736040609137056</v>
      </c>
      <c r="H27">
        <v>190</v>
      </c>
      <c r="I27">
        <v>29</v>
      </c>
      <c r="J27" s="160">
        <v>0.15263157894736842</v>
      </c>
      <c r="K27">
        <v>183</v>
      </c>
      <c r="L27">
        <v>42</v>
      </c>
      <c r="M27" s="160">
        <v>0.22950819672131148</v>
      </c>
      <c r="N27">
        <v>193</v>
      </c>
      <c r="O27">
        <v>47</v>
      </c>
      <c r="P27" s="160">
        <v>0.24352331606217617</v>
      </c>
    </row>
    <row r="28" spans="1:16" x14ac:dyDescent="0.25">
      <c r="A28" s="44">
        <f>+COUNTIF($B$1:B28,ESTADISTICAS!B$9)</f>
        <v>0</v>
      </c>
      <c r="B28" t="str">
        <f t="shared" si="0"/>
        <v>5</v>
      </c>
      <c r="C28" s="157">
        <v>5125</v>
      </c>
      <c r="D28" s="158" t="s">
        <v>1432</v>
      </c>
      <c r="E28">
        <v>36</v>
      </c>
      <c r="F28">
        <v>8</v>
      </c>
      <c r="G28" s="160">
        <v>0.22222222222222221</v>
      </c>
      <c r="H28">
        <v>56</v>
      </c>
      <c r="I28">
        <v>13</v>
      </c>
      <c r="J28" s="160">
        <v>0.23214285714285715</v>
      </c>
      <c r="K28">
        <v>44</v>
      </c>
      <c r="L28">
        <v>8</v>
      </c>
      <c r="M28" s="160">
        <v>0.18181818181818182</v>
      </c>
      <c r="N28">
        <v>49</v>
      </c>
      <c r="O28">
        <v>15</v>
      </c>
      <c r="P28" s="160">
        <v>0.30612244897959184</v>
      </c>
    </row>
    <row r="29" spans="1:16" x14ac:dyDescent="0.25">
      <c r="A29" s="44">
        <f>+COUNTIF($B$1:B29,ESTADISTICAS!B$9)</f>
        <v>0</v>
      </c>
      <c r="B29" t="str">
        <f t="shared" si="0"/>
        <v>5</v>
      </c>
      <c r="C29" s="157">
        <v>5129</v>
      </c>
      <c r="D29" s="158" t="s">
        <v>1433</v>
      </c>
      <c r="E29">
        <v>703</v>
      </c>
      <c r="F29">
        <v>264</v>
      </c>
      <c r="G29" s="160">
        <v>0.37553342816500712</v>
      </c>
      <c r="H29">
        <v>778</v>
      </c>
      <c r="I29">
        <v>286</v>
      </c>
      <c r="J29" s="160">
        <v>0.36760925449871468</v>
      </c>
      <c r="K29">
        <v>725</v>
      </c>
      <c r="L29">
        <v>307</v>
      </c>
      <c r="M29" s="160">
        <v>0.42344827586206896</v>
      </c>
      <c r="N29">
        <v>675</v>
      </c>
      <c r="O29">
        <v>310</v>
      </c>
      <c r="P29" s="160">
        <v>0.45925925925925926</v>
      </c>
    </row>
    <row r="30" spans="1:16" x14ac:dyDescent="0.25">
      <c r="A30" s="44">
        <f>+COUNTIF($B$1:B30,ESTADISTICAS!B$9)</f>
        <v>0</v>
      </c>
      <c r="B30" t="str">
        <f t="shared" si="0"/>
        <v>5</v>
      </c>
      <c r="C30" s="157">
        <v>5134</v>
      </c>
      <c r="D30" s="158" t="s">
        <v>1434</v>
      </c>
      <c r="E30">
        <v>68</v>
      </c>
      <c r="F30">
        <v>6</v>
      </c>
      <c r="G30" s="160">
        <v>8.8235294117647065E-2</v>
      </c>
      <c r="H30">
        <v>57</v>
      </c>
      <c r="I30">
        <v>5</v>
      </c>
      <c r="J30" s="160">
        <v>8.771929824561403E-2</v>
      </c>
      <c r="K30">
        <v>41</v>
      </c>
      <c r="L30">
        <v>9</v>
      </c>
      <c r="M30" s="160">
        <v>0.21951219512195122</v>
      </c>
      <c r="N30">
        <v>39</v>
      </c>
      <c r="O30">
        <v>5</v>
      </c>
      <c r="P30" s="160">
        <v>0.12820512820512819</v>
      </c>
    </row>
    <row r="31" spans="1:16" x14ac:dyDescent="0.25">
      <c r="A31" s="44">
        <f>+COUNTIF($B$1:B31,ESTADISTICAS!B$9)</f>
        <v>0</v>
      </c>
      <c r="B31" t="str">
        <f t="shared" si="0"/>
        <v>5</v>
      </c>
      <c r="C31" s="157">
        <v>5138</v>
      </c>
      <c r="D31" s="158" t="s">
        <v>1435</v>
      </c>
      <c r="E31">
        <v>174</v>
      </c>
      <c r="F31">
        <v>40</v>
      </c>
      <c r="G31" s="160">
        <v>0.22988505747126436</v>
      </c>
      <c r="H31">
        <v>180</v>
      </c>
      <c r="I31">
        <v>37</v>
      </c>
      <c r="J31" s="160">
        <v>0.20555555555555555</v>
      </c>
      <c r="K31">
        <v>192</v>
      </c>
      <c r="L31">
        <v>41</v>
      </c>
      <c r="M31" s="160">
        <v>0.21354166666666666</v>
      </c>
      <c r="N31">
        <v>182</v>
      </c>
      <c r="O31">
        <v>30</v>
      </c>
      <c r="P31" s="160">
        <v>0.16483516483516483</v>
      </c>
    </row>
    <row r="32" spans="1:16" x14ac:dyDescent="0.25">
      <c r="A32" s="44">
        <f>+COUNTIF($B$1:B32,ESTADISTICAS!B$9)</f>
        <v>0</v>
      </c>
      <c r="B32" t="str">
        <f t="shared" si="0"/>
        <v>5</v>
      </c>
      <c r="C32" s="157">
        <v>5142</v>
      </c>
      <c r="D32" s="158" t="s">
        <v>1436</v>
      </c>
      <c r="E32">
        <v>60</v>
      </c>
      <c r="F32">
        <v>10</v>
      </c>
      <c r="G32" s="160">
        <v>0.16666666666666666</v>
      </c>
      <c r="H32">
        <v>59</v>
      </c>
      <c r="I32">
        <v>7</v>
      </c>
      <c r="J32" s="160">
        <v>0.11864406779661017</v>
      </c>
      <c r="K32">
        <v>34</v>
      </c>
      <c r="L32">
        <v>8</v>
      </c>
      <c r="M32" s="160">
        <v>0.23529411764705882</v>
      </c>
      <c r="N32">
        <v>19</v>
      </c>
      <c r="O32">
        <v>8</v>
      </c>
      <c r="P32" s="160">
        <v>0.42105263157894735</v>
      </c>
    </row>
    <row r="33" spans="1:16" x14ac:dyDescent="0.25">
      <c r="A33" s="44">
        <f>+COUNTIF($B$1:B33,ESTADISTICAS!B$9)</f>
        <v>0</v>
      </c>
      <c r="B33" t="str">
        <f t="shared" si="0"/>
        <v>5</v>
      </c>
      <c r="C33" s="157">
        <v>5145</v>
      </c>
      <c r="D33" s="158" t="s">
        <v>1437</v>
      </c>
      <c r="E33">
        <v>66</v>
      </c>
      <c r="F33">
        <v>12</v>
      </c>
      <c r="G33" s="160">
        <v>0.18181818181818182</v>
      </c>
      <c r="H33">
        <v>45</v>
      </c>
      <c r="I33">
        <v>15</v>
      </c>
      <c r="J33" s="160">
        <v>0.33333333333333331</v>
      </c>
      <c r="K33">
        <v>45</v>
      </c>
      <c r="L33">
        <v>13</v>
      </c>
      <c r="M33" s="160">
        <v>0.28888888888888886</v>
      </c>
      <c r="N33">
        <v>39</v>
      </c>
      <c r="O33">
        <v>14</v>
      </c>
      <c r="P33" s="160">
        <v>0.35897435897435898</v>
      </c>
    </row>
    <row r="34" spans="1:16" x14ac:dyDescent="0.25">
      <c r="A34" s="44">
        <f>+COUNTIF($B$1:B34,ESTADISTICAS!B$9)</f>
        <v>0</v>
      </c>
      <c r="B34" t="str">
        <f t="shared" si="0"/>
        <v>5</v>
      </c>
      <c r="C34" s="157">
        <v>5147</v>
      </c>
      <c r="D34" s="158" t="s">
        <v>1438</v>
      </c>
      <c r="E34">
        <v>368</v>
      </c>
      <c r="F34">
        <v>112</v>
      </c>
      <c r="G34" s="160">
        <v>0.30434782608695654</v>
      </c>
      <c r="H34">
        <v>458</v>
      </c>
      <c r="I34">
        <v>106</v>
      </c>
      <c r="J34" s="160">
        <v>0.23144104803493451</v>
      </c>
      <c r="K34">
        <v>430</v>
      </c>
      <c r="L34">
        <v>168</v>
      </c>
      <c r="M34" s="160">
        <v>0.39069767441860465</v>
      </c>
      <c r="N34">
        <v>487</v>
      </c>
      <c r="O34">
        <v>157</v>
      </c>
      <c r="P34" s="160">
        <v>0.32238193018480493</v>
      </c>
    </row>
    <row r="35" spans="1:16" x14ac:dyDescent="0.25">
      <c r="A35" s="44">
        <f>+COUNTIF($B$1:B35,ESTADISTICAS!B$9)</f>
        <v>0</v>
      </c>
      <c r="B35" t="str">
        <f t="shared" si="0"/>
        <v>5</v>
      </c>
      <c r="C35" s="157">
        <v>5148</v>
      </c>
      <c r="D35" s="158" t="s">
        <v>1439</v>
      </c>
      <c r="E35">
        <v>583</v>
      </c>
      <c r="F35">
        <v>212</v>
      </c>
      <c r="G35" s="160">
        <v>0.36363636363636365</v>
      </c>
      <c r="H35">
        <v>507</v>
      </c>
      <c r="I35">
        <v>194</v>
      </c>
      <c r="J35" s="160">
        <v>0.38264299802761342</v>
      </c>
      <c r="K35">
        <v>517</v>
      </c>
      <c r="L35">
        <v>223</v>
      </c>
      <c r="M35" s="160">
        <v>0.43133462282398455</v>
      </c>
      <c r="N35">
        <v>454</v>
      </c>
      <c r="O35">
        <v>161</v>
      </c>
      <c r="P35" s="160">
        <v>0.35462555066079293</v>
      </c>
    </row>
    <row r="36" spans="1:16" x14ac:dyDescent="0.25">
      <c r="A36" s="44">
        <f>+COUNTIF($B$1:B36,ESTADISTICAS!B$9)</f>
        <v>0</v>
      </c>
      <c r="B36" t="str">
        <f t="shared" si="0"/>
        <v>5</v>
      </c>
      <c r="C36" s="157">
        <v>5150</v>
      </c>
      <c r="D36" s="158" t="s">
        <v>1440</v>
      </c>
      <c r="E36">
        <v>29</v>
      </c>
      <c r="F36">
        <v>10</v>
      </c>
      <c r="G36" s="160">
        <v>0.34482758620689657</v>
      </c>
      <c r="H36">
        <v>33</v>
      </c>
      <c r="I36">
        <v>11</v>
      </c>
      <c r="J36" s="160">
        <v>0.33333333333333331</v>
      </c>
      <c r="K36">
        <v>37</v>
      </c>
      <c r="L36">
        <v>9</v>
      </c>
      <c r="M36" s="160">
        <v>0.24324324324324326</v>
      </c>
      <c r="N36">
        <v>53</v>
      </c>
      <c r="O36">
        <v>16</v>
      </c>
      <c r="P36" s="160">
        <v>0.30188679245283018</v>
      </c>
    </row>
    <row r="37" spans="1:16" x14ac:dyDescent="0.25">
      <c r="A37" s="44">
        <f>+COUNTIF($B$1:B37,ESTADISTICAS!B$9)</f>
        <v>0</v>
      </c>
      <c r="B37" t="str">
        <f t="shared" si="0"/>
        <v>5</v>
      </c>
      <c r="C37" s="157">
        <v>5154</v>
      </c>
      <c r="D37" s="158" t="s">
        <v>1441</v>
      </c>
      <c r="E37">
        <v>777</v>
      </c>
      <c r="F37">
        <v>385</v>
      </c>
      <c r="G37" s="160">
        <v>0.49549549549549549</v>
      </c>
      <c r="H37">
        <v>753</v>
      </c>
      <c r="I37">
        <v>353</v>
      </c>
      <c r="J37" s="160">
        <v>0.46879150066401065</v>
      </c>
      <c r="K37">
        <v>882</v>
      </c>
      <c r="L37">
        <v>365</v>
      </c>
      <c r="M37" s="160">
        <v>0.41383219954648526</v>
      </c>
      <c r="N37">
        <v>966</v>
      </c>
      <c r="O37">
        <v>452</v>
      </c>
      <c r="P37" s="160">
        <v>0.46790890269151136</v>
      </c>
    </row>
    <row r="38" spans="1:16" x14ac:dyDescent="0.25">
      <c r="A38" s="44">
        <f>+COUNTIF($B$1:B38,ESTADISTICAS!B$9)</f>
        <v>0</v>
      </c>
      <c r="B38" t="str">
        <f t="shared" si="0"/>
        <v>5</v>
      </c>
      <c r="C38" s="157">
        <v>5172</v>
      </c>
      <c r="D38" s="158" t="s">
        <v>1442</v>
      </c>
      <c r="E38">
        <v>575</v>
      </c>
      <c r="F38">
        <v>209</v>
      </c>
      <c r="G38" s="160">
        <v>0.3634782608695652</v>
      </c>
      <c r="H38">
        <v>577</v>
      </c>
      <c r="I38">
        <v>141</v>
      </c>
      <c r="J38" s="160">
        <v>0.24436741767764297</v>
      </c>
      <c r="K38">
        <v>648</v>
      </c>
      <c r="L38">
        <v>194</v>
      </c>
      <c r="M38" s="160">
        <v>0.29938271604938271</v>
      </c>
      <c r="N38">
        <v>621</v>
      </c>
      <c r="O38">
        <v>217</v>
      </c>
      <c r="P38" s="160">
        <v>0.34943639291465378</v>
      </c>
    </row>
    <row r="39" spans="1:16" x14ac:dyDescent="0.25">
      <c r="A39" s="44">
        <f>+COUNTIF($B$1:B39,ESTADISTICAS!B$9)</f>
        <v>0</v>
      </c>
      <c r="B39" t="str">
        <f t="shared" si="0"/>
        <v>5</v>
      </c>
      <c r="C39" s="157">
        <v>5190</v>
      </c>
      <c r="D39" s="158" t="s">
        <v>1443</v>
      </c>
      <c r="E39">
        <v>134</v>
      </c>
      <c r="F39">
        <v>50</v>
      </c>
      <c r="G39" s="160">
        <v>0.37313432835820898</v>
      </c>
      <c r="H39">
        <v>99</v>
      </c>
      <c r="I39">
        <v>25</v>
      </c>
      <c r="J39" s="160">
        <v>0.25252525252525254</v>
      </c>
      <c r="K39">
        <v>113</v>
      </c>
      <c r="L39">
        <v>36</v>
      </c>
      <c r="M39" s="160">
        <v>0.31858407079646017</v>
      </c>
      <c r="N39">
        <v>117</v>
      </c>
      <c r="O39">
        <v>23</v>
      </c>
      <c r="P39" s="160">
        <v>0.19658119658119658</v>
      </c>
    </row>
    <row r="40" spans="1:16" x14ac:dyDescent="0.25">
      <c r="A40" s="44">
        <f>+COUNTIF($B$1:B40,ESTADISTICAS!B$9)</f>
        <v>0</v>
      </c>
      <c r="B40" t="str">
        <f t="shared" si="0"/>
        <v>5</v>
      </c>
      <c r="C40" s="157">
        <v>5197</v>
      </c>
      <c r="D40" s="158" t="s">
        <v>2411</v>
      </c>
      <c r="E40">
        <v>165</v>
      </c>
      <c r="F40">
        <v>32</v>
      </c>
      <c r="G40" s="160">
        <v>0.19393939393939394</v>
      </c>
      <c r="H40">
        <v>153</v>
      </c>
      <c r="I40">
        <v>32</v>
      </c>
      <c r="J40" s="160">
        <v>0.20915032679738563</v>
      </c>
      <c r="K40">
        <v>131</v>
      </c>
      <c r="L40">
        <v>29</v>
      </c>
      <c r="M40" s="160">
        <v>0.22137404580152673</v>
      </c>
      <c r="N40">
        <v>135</v>
      </c>
      <c r="O40">
        <v>44</v>
      </c>
      <c r="P40" s="160">
        <v>0.32592592592592595</v>
      </c>
    </row>
    <row r="41" spans="1:16" x14ac:dyDescent="0.25">
      <c r="A41" s="44">
        <f>+COUNTIF($B$1:B41,ESTADISTICAS!B$9)</f>
        <v>0</v>
      </c>
      <c r="B41" t="str">
        <f t="shared" si="0"/>
        <v>5</v>
      </c>
      <c r="C41" s="157">
        <v>5206</v>
      </c>
      <c r="D41" s="158" t="s">
        <v>1444</v>
      </c>
      <c r="E41">
        <v>64</v>
      </c>
      <c r="F41">
        <v>9</v>
      </c>
      <c r="G41" s="160">
        <v>0.140625</v>
      </c>
      <c r="H41">
        <v>73</v>
      </c>
      <c r="I41">
        <v>10</v>
      </c>
      <c r="J41" s="160">
        <v>0.13698630136986301</v>
      </c>
      <c r="K41">
        <v>21</v>
      </c>
      <c r="L41">
        <v>6</v>
      </c>
      <c r="M41" s="160">
        <v>0.2857142857142857</v>
      </c>
      <c r="N41">
        <v>17</v>
      </c>
      <c r="O41">
        <v>5</v>
      </c>
      <c r="P41" s="160">
        <v>0.29411764705882354</v>
      </c>
    </row>
    <row r="42" spans="1:16" x14ac:dyDescent="0.25">
      <c r="A42" s="44">
        <f>+COUNTIF($B$1:B42,ESTADISTICAS!B$9)</f>
        <v>0</v>
      </c>
      <c r="B42" t="str">
        <f t="shared" si="0"/>
        <v>5</v>
      </c>
      <c r="C42" s="157">
        <v>5209</v>
      </c>
      <c r="D42" s="158" t="s">
        <v>1445</v>
      </c>
      <c r="E42">
        <v>141</v>
      </c>
      <c r="F42">
        <v>17</v>
      </c>
      <c r="G42" s="160">
        <v>0.12056737588652482</v>
      </c>
      <c r="H42">
        <v>139</v>
      </c>
      <c r="I42">
        <v>15</v>
      </c>
      <c r="J42" s="160">
        <v>0.1079136690647482</v>
      </c>
      <c r="K42">
        <v>247</v>
      </c>
      <c r="L42">
        <v>42</v>
      </c>
      <c r="M42" s="160">
        <v>0.17004048582995951</v>
      </c>
      <c r="N42">
        <v>173</v>
      </c>
      <c r="O42">
        <v>29</v>
      </c>
      <c r="P42" s="160">
        <v>0.16763005780346821</v>
      </c>
    </row>
    <row r="43" spans="1:16" x14ac:dyDescent="0.25">
      <c r="A43" s="44">
        <f>+COUNTIF($B$1:B43,ESTADISTICAS!B$9)</f>
        <v>0</v>
      </c>
      <c r="B43" t="str">
        <f t="shared" si="0"/>
        <v>5</v>
      </c>
      <c r="C43" s="157">
        <v>5212</v>
      </c>
      <c r="D43" s="158" t="s">
        <v>1446</v>
      </c>
      <c r="E43">
        <v>881</v>
      </c>
      <c r="F43">
        <v>376</v>
      </c>
      <c r="G43" s="160">
        <v>0.42678774120317819</v>
      </c>
      <c r="H43">
        <v>762</v>
      </c>
      <c r="I43">
        <v>336</v>
      </c>
      <c r="J43" s="160">
        <v>0.44094488188976377</v>
      </c>
      <c r="K43">
        <v>873</v>
      </c>
      <c r="L43">
        <v>455</v>
      </c>
      <c r="M43" s="160">
        <v>0.52119129438717071</v>
      </c>
      <c r="N43">
        <v>797</v>
      </c>
      <c r="O43">
        <v>422</v>
      </c>
      <c r="P43" s="160">
        <v>0.5294855708908407</v>
      </c>
    </row>
    <row r="44" spans="1:16" x14ac:dyDescent="0.25">
      <c r="A44" s="44">
        <f>+COUNTIF($B$1:B44,ESTADISTICAS!B$9)</f>
        <v>0</v>
      </c>
      <c r="B44" t="str">
        <f t="shared" si="0"/>
        <v>5</v>
      </c>
      <c r="C44" s="157">
        <v>5234</v>
      </c>
      <c r="D44" s="158" t="s">
        <v>1447</v>
      </c>
      <c r="E44">
        <v>152</v>
      </c>
      <c r="F44">
        <v>27</v>
      </c>
      <c r="G44" s="160">
        <v>0.17763157894736842</v>
      </c>
      <c r="H44">
        <v>142</v>
      </c>
      <c r="I44">
        <v>24</v>
      </c>
      <c r="J44" s="160">
        <v>0.16901408450704225</v>
      </c>
      <c r="K44">
        <v>143</v>
      </c>
      <c r="L44">
        <v>33</v>
      </c>
      <c r="M44" s="160">
        <v>0.23076923076923078</v>
      </c>
      <c r="N44">
        <v>199</v>
      </c>
      <c r="O44">
        <v>45</v>
      </c>
      <c r="P44" s="160">
        <v>0.22613065326633167</v>
      </c>
    </row>
    <row r="45" spans="1:16" x14ac:dyDescent="0.25">
      <c r="A45" s="44">
        <f>+COUNTIF($B$1:B45,ESTADISTICAS!B$9)</f>
        <v>0</v>
      </c>
      <c r="B45" t="str">
        <f t="shared" si="0"/>
        <v>5</v>
      </c>
      <c r="C45" s="157">
        <v>5237</v>
      </c>
      <c r="D45" s="158" t="s">
        <v>1448</v>
      </c>
      <c r="E45">
        <v>208</v>
      </c>
      <c r="F45">
        <v>43</v>
      </c>
      <c r="G45" s="160">
        <v>0.20673076923076922</v>
      </c>
      <c r="H45">
        <v>192</v>
      </c>
      <c r="I45">
        <v>32</v>
      </c>
      <c r="J45" s="160">
        <v>0.16666666666666666</v>
      </c>
      <c r="K45">
        <v>222</v>
      </c>
      <c r="L45">
        <v>41</v>
      </c>
      <c r="M45" s="160">
        <v>0.18468468468468469</v>
      </c>
      <c r="N45">
        <v>167</v>
      </c>
      <c r="O45">
        <v>38</v>
      </c>
      <c r="P45" s="160">
        <v>0.22754491017964071</v>
      </c>
    </row>
    <row r="46" spans="1:16" x14ac:dyDescent="0.25">
      <c r="A46" s="44">
        <f>+COUNTIF($B$1:B46,ESTADISTICAS!B$9)</f>
        <v>0</v>
      </c>
      <c r="B46" t="str">
        <f t="shared" si="0"/>
        <v>5</v>
      </c>
      <c r="C46" s="157">
        <v>5240</v>
      </c>
      <c r="D46" s="158" t="s">
        <v>1449</v>
      </c>
      <c r="E46">
        <v>101</v>
      </c>
      <c r="F46">
        <v>24</v>
      </c>
      <c r="G46" s="160">
        <v>0.23762376237623761</v>
      </c>
      <c r="H46">
        <v>107</v>
      </c>
      <c r="I46">
        <v>16</v>
      </c>
      <c r="J46" s="160">
        <v>0.14953271028037382</v>
      </c>
      <c r="K46">
        <v>114</v>
      </c>
      <c r="L46">
        <v>28</v>
      </c>
      <c r="M46" s="160">
        <v>0.24561403508771928</v>
      </c>
      <c r="N46">
        <v>82</v>
      </c>
      <c r="O46">
        <v>9</v>
      </c>
      <c r="P46" s="160">
        <v>0.10975609756097561</v>
      </c>
    </row>
    <row r="47" spans="1:16" x14ac:dyDescent="0.25">
      <c r="A47" s="44">
        <f>+COUNTIF($B$1:B47,ESTADISTICAS!B$9)</f>
        <v>0</v>
      </c>
      <c r="B47" t="str">
        <f t="shared" si="0"/>
        <v>5</v>
      </c>
      <c r="C47" s="157">
        <v>5250</v>
      </c>
      <c r="D47" s="158" t="s">
        <v>1450</v>
      </c>
      <c r="E47">
        <v>472</v>
      </c>
      <c r="F47">
        <v>66</v>
      </c>
      <c r="G47" s="160">
        <v>0.13983050847457626</v>
      </c>
      <c r="H47">
        <v>429</v>
      </c>
      <c r="I47">
        <v>81</v>
      </c>
      <c r="J47" s="160">
        <v>0.1888111888111888</v>
      </c>
      <c r="K47">
        <v>447</v>
      </c>
      <c r="L47">
        <v>89</v>
      </c>
      <c r="M47" s="160">
        <v>0.19910514541387025</v>
      </c>
      <c r="N47">
        <v>516</v>
      </c>
      <c r="O47">
        <v>118</v>
      </c>
      <c r="P47" s="160">
        <v>0.22868217054263565</v>
      </c>
    </row>
    <row r="48" spans="1:16" x14ac:dyDescent="0.25">
      <c r="A48" s="44">
        <f>+COUNTIF($B$1:B48,ESTADISTICAS!B$9)</f>
        <v>0</v>
      </c>
      <c r="B48" t="str">
        <f t="shared" si="0"/>
        <v>5</v>
      </c>
      <c r="C48" s="157">
        <v>5264</v>
      </c>
      <c r="D48" s="158" t="s">
        <v>1451</v>
      </c>
      <c r="E48">
        <v>120</v>
      </c>
      <c r="F48">
        <v>28</v>
      </c>
      <c r="G48" s="160">
        <v>0.23333333333333334</v>
      </c>
      <c r="H48">
        <v>87</v>
      </c>
      <c r="I48">
        <v>30</v>
      </c>
      <c r="J48" s="160">
        <v>0.34482758620689657</v>
      </c>
      <c r="K48">
        <v>95</v>
      </c>
      <c r="L48">
        <v>22</v>
      </c>
      <c r="M48" s="160">
        <v>0.23157894736842105</v>
      </c>
      <c r="N48">
        <v>112</v>
      </c>
      <c r="O48">
        <v>34</v>
      </c>
      <c r="P48" s="160">
        <v>0.30357142857142855</v>
      </c>
    </row>
    <row r="49" spans="1:16" x14ac:dyDescent="0.25">
      <c r="A49" s="44">
        <f>+COUNTIF($B$1:B49,ESTADISTICAS!B$9)</f>
        <v>0</v>
      </c>
      <c r="B49" t="str">
        <f t="shared" si="0"/>
        <v>5</v>
      </c>
      <c r="C49" s="157">
        <v>5266</v>
      </c>
      <c r="D49" s="158" t="s">
        <v>1452</v>
      </c>
      <c r="E49">
        <v>2286</v>
      </c>
      <c r="F49">
        <v>852</v>
      </c>
      <c r="G49" s="160">
        <v>0.37270341207349084</v>
      </c>
      <c r="H49">
        <v>2483</v>
      </c>
      <c r="I49">
        <v>1055</v>
      </c>
      <c r="J49" s="160">
        <v>0.42488924687877566</v>
      </c>
      <c r="K49">
        <v>2391</v>
      </c>
      <c r="L49">
        <v>1357</v>
      </c>
      <c r="M49" s="160">
        <v>0.56754496026767043</v>
      </c>
      <c r="N49">
        <v>2263</v>
      </c>
      <c r="O49">
        <v>1020</v>
      </c>
      <c r="P49" s="160">
        <v>0.45072912063632348</v>
      </c>
    </row>
    <row r="50" spans="1:16" x14ac:dyDescent="0.25">
      <c r="A50" s="44">
        <f>+COUNTIF($B$1:B50,ESTADISTICAS!B$9)</f>
        <v>0</v>
      </c>
      <c r="B50" t="str">
        <f t="shared" si="0"/>
        <v>5</v>
      </c>
      <c r="C50" s="157">
        <v>5282</v>
      </c>
      <c r="D50" s="158" t="s">
        <v>1453</v>
      </c>
      <c r="E50">
        <v>222</v>
      </c>
      <c r="F50">
        <v>36</v>
      </c>
      <c r="G50" s="160">
        <v>0.16216216216216217</v>
      </c>
      <c r="H50">
        <v>225</v>
      </c>
      <c r="I50">
        <v>38</v>
      </c>
      <c r="J50" s="160">
        <v>0.16888888888888889</v>
      </c>
      <c r="K50">
        <v>219</v>
      </c>
      <c r="L50">
        <v>45</v>
      </c>
      <c r="M50" s="160">
        <v>0.20547945205479451</v>
      </c>
      <c r="N50">
        <v>193</v>
      </c>
      <c r="O50">
        <v>50</v>
      </c>
      <c r="P50" s="160">
        <v>0.25906735751295334</v>
      </c>
    </row>
    <row r="51" spans="1:16" x14ac:dyDescent="0.25">
      <c r="A51" s="44">
        <f>+COUNTIF($B$1:B51,ESTADISTICAS!B$9)</f>
        <v>0</v>
      </c>
      <c r="B51" t="str">
        <f t="shared" si="0"/>
        <v>5</v>
      </c>
      <c r="C51" s="157">
        <v>5284</v>
      </c>
      <c r="D51" s="158" t="s">
        <v>1454</v>
      </c>
      <c r="E51">
        <v>209</v>
      </c>
      <c r="F51">
        <v>57</v>
      </c>
      <c r="G51" s="160">
        <v>0.27272727272727271</v>
      </c>
      <c r="H51">
        <v>235</v>
      </c>
      <c r="I51">
        <v>44</v>
      </c>
      <c r="J51" s="160">
        <v>0.18723404255319148</v>
      </c>
      <c r="K51">
        <v>207</v>
      </c>
      <c r="L51">
        <v>41</v>
      </c>
      <c r="M51" s="160">
        <v>0.19806763285024154</v>
      </c>
      <c r="N51">
        <v>209</v>
      </c>
      <c r="O51">
        <v>47</v>
      </c>
      <c r="P51" s="160">
        <v>0.22488038277511962</v>
      </c>
    </row>
    <row r="52" spans="1:16" x14ac:dyDescent="0.25">
      <c r="A52" s="44">
        <f>+COUNTIF($B$1:B52,ESTADISTICAS!B$9)</f>
        <v>0</v>
      </c>
      <c r="B52" t="str">
        <f t="shared" si="0"/>
        <v>5</v>
      </c>
      <c r="C52" s="157">
        <v>5306</v>
      </c>
      <c r="D52" s="158" t="s">
        <v>1455</v>
      </c>
      <c r="E52">
        <v>69</v>
      </c>
      <c r="F52">
        <v>26</v>
      </c>
      <c r="G52" s="160">
        <v>0.37681159420289856</v>
      </c>
      <c r="H52">
        <v>76</v>
      </c>
      <c r="I52">
        <v>13</v>
      </c>
      <c r="J52" s="160">
        <v>0.17105263157894737</v>
      </c>
      <c r="K52">
        <v>50</v>
      </c>
      <c r="L52">
        <v>8</v>
      </c>
      <c r="M52" s="160">
        <v>0.16</v>
      </c>
      <c r="N52">
        <v>63</v>
      </c>
      <c r="O52">
        <v>19</v>
      </c>
      <c r="P52" s="160">
        <v>0.30158730158730157</v>
      </c>
    </row>
    <row r="53" spans="1:16" x14ac:dyDescent="0.25">
      <c r="A53" s="44">
        <f>+COUNTIF($B$1:B53,ESTADISTICAS!B$9)</f>
        <v>0</v>
      </c>
      <c r="B53" t="str">
        <f t="shared" si="0"/>
        <v>5</v>
      </c>
      <c r="C53" s="157">
        <v>5308</v>
      </c>
      <c r="D53" s="158" t="s">
        <v>1456</v>
      </c>
      <c r="E53">
        <v>586</v>
      </c>
      <c r="F53">
        <v>163</v>
      </c>
      <c r="G53" s="160">
        <v>0.27815699658703069</v>
      </c>
      <c r="H53">
        <v>545</v>
      </c>
      <c r="I53">
        <v>237</v>
      </c>
      <c r="J53" s="160">
        <v>0.43486238532110094</v>
      </c>
      <c r="K53">
        <v>488</v>
      </c>
      <c r="L53">
        <v>222</v>
      </c>
      <c r="M53" s="160">
        <v>0.45491803278688525</v>
      </c>
      <c r="N53">
        <v>446</v>
      </c>
      <c r="O53">
        <v>172</v>
      </c>
      <c r="P53" s="160">
        <v>0.38565022421524664</v>
      </c>
    </row>
    <row r="54" spans="1:16" x14ac:dyDescent="0.25">
      <c r="A54" s="44">
        <f>+COUNTIF($B$1:B54,ESTADISTICAS!B$9)</f>
        <v>0</v>
      </c>
      <c r="B54" t="str">
        <f t="shared" si="0"/>
        <v>5</v>
      </c>
      <c r="C54" s="157">
        <v>5310</v>
      </c>
      <c r="D54" s="158" t="s">
        <v>1457</v>
      </c>
      <c r="E54">
        <v>108</v>
      </c>
      <c r="F54">
        <v>25</v>
      </c>
      <c r="G54" s="160">
        <v>0.23148148148148148</v>
      </c>
      <c r="H54">
        <v>107</v>
      </c>
      <c r="I54">
        <v>27</v>
      </c>
      <c r="J54" s="160">
        <v>0.25233644859813081</v>
      </c>
      <c r="K54">
        <v>85</v>
      </c>
      <c r="L54">
        <v>32</v>
      </c>
      <c r="M54" s="160">
        <v>0.37647058823529411</v>
      </c>
      <c r="N54">
        <v>65</v>
      </c>
      <c r="O54">
        <v>24</v>
      </c>
      <c r="P54" s="160">
        <v>0.36923076923076925</v>
      </c>
    </row>
    <row r="55" spans="1:16" x14ac:dyDescent="0.25">
      <c r="A55" s="44">
        <f>+COUNTIF($B$1:B55,ESTADISTICAS!B$9)</f>
        <v>0</v>
      </c>
      <c r="B55" t="str">
        <f t="shared" si="0"/>
        <v>5</v>
      </c>
      <c r="C55" s="157">
        <v>5313</v>
      </c>
      <c r="D55" s="158" t="s">
        <v>1458</v>
      </c>
      <c r="E55">
        <v>109</v>
      </c>
      <c r="F55">
        <v>9</v>
      </c>
      <c r="G55" s="160">
        <v>8.2568807339449546E-2</v>
      </c>
      <c r="H55">
        <v>124</v>
      </c>
      <c r="I55">
        <v>43</v>
      </c>
      <c r="J55" s="160">
        <v>0.34677419354838712</v>
      </c>
      <c r="K55">
        <v>113</v>
      </c>
      <c r="L55">
        <v>26</v>
      </c>
      <c r="M55" s="160">
        <v>0.23008849557522124</v>
      </c>
      <c r="N55">
        <v>71</v>
      </c>
      <c r="O55">
        <v>14</v>
      </c>
      <c r="P55" s="160">
        <v>0.19718309859154928</v>
      </c>
    </row>
    <row r="56" spans="1:16" x14ac:dyDescent="0.25">
      <c r="A56" s="44">
        <f>+COUNTIF($B$1:B56,ESTADISTICAS!B$9)</f>
        <v>0</v>
      </c>
      <c r="B56" t="str">
        <f t="shared" si="0"/>
        <v>5</v>
      </c>
      <c r="C56" s="157">
        <v>5315</v>
      </c>
      <c r="D56" s="158" t="s">
        <v>1459</v>
      </c>
      <c r="E56">
        <v>60</v>
      </c>
      <c r="F56">
        <v>7</v>
      </c>
      <c r="G56" s="160">
        <v>0.11666666666666667</v>
      </c>
      <c r="H56">
        <v>75</v>
      </c>
      <c r="I56">
        <v>15</v>
      </c>
      <c r="J56" s="160">
        <v>0.2</v>
      </c>
      <c r="K56">
        <v>39</v>
      </c>
      <c r="L56">
        <v>9</v>
      </c>
      <c r="M56" s="160">
        <v>0.23076923076923078</v>
      </c>
      <c r="N56">
        <v>59</v>
      </c>
      <c r="O56">
        <v>15</v>
      </c>
      <c r="P56" s="160">
        <v>0.25423728813559321</v>
      </c>
    </row>
    <row r="57" spans="1:16" x14ac:dyDescent="0.25">
      <c r="A57" s="44">
        <f>+COUNTIF($B$1:B57,ESTADISTICAS!B$9)</f>
        <v>0</v>
      </c>
      <c r="B57" t="str">
        <f t="shared" si="0"/>
        <v>5</v>
      </c>
      <c r="C57" s="157">
        <v>5318</v>
      </c>
      <c r="D57" s="158" t="s">
        <v>1460</v>
      </c>
      <c r="E57">
        <v>435</v>
      </c>
      <c r="F57">
        <v>124</v>
      </c>
      <c r="G57" s="160">
        <v>0.28505747126436781</v>
      </c>
      <c r="H57">
        <v>437</v>
      </c>
      <c r="I57">
        <v>160</v>
      </c>
      <c r="J57" s="160">
        <v>0.36613272311212813</v>
      </c>
      <c r="K57">
        <v>371</v>
      </c>
      <c r="L57">
        <v>144</v>
      </c>
      <c r="M57" s="160">
        <v>0.38814016172506738</v>
      </c>
      <c r="N57">
        <v>387</v>
      </c>
      <c r="O57">
        <v>150</v>
      </c>
      <c r="P57" s="160">
        <v>0.38759689922480622</v>
      </c>
    </row>
    <row r="58" spans="1:16" x14ac:dyDescent="0.25">
      <c r="A58" s="44">
        <f>+COUNTIF($B$1:B58,ESTADISTICAS!B$9)</f>
        <v>0</v>
      </c>
      <c r="B58" t="str">
        <f t="shared" si="0"/>
        <v>5</v>
      </c>
      <c r="C58" s="157">
        <v>5321</v>
      </c>
      <c r="D58" s="158" t="s">
        <v>1461</v>
      </c>
      <c r="E58">
        <v>95</v>
      </c>
      <c r="F58">
        <v>35</v>
      </c>
      <c r="G58" s="160">
        <v>0.36842105263157893</v>
      </c>
      <c r="H58">
        <v>89</v>
      </c>
      <c r="I58">
        <v>26</v>
      </c>
      <c r="J58" s="160">
        <v>0.29213483146067415</v>
      </c>
      <c r="K58">
        <v>81</v>
      </c>
      <c r="L58">
        <v>25</v>
      </c>
      <c r="M58" s="160">
        <v>0.30864197530864196</v>
      </c>
      <c r="N58">
        <v>88</v>
      </c>
      <c r="O58">
        <v>27</v>
      </c>
      <c r="P58" s="160">
        <v>0.30681818181818182</v>
      </c>
    </row>
    <row r="59" spans="1:16" x14ac:dyDescent="0.25">
      <c r="A59" s="44">
        <f>+COUNTIF($B$1:B59,ESTADISTICAS!B$9)</f>
        <v>0</v>
      </c>
      <c r="B59" t="str">
        <f t="shared" si="0"/>
        <v>5</v>
      </c>
      <c r="C59" s="157">
        <v>5347</v>
      </c>
      <c r="D59" s="158" t="s">
        <v>1462</v>
      </c>
      <c r="E59">
        <v>62</v>
      </c>
      <c r="F59">
        <v>18</v>
      </c>
      <c r="G59" s="160">
        <v>0.29032258064516131</v>
      </c>
      <c r="H59">
        <v>57</v>
      </c>
      <c r="I59">
        <v>9</v>
      </c>
      <c r="J59" s="160">
        <v>0.15789473684210525</v>
      </c>
      <c r="K59">
        <v>57</v>
      </c>
      <c r="L59">
        <v>20</v>
      </c>
      <c r="M59" s="160">
        <v>0.35087719298245612</v>
      </c>
      <c r="N59">
        <v>50</v>
      </c>
      <c r="O59">
        <v>23</v>
      </c>
      <c r="P59" s="160">
        <v>0.46</v>
      </c>
    </row>
    <row r="60" spans="1:16" x14ac:dyDescent="0.25">
      <c r="A60" s="44">
        <f>+COUNTIF($B$1:B60,ESTADISTICAS!B$9)</f>
        <v>0</v>
      </c>
      <c r="B60" t="str">
        <f t="shared" si="0"/>
        <v>5</v>
      </c>
      <c r="C60" s="157">
        <v>5353</v>
      </c>
      <c r="D60" s="158" t="s">
        <v>1463</v>
      </c>
      <c r="E60">
        <v>36</v>
      </c>
      <c r="F60">
        <v>15</v>
      </c>
      <c r="G60" s="160">
        <v>0.41666666666666669</v>
      </c>
      <c r="H60">
        <v>42</v>
      </c>
      <c r="I60">
        <v>11</v>
      </c>
      <c r="J60" s="160">
        <v>0.26190476190476192</v>
      </c>
      <c r="K60">
        <v>51</v>
      </c>
      <c r="L60">
        <v>17</v>
      </c>
      <c r="M60" s="160">
        <v>0.33333333333333331</v>
      </c>
      <c r="N60">
        <v>30</v>
      </c>
      <c r="O60">
        <v>15</v>
      </c>
      <c r="P60" s="160">
        <v>0.5</v>
      </c>
    </row>
    <row r="61" spans="1:16" x14ac:dyDescent="0.25">
      <c r="A61" s="44">
        <f>+COUNTIF($B$1:B61,ESTADISTICAS!B$9)</f>
        <v>0</v>
      </c>
      <c r="B61" t="str">
        <f t="shared" si="0"/>
        <v>5</v>
      </c>
      <c r="C61" s="157">
        <v>5360</v>
      </c>
      <c r="D61" s="158" t="s">
        <v>1464</v>
      </c>
      <c r="E61">
        <v>2453</v>
      </c>
      <c r="F61">
        <v>1025</v>
      </c>
      <c r="G61" s="160">
        <v>0.41785568691398289</v>
      </c>
      <c r="H61">
        <v>2368</v>
      </c>
      <c r="I61">
        <v>938</v>
      </c>
      <c r="J61" s="160">
        <v>0.39611486486486486</v>
      </c>
      <c r="K61">
        <v>2327</v>
      </c>
      <c r="L61">
        <v>1334</v>
      </c>
      <c r="M61" s="160">
        <v>0.57327030511388055</v>
      </c>
      <c r="N61">
        <v>2407</v>
      </c>
      <c r="O61">
        <v>1192</v>
      </c>
      <c r="P61" s="160">
        <v>0.49522226838388034</v>
      </c>
    </row>
    <row r="62" spans="1:16" x14ac:dyDescent="0.25">
      <c r="A62" s="44">
        <f>+COUNTIF($B$1:B62,ESTADISTICAS!B$9)</f>
        <v>0</v>
      </c>
      <c r="B62" t="str">
        <f t="shared" si="0"/>
        <v>5</v>
      </c>
      <c r="C62" s="157">
        <v>5361</v>
      </c>
      <c r="D62" s="158" t="s">
        <v>1465</v>
      </c>
      <c r="E62">
        <v>199</v>
      </c>
      <c r="F62">
        <v>36</v>
      </c>
      <c r="G62" s="160">
        <v>0.18090452261306533</v>
      </c>
      <c r="H62">
        <v>266</v>
      </c>
      <c r="I62">
        <v>25</v>
      </c>
      <c r="J62" s="160">
        <v>9.3984962406015032E-2</v>
      </c>
      <c r="K62">
        <v>202</v>
      </c>
      <c r="L62">
        <v>21</v>
      </c>
      <c r="M62" s="160">
        <v>0.10396039603960396</v>
      </c>
      <c r="N62">
        <v>263</v>
      </c>
      <c r="O62">
        <v>26</v>
      </c>
      <c r="P62" s="160">
        <v>9.8859315589353611E-2</v>
      </c>
    </row>
    <row r="63" spans="1:16" x14ac:dyDescent="0.25">
      <c r="A63" s="44">
        <f>+COUNTIF($B$1:B63,ESTADISTICAS!B$9)</f>
        <v>0</v>
      </c>
      <c r="B63" t="str">
        <f t="shared" si="0"/>
        <v>5</v>
      </c>
      <c r="C63" s="157">
        <v>5364</v>
      </c>
      <c r="D63" s="158" t="s">
        <v>1466</v>
      </c>
      <c r="E63">
        <v>139</v>
      </c>
      <c r="F63">
        <v>44</v>
      </c>
      <c r="G63" s="160">
        <v>0.31654676258992803</v>
      </c>
      <c r="H63">
        <v>166</v>
      </c>
      <c r="I63">
        <v>35</v>
      </c>
      <c r="J63" s="160">
        <v>0.21084337349397592</v>
      </c>
      <c r="K63">
        <v>141</v>
      </c>
      <c r="L63">
        <v>32</v>
      </c>
      <c r="M63" s="160">
        <v>0.22695035460992907</v>
      </c>
      <c r="N63">
        <v>133</v>
      </c>
      <c r="O63">
        <v>46</v>
      </c>
      <c r="P63" s="160">
        <v>0.34586466165413532</v>
      </c>
    </row>
    <row r="64" spans="1:16" x14ac:dyDescent="0.25">
      <c r="A64" s="44">
        <f>+COUNTIF($B$1:B64,ESTADISTICAS!B$9)</f>
        <v>0</v>
      </c>
      <c r="B64" t="str">
        <f t="shared" si="0"/>
        <v>5</v>
      </c>
      <c r="C64" s="157">
        <v>5368</v>
      </c>
      <c r="D64" s="158" t="s">
        <v>1467</v>
      </c>
      <c r="E64">
        <v>156</v>
      </c>
      <c r="F64">
        <v>35</v>
      </c>
      <c r="G64" s="160">
        <v>0.22435897435897437</v>
      </c>
      <c r="H64">
        <v>167</v>
      </c>
      <c r="I64">
        <v>39</v>
      </c>
      <c r="J64" s="160">
        <v>0.23353293413173654</v>
      </c>
      <c r="K64">
        <v>164</v>
      </c>
      <c r="L64">
        <v>46</v>
      </c>
      <c r="M64" s="160">
        <v>0.28048780487804881</v>
      </c>
      <c r="N64">
        <v>161</v>
      </c>
      <c r="O64">
        <v>40</v>
      </c>
      <c r="P64" s="160">
        <v>0.2484472049689441</v>
      </c>
    </row>
    <row r="65" spans="1:16" x14ac:dyDescent="0.25">
      <c r="A65" s="44">
        <f>+COUNTIF($B$1:B65,ESTADISTICAS!B$9)</f>
        <v>0</v>
      </c>
      <c r="B65" t="str">
        <f t="shared" si="0"/>
        <v>5</v>
      </c>
      <c r="C65" s="157">
        <v>5376</v>
      </c>
      <c r="D65" s="158" t="s">
        <v>1468</v>
      </c>
      <c r="E65">
        <v>653</v>
      </c>
      <c r="F65">
        <v>246</v>
      </c>
      <c r="G65" s="160">
        <v>0.37672281776416539</v>
      </c>
      <c r="H65">
        <v>585</v>
      </c>
      <c r="I65">
        <v>246</v>
      </c>
      <c r="J65" s="160">
        <v>0.42051282051282052</v>
      </c>
      <c r="K65">
        <v>554</v>
      </c>
      <c r="L65">
        <v>261</v>
      </c>
      <c r="M65" s="160">
        <v>0.4711191335740072</v>
      </c>
      <c r="N65">
        <v>597</v>
      </c>
      <c r="O65">
        <v>260</v>
      </c>
      <c r="P65" s="160">
        <v>0.43551088777219432</v>
      </c>
    </row>
    <row r="66" spans="1:16" x14ac:dyDescent="0.25">
      <c r="A66" s="44">
        <f>+COUNTIF($B$1:B66,ESTADISTICAS!B$9)</f>
        <v>0</v>
      </c>
      <c r="B66" t="str">
        <f t="shared" si="0"/>
        <v>5</v>
      </c>
      <c r="C66" s="157">
        <v>5380</v>
      </c>
      <c r="D66" s="158" t="s">
        <v>1469</v>
      </c>
      <c r="E66">
        <v>704</v>
      </c>
      <c r="F66">
        <v>271</v>
      </c>
      <c r="G66" s="160">
        <v>0.38494318181818182</v>
      </c>
      <c r="H66">
        <v>707</v>
      </c>
      <c r="I66">
        <v>242</v>
      </c>
      <c r="J66" s="160">
        <v>0.34229137199434229</v>
      </c>
      <c r="K66">
        <v>808</v>
      </c>
      <c r="L66">
        <v>401</v>
      </c>
      <c r="M66" s="160">
        <v>0.49628712871287128</v>
      </c>
      <c r="N66">
        <v>852</v>
      </c>
      <c r="O66">
        <v>364</v>
      </c>
      <c r="P66" s="160">
        <v>0.42723004694835681</v>
      </c>
    </row>
    <row r="67" spans="1:16" x14ac:dyDescent="0.25">
      <c r="A67" s="44">
        <f>+COUNTIF($B$1:B67,ESTADISTICAS!B$9)</f>
        <v>0</v>
      </c>
      <c r="B67" t="str">
        <f t="shared" si="0"/>
        <v>5</v>
      </c>
      <c r="C67" s="157">
        <v>5390</v>
      </c>
      <c r="D67" s="158" t="s">
        <v>1470</v>
      </c>
      <c r="E67">
        <v>72</v>
      </c>
      <c r="F67">
        <v>16</v>
      </c>
      <c r="G67" s="160">
        <v>0.22222222222222221</v>
      </c>
      <c r="H67">
        <v>87</v>
      </c>
      <c r="I67">
        <v>30</v>
      </c>
      <c r="J67" s="160">
        <v>0.34482758620689657</v>
      </c>
      <c r="K67">
        <v>71</v>
      </c>
      <c r="L67">
        <v>17</v>
      </c>
      <c r="M67" s="160">
        <v>0.23943661971830985</v>
      </c>
      <c r="N67">
        <v>57</v>
      </c>
      <c r="O67">
        <v>24</v>
      </c>
      <c r="P67" s="160">
        <v>0.42105263157894735</v>
      </c>
    </row>
    <row r="68" spans="1:16" x14ac:dyDescent="0.25">
      <c r="A68" s="44">
        <f>+COUNTIF($B$1:B68,ESTADISTICAS!B$9)</f>
        <v>0</v>
      </c>
      <c r="B68" t="str">
        <f t="shared" ref="B68:B131" si="1">+IF(LEN(C68)=4,MID(C68,1,1),MID(C68,1,2))</f>
        <v>5</v>
      </c>
      <c r="C68" s="157">
        <v>5400</v>
      </c>
      <c r="D68" s="158" t="s">
        <v>1471</v>
      </c>
      <c r="E68">
        <v>268</v>
      </c>
      <c r="F68">
        <v>78</v>
      </c>
      <c r="G68" s="160">
        <v>0.29104477611940299</v>
      </c>
      <c r="H68">
        <v>243</v>
      </c>
      <c r="I68">
        <v>75</v>
      </c>
      <c r="J68" s="160">
        <v>0.30864197530864196</v>
      </c>
      <c r="K68">
        <v>201</v>
      </c>
      <c r="L68">
        <v>72</v>
      </c>
      <c r="M68" s="160">
        <v>0.35820895522388058</v>
      </c>
      <c r="N68">
        <v>240</v>
      </c>
      <c r="O68">
        <v>64</v>
      </c>
      <c r="P68" s="160">
        <v>0.26666666666666666</v>
      </c>
    </row>
    <row r="69" spans="1:16" x14ac:dyDescent="0.25">
      <c r="A69" s="44">
        <f>+COUNTIF($B$1:B69,ESTADISTICAS!B$9)</f>
        <v>0</v>
      </c>
      <c r="B69" t="str">
        <f t="shared" si="1"/>
        <v>5</v>
      </c>
      <c r="C69" s="157">
        <v>5411</v>
      </c>
      <c r="D69" s="158" t="s">
        <v>1472</v>
      </c>
      <c r="E69">
        <v>96</v>
      </c>
      <c r="F69">
        <v>32</v>
      </c>
      <c r="G69" s="160">
        <v>0.33333333333333331</v>
      </c>
      <c r="H69">
        <v>91</v>
      </c>
      <c r="I69">
        <v>21</v>
      </c>
      <c r="J69" s="160">
        <v>0.23076923076923078</v>
      </c>
      <c r="K69">
        <v>83</v>
      </c>
      <c r="L69">
        <v>19</v>
      </c>
      <c r="M69" s="160">
        <v>0.2289156626506024</v>
      </c>
      <c r="N69">
        <v>88</v>
      </c>
      <c r="O69">
        <v>11</v>
      </c>
      <c r="P69" s="160">
        <v>0.125</v>
      </c>
    </row>
    <row r="70" spans="1:16" x14ac:dyDescent="0.25">
      <c r="A70" s="44">
        <f>+COUNTIF($B$1:B70,ESTADISTICAS!B$9)</f>
        <v>0</v>
      </c>
      <c r="B70" t="str">
        <f t="shared" si="1"/>
        <v>5</v>
      </c>
      <c r="C70" s="157">
        <v>5425</v>
      </c>
      <c r="D70" s="158" t="s">
        <v>1473</v>
      </c>
      <c r="E70">
        <v>82</v>
      </c>
      <c r="F70">
        <v>23</v>
      </c>
      <c r="G70" s="160">
        <v>0.28048780487804881</v>
      </c>
      <c r="H70">
        <v>64</v>
      </c>
      <c r="I70">
        <v>13</v>
      </c>
      <c r="J70" s="160">
        <v>0.203125</v>
      </c>
      <c r="K70">
        <v>72</v>
      </c>
      <c r="L70">
        <v>26</v>
      </c>
      <c r="M70" s="160">
        <v>0.3611111111111111</v>
      </c>
      <c r="N70">
        <v>84</v>
      </c>
      <c r="O70">
        <v>23</v>
      </c>
      <c r="P70" s="160">
        <v>0.27380952380952384</v>
      </c>
    </row>
    <row r="71" spans="1:16" x14ac:dyDescent="0.25">
      <c r="A71" s="44">
        <f>+COUNTIF($B$1:B71,ESTADISTICAS!B$9)</f>
        <v>0</v>
      </c>
      <c r="B71" t="str">
        <f t="shared" si="1"/>
        <v>5</v>
      </c>
      <c r="C71" s="157">
        <v>5440</v>
      </c>
      <c r="D71" s="158" t="s">
        <v>1474</v>
      </c>
      <c r="E71">
        <v>649</v>
      </c>
      <c r="F71">
        <v>228</v>
      </c>
      <c r="G71" s="160">
        <v>0.35130970724191063</v>
      </c>
      <c r="H71">
        <v>643</v>
      </c>
      <c r="I71">
        <v>208</v>
      </c>
      <c r="J71" s="160">
        <v>0.32348367029548991</v>
      </c>
      <c r="K71">
        <v>861</v>
      </c>
      <c r="L71">
        <v>260</v>
      </c>
      <c r="M71" s="160">
        <v>0.30197444831591175</v>
      </c>
      <c r="N71">
        <v>893</v>
      </c>
      <c r="O71">
        <v>280</v>
      </c>
      <c r="P71" s="160">
        <v>0.3135498320268757</v>
      </c>
    </row>
    <row r="72" spans="1:16" x14ac:dyDescent="0.25">
      <c r="A72" s="44">
        <f>+COUNTIF($B$1:B72,ESTADISTICAS!B$9)</f>
        <v>0</v>
      </c>
      <c r="B72" t="str">
        <f t="shared" si="1"/>
        <v>5</v>
      </c>
      <c r="C72" s="157">
        <v>5467</v>
      </c>
      <c r="D72" s="158" t="s">
        <v>1475</v>
      </c>
      <c r="E72">
        <v>63</v>
      </c>
      <c r="F72">
        <v>20</v>
      </c>
      <c r="G72" s="160">
        <v>0.31746031746031744</v>
      </c>
      <c r="H72">
        <v>66</v>
      </c>
      <c r="I72">
        <v>26</v>
      </c>
      <c r="J72" s="160">
        <v>0.39393939393939392</v>
      </c>
      <c r="K72">
        <v>33</v>
      </c>
      <c r="L72">
        <v>17</v>
      </c>
      <c r="M72" s="160">
        <v>0.51515151515151514</v>
      </c>
      <c r="N72">
        <v>31</v>
      </c>
      <c r="O72">
        <v>23</v>
      </c>
      <c r="P72" s="160">
        <v>0.74193548387096775</v>
      </c>
    </row>
    <row r="73" spans="1:16" x14ac:dyDescent="0.25">
      <c r="A73" s="44">
        <f>+COUNTIF($B$1:B73,ESTADISTICAS!B$9)</f>
        <v>0</v>
      </c>
      <c r="B73" t="str">
        <f t="shared" si="1"/>
        <v>5</v>
      </c>
      <c r="C73" s="157">
        <v>5475</v>
      </c>
      <c r="D73" s="158" t="s">
        <v>1476</v>
      </c>
      <c r="E73">
        <v>9</v>
      </c>
      <c r="F73">
        <v>1</v>
      </c>
      <c r="G73" s="160">
        <v>0.1111111111111111</v>
      </c>
      <c r="H73">
        <v>12</v>
      </c>
      <c r="I73">
        <v>2</v>
      </c>
      <c r="J73" s="160">
        <v>0.16666666666666666</v>
      </c>
      <c r="K73">
        <v>17</v>
      </c>
      <c r="L73">
        <v>4</v>
      </c>
      <c r="M73" s="160">
        <v>0.23529411764705882</v>
      </c>
      <c r="N73">
        <v>17</v>
      </c>
      <c r="O73">
        <v>2</v>
      </c>
      <c r="P73" s="160">
        <v>0.11764705882352941</v>
      </c>
    </row>
    <row r="74" spans="1:16" x14ac:dyDescent="0.25">
      <c r="A74" s="44">
        <f>+COUNTIF($B$1:B74,ESTADISTICAS!B$9)</f>
        <v>0</v>
      </c>
      <c r="B74" t="str">
        <f t="shared" si="1"/>
        <v>5</v>
      </c>
      <c r="C74" s="157">
        <v>5480</v>
      </c>
      <c r="D74" s="158" t="s">
        <v>1477</v>
      </c>
      <c r="E74">
        <v>87</v>
      </c>
      <c r="F74">
        <v>16</v>
      </c>
      <c r="G74" s="160">
        <v>0.18390804597701149</v>
      </c>
      <c r="H74">
        <v>77</v>
      </c>
      <c r="I74">
        <v>22</v>
      </c>
      <c r="J74" s="160">
        <v>0.2857142857142857</v>
      </c>
      <c r="K74">
        <v>108</v>
      </c>
      <c r="L74">
        <v>36</v>
      </c>
      <c r="M74" s="160">
        <v>0.33333333333333331</v>
      </c>
      <c r="N74">
        <v>115</v>
      </c>
      <c r="O74">
        <v>23</v>
      </c>
      <c r="P74" s="160">
        <v>0.2</v>
      </c>
    </row>
    <row r="75" spans="1:16" x14ac:dyDescent="0.25">
      <c r="A75" s="44">
        <f>+COUNTIF($B$1:B75,ESTADISTICAS!B$9)</f>
        <v>0</v>
      </c>
      <c r="B75" t="str">
        <f t="shared" si="1"/>
        <v>5</v>
      </c>
      <c r="C75" s="157">
        <v>5483</v>
      </c>
      <c r="D75" s="158" t="s">
        <v>1478</v>
      </c>
      <c r="E75">
        <v>97</v>
      </c>
      <c r="F75">
        <v>21</v>
      </c>
      <c r="G75" s="160">
        <v>0.21649484536082475</v>
      </c>
      <c r="H75">
        <v>77</v>
      </c>
      <c r="I75">
        <v>14</v>
      </c>
      <c r="J75" s="160">
        <v>0.18181818181818182</v>
      </c>
      <c r="K75">
        <v>42</v>
      </c>
      <c r="L75">
        <v>11</v>
      </c>
      <c r="M75" s="160">
        <v>0.26190476190476192</v>
      </c>
      <c r="N75">
        <v>68</v>
      </c>
      <c r="O75">
        <v>10</v>
      </c>
      <c r="P75" s="160">
        <v>0.14705882352941177</v>
      </c>
    </row>
    <row r="76" spans="1:16" x14ac:dyDescent="0.25">
      <c r="A76" s="44">
        <f>+COUNTIF($B$1:B76,ESTADISTICAS!B$9)</f>
        <v>0</v>
      </c>
      <c r="B76" t="str">
        <f t="shared" si="1"/>
        <v>5</v>
      </c>
      <c r="C76" s="157">
        <v>5490</v>
      </c>
      <c r="D76" s="158" t="s">
        <v>1479</v>
      </c>
      <c r="E76">
        <v>395</v>
      </c>
      <c r="F76">
        <v>64</v>
      </c>
      <c r="G76" s="160">
        <v>0.16202531645569621</v>
      </c>
      <c r="H76">
        <v>383</v>
      </c>
      <c r="I76">
        <v>57</v>
      </c>
      <c r="J76" s="160">
        <v>0.14882506527415143</v>
      </c>
      <c r="K76">
        <v>406</v>
      </c>
      <c r="L76">
        <v>71</v>
      </c>
      <c r="M76" s="160">
        <v>0.1748768472906404</v>
      </c>
      <c r="N76">
        <v>505</v>
      </c>
      <c r="O76">
        <v>61</v>
      </c>
      <c r="P76" s="160">
        <v>0.12079207920792079</v>
      </c>
    </row>
    <row r="77" spans="1:16" x14ac:dyDescent="0.25">
      <c r="A77" s="44">
        <f>+COUNTIF($B$1:B77,ESTADISTICAS!B$9)</f>
        <v>0</v>
      </c>
      <c r="B77" t="str">
        <f t="shared" si="1"/>
        <v>5</v>
      </c>
      <c r="C77" s="157">
        <v>5495</v>
      </c>
      <c r="D77" s="158" t="s">
        <v>1480</v>
      </c>
      <c r="E77">
        <v>128</v>
      </c>
      <c r="F77">
        <v>11</v>
      </c>
      <c r="G77" s="160">
        <v>8.59375E-2</v>
      </c>
      <c r="H77">
        <v>140</v>
      </c>
      <c r="I77">
        <v>18</v>
      </c>
      <c r="J77" s="160">
        <v>0.12857142857142856</v>
      </c>
      <c r="K77">
        <v>139</v>
      </c>
      <c r="L77">
        <v>18</v>
      </c>
      <c r="M77" s="160">
        <v>0.12949640287769784</v>
      </c>
      <c r="N77">
        <v>136</v>
      </c>
      <c r="O77">
        <v>36</v>
      </c>
      <c r="P77" s="160">
        <v>0.26470588235294118</v>
      </c>
    </row>
    <row r="78" spans="1:16" x14ac:dyDescent="0.25">
      <c r="A78" s="44">
        <f>+COUNTIF($B$1:B78,ESTADISTICAS!B$9)</f>
        <v>0</v>
      </c>
      <c r="B78" t="str">
        <f t="shared" si="1"/>
        <v>5</v>
      </c>
      <c r="C78" s="157">
        <v>5501</v>
      </c>
      <c r="D78" s="158" t="s">
        <v>1481</v>
      </c>
      <c r="E78">
        <v>31</v>
      </c>
      <c r="F78">
        <v>11</v>
      </c>
      <c r="G78" s="160">
        <v>0.35483870967741937</v>
      </c>
      <c r="H78">
        <v>24</v>
      </c>
      <c r="I78">
        <v>7</v>
      </c>
      <c r="J78" s="160">
        <v>0.29166666666666669</v>
      </c>
      <c r="K78">
        <v>33</v>
      </c>
      <c r="L78">
        <v>6</v>
      </c>
      <c r="M78" s="160">
        <v>0.18181818181818182</v>
      </c>
      <c r="N78">
        <v>32</v>
      </c>
      <c r="O78">
        <v>9</v>
      </c>
      <c r="P78" s="160">
        <v>0.28125</v>
      </c>
    </row>
    <row r="79" spans="1:16" x14ac:dyDescent="0.25">
      <c r="A79" s="44">
        <f>+COUNTIF($B$1:B79,ESTADISTICAS!B$9)</f>
        <v>0</v>
      </c>
      <c r="B79" t="str">
        <f t="shared" si="1"/>
        <v>5</v>
      </c>
      <c r="C79" s="157">
        <v>5541</v>
      </c>
      <c r="D79" s="158" t="s">
        <v>1482</v>
      </c>
      <c r="E79">
        <v>201</v>
      </c>
      <c r="F79">
        <v>82</v>
      </c>
      <c r="G79" s="160">
        <v>0.4079601990049751</v>
      </c>
      <c r="H79">
        <v>208</v>
      </c>
      <c r="I79">
        <v>53</v>
      </c>
      <c r="J79" s="160">
        <v>0.25480769230769229</v>
      </c>
      <c r="K79">
        <v>163</v>
      </c>
      <c r="L79">
        <v>63</v>
      </c>
      <c r="M79" s="160">
        <v>0.38650306748466257</v>
      </c>
      <c r="N79">
        <v>128</v>
      </c>
      <c r="O79">
        <v>52</v>
      </c>
      <c r="P79" s="160">
        <v>0.40625</v>
      </c>
    </row>
    <row r="80" spans="1:16" x14ac:dyDescent="0.25">
      <c r="A80" s="44">
        <f>+COUNTIF($B$1:B80,ESTADISTICAS!B$9)</f>
        <v>0</v>
      </c>
      <c r="B80" t="str">
        <f t="shared" si="1"/>
        <v>5</v>
      </c>
      <c r="C80" s="157">
        <v>5543</v>
      </c>
      <c r="D80" s="158" t="s">
        <v>1483</v>
      </c>
      <c r="E80">
        <v>61</v>
      </c>
      <c r="F80">
        <v>14</v>
      </c>
      <c r="G80" s="160">
        <v>0.22950819672131148</v>
      </c>
      <c r="H80">
        <v>63</v>
      </c>
      <c r="I80">
        <v>13</v>
      </c>
      <c r="J80" s="160">
        <v>0.20634920634920634</v>
      </c>
      <c r="K80">
        <v>37</v>
      </c>
      <c r="L80">
        <v>10</v>
      </c>
      <c r="M80" s="160">
        <v>0.27027027027027029</v>
      </c>
      <c r="N80">
        <v>40</v>
      </c>
      <c r="O80">
        <v>11</v>
      </c>
      <c r="P80" s="160">
        <v>0.27500000000000002</v>
      </c>
    </row>
    <row r="81" spans="1:16" x14ac:dyDescent="0.25">
      <c r="A81" s="44">
        <f>+COUNTIF($B$1:B81,ESTADISTICAS!B$9)</f>
        <v>0</v>
      </c>
      <c r="B81" t="str">
        <f t="shared" si="1"/>
        <v>5</v>
      </c>
      <c r="C81" s="157">
        <v>5576</v>
      </c>
      <c r="D81" s="158" t="s">
        <v>1484</v>
      </c>
      <c r="E81">
        <v>77</v>
      </c>
      <c r="F81">
        <v>26</v>
      </c>
      <c r="G81" s="160">
        <v>0.33766233766233766</v>
      </c>
      <c r="H81">
        <v>76</v>
      </c>
      <c r="I81">
        <v>11</v>
      </c>
      <c r="J81" s="160">
        <v>0.14473684210526316</v>
      </c>
      <c r="K81">
        <v>55</v>
      </c>
      <c r="L81">
        <v>10</v>
      </c>
      <c r="M81" s="160">
        <v>0.18181818181818182</v>
      </c>
      <c r="N81">
        <v>51</v>
      </c>
      <c r="O81">
        <v>9</v>
      </c>
      <c r="P81" s="160">
        <v>0.17647058823529413</v>
      </c>
    </row>
    <row r="82" spans="1:16" x14ac:dyDescent="0.25">
      <c r="A82" s="44">
        <f>+COUNTIF($B$1:B82,ESTADISTICAS!B$9)</f>
        <v>0</v>
      </c>
      <c r="B82" t="str">
        <f t="shared" si="1"/>
        <v>5</v>
      </c>
      <c r="C82" s="157">
        <v>5579</v>
      </c>
      <c r="D82" s="158" t="s">
        <v>1485</v>
      </c>
      <c r="E82">
        <v>418</v>
      </c>
      <c r="F82">
        <v>216</v>
      </c>
      <c r="G82" s="160">
        <v>0.51674641148325362</v>
      </c>
      <c r="H82">
        <v>386</v>
      </c>
      <c r="I82">
        <v>170</v>
      </c>
      <c r="J82" s="160">
        <v>0.44041450777202074</v>
      </c>
      <c r="K82">
        <v>375</v>
      </c>
      <c r="L82">
        <v>184</v>
      </c>
      <c r="M82" s="160">
        <v>0.49066666666666664</v>
      </c>
      <c r="N82">
        <v>384</v>
      </c>
      <c r="O82">
        <v>147</v>
      </c>
      <c r="P82" s="160">
        <v>0.3828125</v>
      </c>
    </row>
    <row r="83" spans="1:16" x14ac:dyDescent="0.25">
      <c r="A83" s="44">
        <f>+COUNTIF($B$1:B83,ESTADISTICAS!B$9)</f>
        <v>0</v>
      </c>
      <c r="B83" t="str">
        <f t="shared" si="1"/>
        <v>5</v>
      </c>
      <c r="C83" s="157">
        <v>5585</v>
      </c>
      <c r="D83" s="158" t="s">
        <v>1486</v>
      </c>
      <c r="E83">
        <v>115</v>
      </c>
      <c r="F83">
        <v>37</v>
      </c>
      <c r="G83" s="160">
        <v>0.32173913043478258</v>
      </c>
      <c r="H83">
        <v>131</v>
      </c>
      <c r="I83">
        <v>51</v>
      </c>
      <c r="J83" s="160">
        <v>0.38931297709923662</v>
      </c>
      <c r="K83">
        <v>138</v>
      </c>
      <c r="L83">
        <v>45</v>
      </c>
      <c r="M83" s="160">
        <v>0.32608695652173914</v>
      </c>
      <c r="N83">
        <v>124</v>
      </c>
      <c r="O83">
        <v>41</v>
      </c>
      <c r="P83" s="160">
        <v>0.33064516129032256</v>
      </c>
    </row>
    <row r="84" spans="1:16" x14ac:dyDescent="0.25">
      <c r="A84" s="44">
        <f>+COUNTIF($B$1:B84,ESTADISTICAS!B$9)</f>
        <v>0</v>
      </c>
      <c r="B84" t="str">
        <f t="shared" si="1"/>
        <v>5</v>
      </c>
      <c r="C84" s="157">
        <v>5591</v>
      </c>
      <c r="D84" s="158" t="s">
        <v>1487</v>
      </c>
      <c r="E84">
        <v>116</v>
      </c>
      <c r="F84">
        <v>25</v>
      </c>
      <c r="G84" s="160">
        <v>0.21551724137931033</v>
      </c>
      <c r="H84">
        <v>121</v>
      </c>
      <c r="I84">
        <v>32</v>
      </c>
      <c r="J84" s="160">
        <v>0.26446280991735538</v>
      </c>
      <c r="K84">
        <v>119</v>
      </c>
      <c r="L84">
        <v>39</v>
      </c>
      <c r="M84" s="160">
        <v>0.32773109243697479</v>
      </c>
      <c r="N84">
        <v>106</v>
      </c>
      <c r="O84">
        <v>31</v>
      </c>
      <c r="P84" s="160">
        <v>0.29245283018867924</v>
      </c>
    </row>
    <row r="85" spans="1:16" x14ac:dyDescent="0.25">
      <c r="A85" s="44">
        <f>+COUNTIF($B$1:B85,ESTADISTICAS!B$9)</f>
        <v>0</v>
      </c>
      <c r="B85" t="str">
        <f t="shared" si="1"/>
        <v>5</v>
      </c>
      <c r="C85" s="157">
        <v>5604</v>
      </c>
      <c r="D85" s="158" t="s">
        <v>1488</v>
      </c>
      <c r="E85">
        <v>230</v>
      </c>
      <c r="F85">
        <v>22</v>
      </c>
      <c r="G85" s="160">
        <v>9.5652173913043481E-2</v>
      </c>
      <c r="H85">
        <v>239</v>
      </c>
      <c r="I85">
        <v>29</v>
      </c>
      <c r="J85" s="160">
        <v>0.12133891213389121</v>
      </c>
      <c r="K85">
        <v>237</v>
      </c>
      <c r="L85">
        <v>34</v>
      </c>
      <c r="M85" s="160">
        <v>0.14345991561181434</v>
      </c>
      <c r="N85">
        <v>242</v>
      </c>
      <c r="O85">
        <v>49</v>
      </c>
      <c r="P85" s="160">
        <v>0.2024793388429752</v>
      </c>
    </row>
    <row r="86" spans="1:16" x14ac:dyDescent="0.25">
      <c r="A86" s="44">
        <f>+COUNTIF($B$1:B86,ESTADISTICAS!B$9)</f>
        <v>0</v>
      </c>
      <c r="B86" t="str">
        <f t="shared" si="1"/>
        <v>5</v>
      </c>
      <c r="C86" s="157">
        <v>5607</v>
      </c>
      <c r="D86" s="158" t="s">
        <v>1489</v>
      </c>
      <c r="E86">
        <v>352</v>
      </c>
      <c r="F86">
        <v>132</v>
      </c>
      <c r="G86" s="160">
        <v>0.375</v>
      </c>
      <c r="H86">
        <v>344</v>
      </c>
      <c r="I86">
        <v>96</v>
      </c>
      <c r="J86" s="160">
        <v>0.27906976744186046</v>
      </c>
      <c r="K86">
        <v>261</v>
      </c>
      <c r="L86">
        <v>108</v>
      </c>
      <c r="M86" s="160">
        <v>0.41379310344827586</v>
      </c>
      <c r="N86">
        <v>263</v>
      </c>
      <c r="O86">
        <v>108</v>
      </c>
      <c r="P86" s="160">
        <v>0.41064638783269963</v>
      </c>
    </row>
    <row r="87" spans="1:16" x14ac:dyDescent="0.25">
      <c r="A87" s="44">
        <f>+COUNTIF($B$1:B87,ESTADISTICAS!B$9)</f>
        <v>0</v>
      </c>
      <c r="B87" t="str">
        <f t="shared" si="1"/>
        <v>5</v>
      </c>
      <c r="C87" s="157">
        <v>5615</v>
      </c>
      <c r="D87" s="158" t="s">
        <v>1490</v>
      </c>
      <c r="E87">
        <v>1507</v>
      </c>
      <c r="F87">
        <v>562</v>
      </c>
      <c r="G87" s="160">
        <v>0.37292634372926342</v>
      </c>
      <c r="H87">
        <v>1401</v>
      </c>
      <c r="I87">
        <v>522</v>
      </c>
      <c r="J87" s="160">
        <v>0.37259100642398285</v>
      </c>
      <c r="K87">
        <v>1409</v>
      </c>
      <c r="L87">
        <v>632</v>
      </c>
      <c r="M87" s="160">
        <v>0.44854506742370476</v>
      </c>
      <c r="N87">
        <v>1251</v>
      </c>
      <c r="O87">
        <v>584</v>
      </c>
      <c r="P87" s="160">
        <v>0.46682653876898483</v>
      </c>
    </row>
    <row r="88" spans="1:16" x14ac:dyDescent="0.25">
      <c r="A88" s="44">
        <f>+COUNTIF($B$1:B88,ESTADISTICAS!B$9)</f>
        <v>0</v>
      </c>
      <c r="B88" t="str">
        <f t="shared" si="1"/>
        <v>5</v>
      </c>
      <c r="C88" s="157">
        <v>5628</v>
      </c>
      <c r="D88" s="158" t="s">
        <v>1491</v>
      </c>
      <c r="E88">
        <v>114</v>
      </c>
      <c r="F88">
        <v>28</v>
      </c>
      <c r="G88" s="160">
        <v>0.24561403508771928</v>
      </c>
      <c r="H88">
        <v>100</v>
      </c>
      <c r="I88">
        <v>17</v>
      </c>
      <c r="J88" s="160">
        <v>0.17</v>
      </c>
      <c r="K88">
        <v>46</v>
      </c>
      <c r="L88">
        <v>8</v>
      </c>
      <c r="M88" s="160">
        <v>0.17391304347826086</v>
      </c>
      <c r="N88">
        <v>37</v>
      </c>
      <c r="O88">
        <v>9</v>
      </c>
      <c r="P88" s="160">
        <v>0.24324324324324326</v>
      </c>
    </row>
    <row r="89" spans="1:16" x14ac:dyDescent="0.25">
      <c r="A89" s="44">
        <f>+COUNTIF($B$1:B89,ESTADISTICAS!B$9)</f>
        <v>0</v>
      </c>
      <c r="B89" t="str">
        <f t="shared" si="1"/>
        <v>5</v>
      </c>
      <c r="C89" s="157">
        <v>5631</v>
      </c>
      <c r="D89" s="158" t="s">
        <v>1492</v>
      </c>
      <c r="E89">
        <v>692</v>
      </c>
      <c r="F89">
        <v>295</v>
      </c>
      <c r="G89" s="160">
        <v>0.42630057803468208</v>
      </c>
      <c r="H89">
        <v>655</v>
      </c>
      <c r="I89">
        <v>343</v>
      </c>
      <c r="J89" s="160">
        <v>0.52366412213740454</v>
      </c>
      <c r="K89">
        <v>691</v>
      </c>
      <c r="L89">
        <v>376</v>
      </c>
      <c r="M89" s="160">
        <v>0.54413892908827788</v>
      </c>
      <c r="N89">
        <v>633</v>
      </c>
      <c r="O89">
        <v>326</v>
      </c>
      <c r="P89" s="160">
        <v>0.51500789889415477</v>
      </c>
    </row>
    <row r="90" spans="1:16" x14ac:dyDescent="0.25">
      <c r="A90" s="44">
        <f>+COUNTIF($B$1:B90,ESTADISTICAS!B$9)</f>
        <v>0</v>
      </c>
      <c r="B90" t="str">
        <f t="shared" si="1"/>
        <v>5</v>
      </c>
      <c r="C90" s="157">
        <v>5642</v>
      </c>
      <c r="D90" s="158" t="s">
        <v>1493</v>
      </c>
      <c r="E90">
        <v>91</v>
      </c>
      <c r="F90">
        <v>27</v>
      </c>
      <c r="G90" s="160">
        <v>0.2967032967032967</v>
      </c>
      <c r="H90">
        <v>106</v>
      </c>
      <c r="I90">
        <v>16</v>
      </c>
      <c r="J90" s="160">
        <v>0.15094339622641509</v>
      </c>
      <c r="K90">
        <v>103</v>
      </c>
      <c r="L90">
        <v>21</v>
      </c>
      <c r="M90" s="160">
        <v>0.20388349514563106</v>
      </c>
      <c r="N90">
        <v>89</v>
      </c>
      <c r="O90">
        <v>20</v>
      </c>
      <c r="P90" s="160">
        <v>0.2247191011235955</v>
      </c>
    </row>
    <row r="91" spans="1:16" x14ac:dyDescent="0.25">
      <c r="A91" s="44">
        <f>+COUNTIF($B$1:B91,ESTADISTICAS!B$9)</f>
        <v>0</v>
      </c>
      <c r="B91" t="str">
        <f t="shared" si="1"/>
        <v>5</v>
      </c>
      <c r="C91" s="157">
        <v>5647</v>
      </c>
      <c r="D91" s="158" t="s">
        <v>1494</v>
      </c>
      <c r="E91">
        <v>97</v>
      </c>
      <c r="F91">
        <v>9</v>
      </c>
      <c r="G91" s="160">
        <v>9.2783505154639179E-2</v>
      </c>
      <c r="H91">
        <v>86</v>
      </c>
      <c r="I91">
        <v>13</v>
      </c>
      <c r="J91" s="160">
        <v>0.15116279069767441</v>
      </c>
      <c r="K91">
        <v>62</v>
      </c>
      <c r="L91">
        <v>11</v>
      </c>
      <c r="M91" s="160">
        <v>0.17741935483870969</v>
      </c>
      <c r="N91">
        <v>63</v>
      </c>
      <c r="O91">
        <v>5</v>
      </c>
      <c r="P91" s="160">
        <v>7.9365079365079361E-2</v>
      </c>
    </row>
    <row r="92" spans="1:16" x14ac:dyDescent="0.25">
      <c r="A92" s="44">
        <f>+COUNTIF($B$1:B92,ESTADISTICAS!B$9)</f>
        <v>0</v>
      </c>
      <c r="B92" t="str">
        <f t="shared" si="1"/>
        <v>5</v>
      </c>
      <c r="C92" s="157">
        <v>5649</v>
      </c>
      <c r="D92" s="158" t="s">
        <v>1495</v>
      </c>
      <c r="E92">
        <v>164</v>
      </c>
      <c r="F92">
        <v>48</v>
      </c>
      <c r="G92" s="160">
        <v>0.29268292682926828</v>
      </c>
      <c r="H92">
        <v>168</v>
      </c>
      <c r="I92">
        <v>36</v>
      </c>
      <c r="J92" s="160">
        <v>0.21428571428571427</v>
      </c>
      <c r="K92">
        <v>155</v>
      </c>
      <c r="L92">
        <v>62</v>
      </c>
      <c r="M92" s="160">
        <v>0.4</v>
      </c>
      <c r="N92">
        <v>138</v>
      </c>
      <c r="O92">
        <v>41</v>
      </c>
      <c r="P92" s="160">
        <v>0.29710144927536231</v>
      </c>
    </row>
    <row r="93" spans="1:16" x14ac:dyDescent="0.25">
      <c r="A93" s="44">
        <f>+COUNTIF($B$1:B93,ESTADISTICAS!B$9)</f>
        <v>0</v>
      </c>
      <c r="B93" t="str">
        <f t="shared" si="1"/>
        <v>5</v>
      </c>
      <c r="C93" s="157">
        <v>5652</v>
      </c>
      <c r="D93" s="158" t="s">
        <v>1496</v>
      </c>
      <c r="E93">
        <v>42</v>
      </c>
      <c r="F93">
        <v>13</v>
      </c>
      <c r="G93" s="160">
        <v>0.30952380952380953</v>
      </c>
      <c r="H93">
        <v>52</v>
      </c>
      <c r="I93">
        <v>8</v>
      </c>
      <c r="J93" s="160">
        <v>0.15384615384615385</v>
      </c>
      <c r="K93">
        <v>33</v>
      </c>
      <c r="L93">
        <v>7</v>
      </c>
      <c r="M93" s="160">
        <v>0.21212121212121213</v>
      </c>
      <c r="N93">
        <v>32</v>
      </c>
      <c r="O93">
        <v>5</v>
      </c>
      <c r="P93" s="160">
        <v>0.15625</v>
      </c>
    </row>
    <row r="94" spans="1:16" x14ac:dyDescent="0.25">
      <c r="A94" s="44">
        <f>+COUNTIF($B$1:B94,ESTADISTICAS!B$9)</f>
        <v>0</v>
      </c>
      <c r="B94" t="str">
        <f t="shared" si="1"/>
        <v>5</v>
      </c>
      <c r="C94" s="157">
        <v>5656</v>
      </c>
      <c r="D94" s="158" t="s">
        <v>1497</v>
      </c>
      <c r="E94">
        <v>172</v>
      </c>
      <c r="F94">
        <v>48</v>
      </c>
      <c r="G94" s="160">
        <v>0.27906976744186046</v>
      </c>
      <c r="H94">
        <v>180</v>
      </c>
      <c r="I94">
        <v>32</v>
      </c>
      <c r="J94" s="160">
        <v>0.17777777777777778</v>
      </c>
      <c r="K94">
        <v>148</v>
      </c>
      <c r="L94">
        <v>35</v>
      </c>
      <c r="M94" s="160">
        <v>0.23648648648648649</v>
      </c>
      <c r="N94">
        <v>136</v>
      </c>
      <c r="O94">
        <v>41</v>
      </c>
      <c r="P94" s="160">
        <v>0.3014705882352941</v>
      </c>
    </row>
    <row r="95" spans="1:16" x14ac:dyDescent="0.25">
      <c r="A95" s="44">
        <f>+COUNTIF($B$1:B95,ESTADISTICAS!B$9)</f>
        <v>0</v>
      </c>
      <c r="B95" t="str">
        <f t="shared" si="1"/>
        <v>5</v>
      </c>
      <c r="C95" s="157">
        <v>5658</v>
      </c>
      <c r="D95" s="158" t="s">
        <v>1498</v>
      </c>
      <c r="E95">
        <v>36</v>
      </c>
      <c r="F95">
        <v>7</v>
      </c>
      <c r="G95" s="160">
        <v>0.19444444444444445</v>
      </c>
      <c r="H95">
        <v>32</v>
      </c>
      <c r="I95">
        <v>6</v>
      </c>
      <c r="J95" s="160">
        <v>0.1875</v>
      </c>
      <c r="K95">
        <v>26</v>
      </c>
      <c r="L95">
        <v>4</v>
      </c>
      <c r="M95" s="160">
        <v>0.15384615384615385</v>
      </c>
      <c r="N95">
        <v>41</v>
      </c>
      <c r="O95">
        <v>6</v>
      </c>
      <c r="P95" s="160">
        <v>0.14634146341463414</v>
      </c>
    </row>
    <row r="96" spans="1:16" x14ac:dyDescent="0.25">
      <c r="A96" s="44">
        <f>+COUNTIF($B$1:B96,ESTADISTICAS!B$9)</f>
        <v>0</v>
      </c>
      <c r="B96" t="str">
        <f t="shared" si="1"/>
        <v>5</v>
      </c>
      <c r="C96" s="157">
        <v>5659</v>
      </c>
      <c r="D96" s="158" t="s">
        <v>1499</v>
      </c>
      <c r="E96">
        <v>187</v>
      </c>
      <c r="F96">
        <v>42</v>
      </c>
      <c r="G96" s="160">
        <v>0.22459893048128343</v>
      </c>
      <c r="H96">
        <v>202</v>
      </c>
      <c r="I96">
        <v>42</v>
      </c>
      <c r="J96" s="160">
        <v>0.20792079207920791</v>
      </c>
      <c r="K96">
        <v>211</v>
      </c>
      <c r="L96">
        <v>36</v>
      </c>
      <c r="M96" s="160">
        <v>0.17061611374407584</v>
      </c>
      <c r="N96">
        <v>224</v>
      </c>
      <c r="O96">
        <v>45</v>
      </c>
      <c r="P96" s="160">
        <v>0.20089285714285715</v>
      </c>
    </row>
    <row r="97" spans="1:16" x14ac:dyDescent="0.25">
      <c r="A97" s="44">
        <f>+COUNTIF($B$1:B97,ESTADISTICAS!B$9)</f>
        <v>0</v>
      </c>
      <c r="B97" t="str">
        <f t="shared" si="1"/>
        <v>5</v>
      </c>
      <c r="C97" s="157">
        <v>5660</v>
      </c>
      <c r="D97" s="158" t="s">
        <v>1500</v>
      </c>
      <c r="E97">
        <v>109</v>
      </c>
      <c r="F97">
        <v>30</v>
      </c>
      <c r="G97" s="160">
        <v>0.27522935779816515</v>
      </c>
      <c r="H97">
        <v>92</v>
      </c>
      <c r="I97">
        <v>19</v>
      </c>
      <c r="J97" s="160">
        <v>0.20652173913043478</v>
      </c>
      <c r="K97">
        <v>121</v>
      </c>
      <c r="L97">
        <v>24</v>
      </c>
      <c r="M97" s="160">
        <v>0.19834710743801653</v>
      </c>
      <c r="N97">
        <v>97</v>
      </c>
      <c r="O97">
        <v>38</v>
      </c>
      <c r="P97" s="160">
        <v>0.39175257731958762</v>
      </c>
    </row>
    <row r="98" spans="1:16" x14ac:dyDescent="0.25">
      <c r="A98" s="44">
        <f>+COUNTIF($B$1:B98,ESTADISTICAS!B$9)</f>
        <v>0</v>
      </c>
      <c r="B98" t="str">
        <f t="shared" si="1"/>
        <v>5</v>
      </c>
      <c r="C98" s="157">
        <v>5664</v>
      </c>
      <c r="D98" s="158" t="s">
        <v>1501</v>
      </c>
      <c r="E98">
        <v>320</v>
      </c>
      <c r="F98">
        <v>86</v>
      </c>
      <c r="G98" s="160">
        <v>0.26874999999999999</v>
      </c>
      <c r="H98">
        <v>334</v>
      </c>
      <c r="I98">
        <v>95</v>
      </c>
      <c r="J98" s="160">
        <v>0.28443113772455092</v>
      </c>
      <c r="K98">
        <v>327</v>
      </c>
      <c r="L98">
        <v>89</v>
      </c>
      <c r="M98" s="160">
        <v>0.27217125382262997</v>
      </c>
      <c r="N98">
        <v>334</v>
      </c>
      <c r="O98">
        <v>81</v>
      </c>
      <c r="P98" s="160">
        <v>0.24251497005988024</v>
      </c>
    </row>
    <row r="99" spans="1:16" x14ac:dyDescent="0.25">
      <c r="A99" s="44">
        <f>+COUNTIF($B$1:B99,ESTADISTICAS!B$9)</f>
        <v>0</v>
      </c>
      <c r="B99" t="str">
        <f t="shared" si="1"/>
        <v>5</v>
      </c>
      <c r="C99" s="157">
        <v>5665</v>
      </c>
      <c r="D99" s="158" t="s">
        <v>1502</v>
      </c>
      <c r="E99">
        <v>541</v>
      </c>
      <c r="F99">
        <v>39</v>
      </c>
      <c r="G99" s="160">
        <v>7.2088724584103508E-2</v>
      </c>
      <c r="H99">
        <v>324</v>
      </c>
      <c r="I99">
        <v>37</v>
      </c>
      <c r="J99" s="160">
        <v>0.11419753086419752</v>
      </c>
      <c r="K99">
        <v>373</v>
      </c>
      <c r="L99">
        <v>49</v>
      </c>
      <c r="M99" s="160">
        <v>0.13136729222520108</v>
      </c>
      <c r="N99">
        <v>391</v>
      </c>
      <c r="O99">
        <v>52</v>
      </c>
      <c r="P99" s="160">
        <v>0.13299232736572891</v>
      </c>
    </row>
    <row r="100" spans="1:16" x14ac:dyDescent="0.25">
      <c r="A100" s="44">
        <f>+COUNTIF($B$1:B100,ESTADISTICAS!B$9)</f>
        <v>0</v>
      </c>
      <c r="B100" t="str">
        <f t="shared" si="1"/>
        <v>5</v>
      </c>
      <c r="C100" s="157">
        <v>5667</v>
      </c>
      <c r="D100" s="158" t="s">
        <v>1503</v>
      </c>
      <c r="E100">
        <v>137</v>
      </c>
      <c r="F100">
        <v>39</v>
      </c>
      <c r="G100" s="160">
        <v>0.28467153284671531</v>
      </c>
      <c r="H100">
        <v>114</v>
      </c>
      <c r="I100">
        <v>19</v>
      </c>
      <c r="J100" s="160">
        <v>0.16666666666666666</v>
      </c>
      <c r="K100">
        <v>297</v>
      </c>
      <c r="L100">
        <v>59</v>
      </c>
      <c r="M100" s="160">
        <v>0.19865319865319866</v>
      </c>
      <c r="N100">
        <v>310</v>
      </c>
      <c r="O100">
        <v>53</v>
      </c>
      <c r="P100" s="160">
        <v>0.17096774193548386</v>
      </c>
    </row>
    <row r="101" spans="1:16" x14ac:dyDescent="0.25">
      <c r="A101" s="44">
        <f>+COUNTIF($B$1:B101,ESTADISTICAS!B$9)</f>
        <v>0</v>
      </c>
      <c r="B101" t="str">
        <f t="shared" si="1"/>
        <v>5</v>
      </c>
      <c r="C101" s="157">
        <v>5670</v>
      </c>
      <c r="D101" s="158" t="s">
        <v>1504</v>
      </c>
      <c r="E101">
        <v>182</v>
      </c>
      <c r="F101">
        <v>32</v>
      </c>
      <c r="G101" s="160">
        <v>0.17582417582417584</v>
      </c>
      <c r="H101">
        <v>181</v>
      </c>
      <c r="I101">
        <v>38</v>
      </c>
      <c r="J101" s="160">
        <v>0.20994475138121546</v>
      </c>
      <c r="K101">
        <v>168</v>
      </c>
      <c r="L101">
        <v>58</v>
      </c>
      <c r="M101" s="160">
        <v>0.34523809523809523</v>
      </c>
      <c r="N101">
        <v>215</v>
      </c>
      <c r="O101">
        <v>52</v>
      </c>
      <c r="P101" s="160">
        <v>0.24186046511627907</v>
      </c>
    </row>
    <row r="102" spans="1:16" x14ac:dyDescent="0.25">
      <c r="A102" s="44">
        <f>+COUNTIF($B$1:B102,ESTADISTICAS!B$9)</f>
        <v>0</v>
      </c>
      <c r="B102" t="str">
        <f t="shared" si="1"/>
        <v>5</v>
      </c>
      <c r="C102" s="157">
        <v>5674</v>
      </c>
      <c r="D102" s="158" t="s">
        <v>1505</v>
      </c>
      <c r="E102">
        <v>251</v>
      </c>
      <c r="F102">
        <v>77</v>
      </c>
      <c r="G102" s="160">
        <v>0.30677290836653387</v>
      </c>
      <c r="H102">
        <v>258</v>
      </c>
      <c r="I102">
        <v>61</v>
      </c>
      <c r="J102" s="160">
        <v>0.23643410852713179</v>
      </c>
      <c r="K102">
        <v>172</v>
      </c>
      <c r="L102">
        <v>64</v>
      </c>
      <c r="M102" s="160">
        <v>0.37209302325581395</v>
      </c>
      <c r="N102">
        <v>193</v>
      </c>
      <c r="O102">
        <v>54</v>
      </c>
      <c r="P102" s="160">
        <v>0.27979274611398963</v>
      </c>
    </row>
    <row r="103" spans="1:16" x14ac:dyDescent="0.25">
      <c r="A103" s="44">
        <f>+COUNTIF($B$1:B103,ESTADISTICAS!B$9)</f>
        <v>0</v>
      </c>
      <c r="B103" t="str">
        <f t="shared" si="1"/>
        <v>5</v>
      </c>
      <c r="C103" s="157">
        <v>5679</v>
      </c>
      <c r="D103" s="158" t="s">
        <v>2412</v>
      </c>
      <c r="E103">
        <v>258</v>
      </c>
      <c r="F103">
        <v>52</v>
      </c>
      <c r="G103" s="160">
        <v>0.20155038759689922</v>
      </c>
      <c r="H103">
        <v>266</v>
      </c>
      <c r="I103">
        <v>75</v>
      </c>
      <c r="J103" s="160">
        <v>0.28195488721804512</v>
      </c>
      <c r="K103">
        <v>227</v>
      </c>
      <c r="L103">
        <v>63</v>
      </c>
      <c r="M103" s="160">
        <v>0.27753303964757708</v>
      </c>
      <c r="N103">
        <v>241</v>
      </c>
      <c r="O103">
        <v>108</v>
      </c>
      <c r="P103" s="160">
        <v>0.44813278008298757</v>
      </c>
    </row>
    <row r="104" spans="1:16" x14ac:dyDescent="0.25">
      <c r="A104" s="44">
        <f>+COUNTIF($B$1:B104,ESTADISTICAS!B$9)</f>
        <v>0</v>
      </c>
      <c r="B104" t="str">
        <f t="shared" si="1"/>
        <v>5</v>
      </c>
      <c r="C104" s="157">
        <v>5686</v>
      </c>
      <c r="D104" s="158" t="s">
        <v>1506</v>
      </c>
      <c r="E104">
        <v>439</v>
      </c>
      <c r="F104">
        <v>93</v>
      </c>
      <c r="G104" s="160">
        <v>0.21184510250569477</v>
      </c>
      <c r="H104">
        <v>485</v>
      </c>
      <c r="I104">
        <v>99</v>
      </c>
      <c r="J104" s="160">
        <v>0.20412371134020618</v>
      </c>
      <c r="K104">
        <v>462</v>
      </c>
      <c r="L104">
        <v>99</v>
      </c>
      <c r="M104" s="160">
        <v>0.21428571428571427</v>
      </c>
      <c r="N104">
        <v>521</v>
      </c>
      <c r="O104">
        <v>122</v>
      </c>
      <c r="P104" s="160">
        <v>0.23416506717850288</v>
      </c>
    </row>
    <row r="105" spans="1:16" x14ac:dyDescent="0.25">
      <c r="A105" s="44">
        <f>+COUNTIF($B$1:B105,ESTADISTICAS!B$9)</f>
        <v>0</v>
      </c>
      <c r="B105" t="str">
        <f t="shared" si="1"/>
        <v>5</v>
      </c>
      <c r="C105" s="157">
        <v>5690</v>
      </c>
      <c r="D105" s="158" t="s">
        <v>1507</v>
      </c>
      <c r="E105">
        <v>136</v>
      </c>
      <c r="F105">
        <v>24</v>
      </c>
      <c r="G105" s="160">
        <v>0.17647058823529413</v>
      </c>
      <c r="H105">
        <v>131</v>
      </c>
      <c r="I105">
        <v>26</v>
      </c>
      <c r="J105" s="160">
        <v>0.19847328244274809</v>
      </c>
      <c r="K105">
        <v>114</v>
      </c>
      <c r="L105">
        <v>34</v>
      </c>
      <c r="M105" s="160">
        <v>0.2982456140350877</v>
      </c>
      <c r="N105">
        <v>131</v>
      </c>
      <c r="O105">
        <v>21</v>
      </c>
      <c r="P105" s="160">
        <v>0.16030534351145037</v>
      </c>
    </row>
    <row r="106" spans="1:16" x14ac:dyDescent="0.25">
      <c r="A106" s="44">
        <f>+COUNTIF($B$1:B106,ESTADISTICAS!B$9)</f>
        <v>0</v>
      </c>
      <c r="B106" t="str">
        <f t="shared" si="1"/>
        <v>5</v>
      </c>
      <c r="C106" s="157">
        <v>5697</v>
      </c>
      <c r="D106" s="158" t="s">
        <v>1508</v>
      </c>
      <c r="E106">
        <v>323</v>
      </c>
      <c r="F106">
        <v>49</v>
      </c>
      <c r="G106" s="160">
        <v>0.15170278637770898</v>
      </c>
      <c r="H106">
        <v>362</v>
      </c>
      <c r="I106">
        <v>73</v>
      </c>
      <c r="J106" s="160">
        <v>0.20165745856353592</v>
      </c>
      <c r="K106">
        <v>304</v>
      </c>
      <c r="L106">
        <v>68</v>
      </c>
      <c r="M106" s="160">
        <v>0.22368421052631579</v>
      </c>
      <c r="N106">
        <v>308</v>
      </c>
      <c r="O106">
        <v>62</v>
      </c>
      <c r="P106" s="160">
        <v>0.20129870129870131</v>
      </c>
    </row>
    <row r="107" spans="1:16" x14ac:dyDescent="0.25">
      <c r="A107" s="44">
        <f>+COUNTIF($B$1:B107,ESTADISTICAS!B$9)</f>
        <v>0</v>
      </c>
      <c r="B107" t="str">
        <f t="shared" si="1"/>
        <v>5</v>
      </c>
      <c r="C107" s="157">
        <v>5736</v>
      </c>
      <c r="D107" s="158" t="s">
        <v>1509</v>
      </c>
      <c r="E107">
        <v>261</v>
      </c>
      <c r="F107">
        <v>35</v>
      </c>
      <c r="G107" s="160">
        <v>0.13409961685823754</v>
      </c>
      <c r="H107">
        <v>222</v>
      </c>
      <c r="I107">
        <v>29</v>
      </c>
      <c r="J107" s="160">
        <v>0.13063063063063063</v>
      </c>
      <c r="K107">
        <v>297</v>
      </c>
      <c r="L107">
        <v>40</v>
      </c>
      <c r="M107" s="160">
        <v>0.13468013468013468</v>
      </c>
      <c r="N107">
        <v>235</v>
      </c>
      <c r="O107">
        <v>27</v>
      </c>
      <c r="P107" s="160">
        <v>0.1148936170212766</v>
      </c>
    </row>
    <row r="108" spans="1:16" x14ac:dyDescent="0.25">
      <c r="A108" s="44">
        <f>+COUNTIF($B$1:B108,ESTADISTICAS!B$9)</f>
        <v>0</v>
      </c>
      <c r="B108" t="str">
        <f t="shared" si="1"/>
        <v>5</v>
      </c>
      <c r="C108" s="157">
        <v>5756</v>
      </c>
      <c r="D108" s="158" t="s">
        <v>1510</v>
      </c>
      <c r="E108">
        <v>486</v>
      </c>
      <c r="F108">
        <v>170</v>
      </c>
      <c r="G108" s="160">
        <v>0.34979423868312759</v>
      </c>
      <c r="H108">
        <v>344</v>
      </c>
      <c r="I108">
        <v>97</v>
      </c>
      <c r="J108" s="160">
        <v>0.28197674418604651</v>
      </c>
      <c r="K108">
        <v>503</v>
      </c>
      <c r="L108">
        <v>164</v>
      </c>
      <c r="M108" s="160">
        <v>0.32604373757455268</v>
      </c>
      <c r="N108">
        <v>358</v>
      </c>
      <c r="O108">
        <v>55</v>
      </c>
      <c r="P108" s="160">
        <v>0.15363128491620112</v>
      </c>
    </row>
    <row r="109" spans="1:16" x14ac:dyDescent="0.25">
      <c r="A109" s="44">
        <f>+COUNTIF($B$1:B109,ESTADISTICAS!B$9)</f>
        <v>0</v>
      </c>
      <c r="B109" t="str">
        <f t="shared" si="1"/>
        <v>5</v>
      </c>
      <c r="C109" s="157">
        <v>5761</v>
      </c>
      <c r="D109" s="158" t="s">
        <v>1511</v>
      </c>
      <c r="E109">
        <v>171</v>
      </c>
      <c r="F109">
        <v>53</v>
      </c>
      <c r="G109" s="160">
        <v>0.30994152046783624</v>
      </c>
      <c r="H109">
        <v>147</v>
      </c>
      <c r="I109">
        <v>33</v>
      </c>
      <c r="J109" s="160">
        <v>0.22448979591836735</v>
      </c>
      <c r="K109">
        <v>152</v>
      </c>
      <c r="L109">
        <v>41</v>
      </c>
      <c r="M109" s="160">
        <v>0.26973684210526316</v>
      </c>
      <c r="N109">
        <v>153</v>
      </c>
      <c r="O109">
        <v>27</v>
      </c>
      <c r="P109" s="160">
        <v>0.17647058823529413</v>
      </c>
    </row>
    <row r="110" spans="1:16" x14ac:dyDescent="0.25">
      <c r="A110" s="44">
        <f>+COUNTIF($B$1:B110,ESTADISTICAS!B$9)</f>
        <v>0</v>
      </c>
      <c r="B110" t="str">
        <f t="shared" si="1"/>
        <v>5</v>
      </c>
      <c r="C110" s="157">
        <v>5789</v>
      </c>
      <c r="D110" s="158" t="s">
        <v>1512</v>
      </c>
      <c r="E110">
        <v>175</v>
      </c>
      <c r="F110">
        <v>79</v>
      </c>
      <c r="G110" s="160">
        <v>0.4514285714285714</v>
      </c>
      <c r="H110">
        <v>185</v>
      </c>
      <c r="I110">
        <v>39</v>
      </c>
      <c r="J110" s="160">
        <v>0.21081081081081082</v>
      </c>
      <c r="K110">
        <v>178</v>
      </c>
      <c r="L110">
        <v>79</v>
      </c>
      <c r="M110" s="160">
        <v>0.4438202247191011</v>
      </c>
      <c r="N110">
        <v>154</v>
      </c>
      <c r="O110">
        <v>60</v>
      </c>
      <c r="P110" s="160">
        <v>0.38961038961038963</v>
      </c>
    </row>
    <row r="111" spans="1:16" x14ac:dyDescent="0.25">
      <c r="A111" s="44">
        <f>+COUNTIF($B$1:B111,ESTADISTICAS!B$9)</f>
        <v>0</v>
      </c>
      <c r="B111" t="str">
        <f t="shared" si="1"/>
        <v>5</v>
      </c>
      <c r="C111" s="157">
        <v>5790</v>
      </c>
      <c r="D111" s="158" t="s">
        <v>1513</v>
      </c>
      <c r="E111">
        <v>150</v>
      </c>
      <c r="F111">
        <v>34</v>
      </c>
      <c r="G111" s="160">
        <v>0.22666666666666666</v>
      </c>
      <c r="H111">
        <v>201</v>
      </c>
      <c r="I111">
        <v>52</v>
      </c>
      <c r="J111" s="160">
        <v>0.25870646766169153</v>
      </c>
      <c r="K111">
        <v>164</v>
      </c>
      <c r="L111">
        <v>45</v>
      </c>
      <c r="M111" s="160">
        <v>0.27439024390243905</v>
      </c>
      <c r="N111">
        <v>166</v>
      </c>
      <c r="O111">
        <v>27</v>
      </c>
      <c r="P111" s="160">
        <v>0.16265060240963855</v>
      </c>
    </row>
    <row r="112" spans="1:16" x14ac:dyDescent="0.25">
      <c r="A112" s="44">
        <f>+COUNTIF($B$1:B112,ESTADISTICAS!B$9)</f>
        <v>0</v>
      </c>
      <c r="B112" t="str">
        <f t="shared" si="1"/>
        <v>5</v>
      </c>
      <c r="C112" s="157">
        <v>5792</v>
      </c>
      <c r="D112" s="158" t="s">
        <v>1514</v>
      </c>
      <c r="E112">
        <v>61</v>
      </c>
      <c r="F112">
        <v>16</v>
      </c>
      <c r="G112" s="160">
        <v>0.26229508196721313</v>
      </c>
      <c r="H112">
        <v>61</v>
      </c>
      <c r="I112">
        <v>14</v>
      </c>
      <c r="J112" s="160">
        <v>0.22950819672131148</v>
      </c>
      <c r="K112">
        <v>54</v>
      </c>
      <c r="L112">
        <v>14</v>
      </c>
      <c r="M112" s="160">
        <v>0.25925925925925924</v>
      </c>
      <c r="N112">
        <v>49</v>
      </c>
      <c r="O112">
        <v>20</v>
      </c>
      <c r="P112" s="160">
        <v>0.40816326530612246</v>
      </c>
    </row>
    <row r="113" spans="1:16" x14ac:dyDescent="0.25">
      <c r="A113" s="44">
        <f>+COUNTIF($B$1:B113,ESTADISTICAS!B$9)</f>
        <v>0</v>
      </c>
      <c r="B113" t="str">
        <f t="shared" si="1"/>
        <v>5</v>
      </c>
      <c r="C113" s="157">
        <v>5809</v>
      </c>
      <c r="D113" s="158" t="s">
        <v>1515</v>
      </c>
      <c r="E113">
        <v>91</v>
      </c>
      <c r="F113">
        <v>16</v>
      </c>
      <c r="G113" s="160">
        <v>0.17582417582417584</v>
      </c>
      <c r="H113">
        <v>98</v>
      </c>
      <c r="I113">
        <v>16</v>
      </c>
      <c r="J113" s="160">
        <v>0.16326530612244897</v>
      </c>
      <c r="K113">
        <v>74</v>
      </c>
      <c r="L113">
        <v>11</v>
      </c>
      <c r="M113" s="160">
        <v>0.14864864864864866</v>
      </c>
      <c r="N113">
        <v>69</v>
      </c>
      <c r="O113">
        <v>15</v>
      </c>
      <c r="P113" s="160">
        <v>0.21739130434782608</v>
      </c>
    </row>
    <row r="114" spans="1:16" x14ac:dyDescent="0.25">
      <c r="A114" s="44">
        <f>+COUNTIF($B$1:B114,ESTADISTICAS!B$9)</f>
        <v>0</v>
      </c>
      <c r="B114" t="str">
        <f t="shared" si="1"/>
        <v>5</v>
      </c>
      <c r="C114" s="157">
        <v>5819</v>
      </c>
      <c r="D114" s="158" t="s">
        <v>1516</v>
      </c>
      <c r="E114">
        <v>68</v>
      </c>
      <c r="F114">
        <v>4</v>
      </c>
      <c r="G114" s="160">
        <v>5.8823529411764705E-2</v>
      </c>
      <c r="H114">
        <v>45</v>
      </c>
      <c r="I114">
        <v>4</v>
      </c>
      <c r="J114" s="160">
        <v>8.8888888888888892E-2</v>
      </c>
      <c r="K114">
        <v>55</v>
      </c>
      <c r="L114">
        <v>11</v>
      </c>
      <c r="M114" s="160">
        <v>0.2</v>
      </c>
      <c r="N114">
        <v>31</v>
      </c>
      <c r="O114">
        <v>3</v>
      </c>
      <c r="P114" s="160">
        <v>9.6774193548387094E-2</v>
      </c>
    </row>
    <row r="115" spans="1:16" x14ac:dyDescent="0.25">
      <c r="A115" s="44">
        <f>+COUNTIF($B$1:B115,ESTADISTICAS!B$9)</f>
        <v>0</v>
      </c>
      <c r="B115" t="str">
        <f t="shared" si="1"/>
        <v>5</v>
      </c>
      <c r="C115" s="157">
        <v>5837</v>
      </c>
      <c r="D115" s="158" t="s">
        <v>1517</v>
      </c>
      <c r="E115">
        <v>1385</v>
      </c>
      <c r="F115">
        <v>283</v>
      </c>
      <c r="G115" s="160">
        <v>0.20433212996389891</v>
      </c>
      <c r="H115">
        <v>1412</v>
      </c>
      <c r="I115">
        <v>303</v>
      </c>
      <c r="J115" s="160">
        <v>0.21458923512747877</v>
      </c>
      <c r="K115">
        <v>1481</v>
      </c>
      <c r="L115">
        <v>382</v>
      </c>
      <c r="M115" s="160">
        <v>0.25793382849426061</v>
      </c>
      <c r="N115">
        <v>1616</v>
      </c>
      <c r="O115">
        <v>416</v>
      </c>
      <c r="P115" s="160">
        <v>0.25742574257425743</v>
      </c>
    </row>
    <row r="116" spans="1:16" x14ac:dyDescent="0.25">
      <c r="A116" s="44">
        <f>+COUNTIF($B$1:B116,ESTADISTICAS!B$9)</f>
        <v>0</v>
      </c>
      <c r="B116" t="str">
        <f t="shared" si="1"/>
        <v>5</v>
      </c>
      <c r="C116" s="157">
        <v>5842</v>
      </c>
      <c r="D116" s="158" t="s">
        <v>1518</v>
      </c>
      <c r="E116">
        <v>53</v>
      </c>
      <c r="F116">
        <v>5</v>
      </c>
      <c r="G116" s="160">
        <v>9.4339622641509441E-2</v>
      </c>
      <c r="H116">
        <v>69</v>
      </c>
      <c r="I116">
        <v>15</v>
      </c>
      <c r="J116" s="160">
        <v>0.21739130434782608</v>
      </c>
      <c r="K116">
        <v>68</v>
      </c>
      <c r="L116">
        <v>9</v>
      </c>
      <c r="M116" s="160">
        <v>0.13235294117647059</v>
      </c>
      <c r="N116">
        <v>56</v>
      </c>
      <c r="O116">
        <v>15</v>
      </c>
      <c r="P116" s="160">
        <v>0.26785714285714285</v>
      </c>
    </row>
    <row r="117" spans="1:16" x14ac:dyDescent="0.25">
      <c r="A117" s="44">
        <f>+COUNTIF($B$1:B117,ESTADISTICAS!B$9)</f>
        <v>0</v>
      </c>
      <c r="B117" t="str">
        <f t="shared" si="1"/>
        <v>5</v>
      </c>
      <c r="C117" s="157">
        <v>5847</v>
      </c>
      <c r="D117" s="158" t="s">
        <v>1519</v>
      </c>
      <c r="E117">
        <v>324</v>
      </c>
      <c r="F117">
        <v>92</v>
      </c>
      <c r="G117" s="160">
        <v>0.2839506172839506</v>
      </c>
      <c r="H117">
        <v>362</v>
      </c>
      <c r="I117">
        <v>48</v>
      </c>
      <c r="J117" s="160">
        <v>0.13259668508287292</v>
      </c>
      <c r="K117">
        <v>320</v>
      </c>
      <c r="L117">
        <v>67</v>
      </c>
      <c r="M117" s="160">
        <v>0.20937500000000001</v>
      </c>
      <c r="N117">
        <v>284</v>
      </c>
      <c r="O117">
        <v>59</v>
      </c>
      <c r="P117" s="160">
        <v>0.20774647887323944</v>
      </c>
    </row>
    <row r="118" spans="1:16" x14ac:dyDescent="0.25">
      <c r="A118" s="44">
        <f>+COUNTIF($B$1:B118,ESTADISTICAS!B$9)</f>
        <v>0</v>
      </c>
      <c r="B118" t="str">
        <f t="shared" si="1"/>
        <v>5</v>
      </c>
      <c r="C118" s="157">
        <v>5854</v>
      </c>
      <c r="D118" s="158" t="s">
        <v>1520</v>
      </c>
      <c r="E118">
        <v>81</v>
      </c>
      <c r="F118">
        <v>15</v>
      </c>
      <c r="G118" s="160">
        <v>0.18518518518518517</v>
      </c>
      <c r="H118">
        <v>89</v>
      </c>
      <c r="I118">
        <v>10</v>
      </c>
      <c r="J118" s="160">
        <v>0.11235955056179775</v>
      </c>
      <c r="K118">
        <v>81</v>
      </c>
      <c r="L118">
        <v>12</v>
      </c>
      <c r="M118" s="160">
        <v>0.14814814814814814</v>
      </c>
      <c r="N118">
        <v>93</v>
      </c>
      <c r="O118">
        <v>18</v>
      </c>
      <c r="P118" s="160">
        <v>0.19354838709677419</v>
      </c>
    </row>
    <row r="119" spans="1:16" x14ac:dyDescent="0.25">
      <c r="A119" s="44">
        <f>+COUNTIF($B$1:B119,ESTADISTICAS!B$9)</f>
        <v>0</v>
      </c>
      <c r="B119" t="str">
        <f t="shared" si="1"/>
        <v>5</v>
      </c>
      <c r="C119" s="157">
        <v>5856</v>
      </c>
      <c r="D119" s="158" t="s">
        <v>2413</v>
      </c>
      <c r="E119">
        <v>67</v>
      </c>
      <c r="F119">
        <v>20</v>
      </c>
      <c r="G119" s="160">
        <v>0.29850746268656714</v>
      </c>
      <c r="H119">
        <v>71</v>
      </c>
      <c r="I119">
        <v>29</v>
      </c>
      <c r="J119" s="160">
        <v>0.40845070422535212</v>
      </c>
      <c r="K119">
        <v>57</v>
      </c>
      <c r="L119">
        <v>19</v>
      </c>
      <c r="M119" s="160">
        <v>0.33333333333333331</v>
      </c>
      <c r="N119">
        <v>43</v>
      </c>
      <c r="O119">
        <v>29</v>
      </c>
      <c r="P119" s="160">
        <v>0.67441860465116277</v>
      </c>
    </row>
    <row r="120" spans="1:16" x14ac:dyDescent="0.25">
      <c r="A120" s="44">
        <f>+COUNTIF($B$1:B120,ESTADISTICAS!B$9)</f>
        <v>0</v>
      </c>
      <c r="B120" t="str">
        <f t="shared" si="1"/>
        <v>5</v>
      </c>
      <c r="C120" s="157">
        <v>5858</v>
      </c>
      <c r="D120" s="158" t="s">
        <v>1521</v>
      </c>
      <c r="E120">
        <v>130</v>
      </c>
      <c r="F120">
        <v>17</v>
      </c>
      <c r="G120" s="160">
        <v>0.13076923076923078</v>
      </c>
      <c r="H120">
        <v>110</v>
      </c>
      <c r="I120">
        <v>13</v>
      </c>
      <c r="J120" s="160">
        <v>0.11818181818181818</v>
      </c>
      <c r="K120">
        <v>104</v>
      </c>
      <c r="L120">
        <v>13</v>
      </c>
      <c r="M120" s="160">
        <v>0.125</v>
      </c>
      <c r="N120">
        <v>131</v>
      </c>
      <c r="O120">
        <v>11</v>
      </c>
      <c r="P120" s="160">
        <v>8.3969465648854963E-2</v>
      </c>
    </row>
    <row r="121" spans="1:16" x14ac:dyDescent="0.25">
      <c r="A121" s="44">
        <f>+COUNTIF($B$1:B121,ESTADISTICAS!B$9)</f>
        <v>0</v>
      </c>
      <c r="B121" t="str">
        <f t="shared" si="1"/>
        <v>5</v>
      </c>
      <c r="C121" s="157">
        <v>5861</v>
      </c>
      <c r="D121" s="158" t="s">
        <v>1522</v>
      </c>
      <c r="E121">
        <v>118</v>
      </c>
      <c r="F121">
        <v>22</v>
      </c>
      <c r="G121" s="160">
        <v>0.1864406779661017</v>
      </c>
      <c r="H121">
        <v>102</v>
      </c>
      <c r="I121">
        <v>18</v>
      </c>
      <c r="J121" s="160">
        <v>0.17647058823529413</v>
      </c>
      <c r="K121">
        <v>98</v>
      </c>
      <c r="L121">
        <v>17</v>
      </c>
      <c r="M121" s="160">
        <v>0.17346938775510204</v>
      </c>
      <c r="N121">
        <v>104</v>
      </c>
      <c r="O121">
        <v>25</v>
      </c>
      <c r="P121" s="160">
        <v>0.24038461538461539</v>
      </c>
    </row>
    <row r="122" spans="1:16" x14ac:dyDescent="0.25">
      <c r="A122" s="44">
        <f>+COUNTIF($B$1:B122,ESTADISTICAS!B$9)</f>
        <v>0</v>
      </c>
      <c r="B122" t="str">
        <f t="shared" si="1"/>
        <v>5</v>
      </c>
      <c r="C122" s="157">
        <v>5873</v>
      </c>
      <c r="D122" s="158" t="s">
        <v>1523</v>
      </c>
      <c r="E122">
        <v>96</v>
      </c>
      <c r="F122">
        <v>13</v>
      </c>
      <c r="G122" s="160">
        <v>0.13541666666666666</v>
      </c>
      <c r="H122">
        <v>78</v>
      </c>
      <c r="I122">
        <v>12</v>
      </c>
      <c r="J122" s="160">
        <v>0.15384615384615385</v>
      </c>
      <c r="K122">
        <v>117</v>
      </c>
      <c r="L122">
        <v>25</v>
      </c>
      <c r="M122" s="160">
        <v>0.21367521367521367</v>
      </c>
      <c r="N122">
        <v>120</v>
      </c>
      <c r="O122">
        <v>18</v>
      </c>
      <c r="P122" s="160">
        <v>0.15</v>
      </c>
    </row>
    <row r="123" spans="1:16" x14ac:dyDescent="0.25">
      <c r="A123" s="44">
        <f>+COUNTIF($B$1:B123,ESTADISTICAS!B$9)</f>
        <v>0</v>
      </c>
      <c r="B123" t="str">
        <f t="shared" si="1"/>
        <v>5</v>
      </c>
      <c r="C123" s="157">
        <v>5885</v>
      </c>
      <c r="D123" s="158" t="s">
        <v>1524</v>
      </c>
      <c r="E123">
        <v>26</v>
      </c>
      <c r="F123">
        <v>3</v>
      </c>
      <c r="G123" s="160">
        <v>0.11538461538461539</v>
      </c>
      <c r="H123">
        <v>29</v>
      </c>
      <c r="I123">
        <v>5</v>
      </c>
      <c r="J123" s="160">
        <v>0.17241379310344829</v>
      </c>
      <c r="K123">
        <v>33</v>
      </c>
      <c r="L123">
        <v>8</v>
      </c>
      <c r="M123" s="160">
        <v>0.24242424242424243</v>
      </c>
      <c r="N123">
        <v>29</v>
      </c>
      <c r="O123">
        <v>9</v>
      </c>
      <c r="P123" s="160">
        <v>0.31034482758620691</v>
      </c>
    </row>
    <row r="124" spans="1:16" x14ac:dyDescent="0.25">
      <c r="A124" s="44">
        <f>+COUNTIF($B$1:B124,ESTADISTICAS!B$9)</f>
        <v>0</v>
      </c>
      <c r="B124" t="str">
        <f t="shared" si="1"/>
        <v>5</v>
      </c>
      <c r="C124" s="157">
        <v>5887</v>
      </c>
      <c r="D124" s="158" t="s">
        <v>1525</v>
      </c>
      <c r="E124">
        <v>431</v>
      </c>
      <c r="F124">
        <v>97</v>
      </c>
      <c r="G124" s="160">
        <v>0.22505800464037123</v>
      </c>
      <c r="H124">
        <v>465</v>
      </c>
      <c r="I124">
        <v>117</v>
      </c>
      <c r="J124" s="160">
        <v>0.25161290322580643</v>
      </c>
      <c r="K124">
        <v>360</v>
      </c>
      <c r="L124">
        <v>117</v>
      </c>
      <c r="M124" s="160">
        <v>0.32500000000000001</v>
      </c>
      <c r="N124">
        <v>434</v>
      </c>
      <c r="O124">
        <v>115</v>
      </c>
      <c r="P124" s="160">
        <v>0.26497695852534564</v>
      </c>
    </row>
    <row r="125" spans="1:16" x14ac:dyDescent="0.25">
      <c r="A125" s="44">
        <f>+COUNTIF($B$1:B125,ESTADISTICAS!B$9)</f>
        <v>0</v>
      </c>
      <c r="B125" t="str">
        <f t="shared" si="1"/>
        <v>5</v>
      </c>
      <c r="C125" s="157">
        <v>5890</v>
      </c>
      <c r="D125" s="158" t="s">
        <v>1526</v>
      </c>
      <c r="E125">
        <v>190</v>
      </c>
      <c r="F125">
        <v>48</v>
      </c>
      <c r="G125" s="160">
        <v>0.25263157894736843</v>
      </c>
      <c r="H125">
        <v>204</v>
      </c>
      <c r="I125">
        <v>17</v>
      </c>
      <c r="J125" s="160">
        <v>8.3333333333333329E-2</v>
      </c>
      <c r="K125">
        <v>160</v>
      </c>
      <c r="L125">
        <v>17</v>
      </c>
      <c r="M125" s="160">
        <v>0.10625</v>
      </c>
      <c r="N125">
        <v>198</v>
      </c>
      <c r="O125">
        <v>21</v>
      </c>
      <c r="P125" s="160">
        <v>0.10606060606060606</v>
      </c>
    </row>
    <row r="126" spans="1:16" x14ac:dyDescent="0.25">
      <c r="A126" s="44">
        <f>+COUNTIF($B$1:B126,ESTADISTICAS!B$9)</f>
        <v>0</v>
      </c>
      <c r="B126" t="str">
        <f t="shared" si="1"/>
        <v>5</v>
      </c>
      <c r="C126" s="157">
        <v>5893</v>
      </c>
      <c r="D126" s="158" t="s">
        <v>1527</v>
      </c>
      <c r="E126">
        <v>136</v>
      </c>
      <c r="F126">
        <v>28</v>
      </c>
      <c r="G126" s="160">
        <v>0.20588235294117646</v>
      </c>
      <c r="H126">
        <v>100</v>
      </c>
      <c r="I126">
        <v>29</v>
      </c>
      <c r="J126" s="160">
        <v>0.28999999999999998</v>
      </c>
      <c r="K126">
        <v>109</v>
      </c>
      <c r="L126">
        <v>31</v>
      </c>
      <c r="M126" s="160">
        <v>0.28440366972477066</v>
      </c>
      <c r="N126">
        <v>113</v>
      </c>
      <c r="O126">
        <v>31</v>
      </c>
      <c r="P126" s="160">
        <v>0.27433628318584069</v>
      </c>
    </row>
    <row r="127" spans="1:16" x14ac:dyDescent="0.25">
      <c r="A127" s="44">
        <f>+COUNTIF($B$1:B127,ESTADISTICAS!B$9)</f>
        <v>0</v>
      </c>
      <c r="B127" t="str">
        <f t="shared" si="1"/>
        <v>5</v>
      </c>
      <c r="C127" s="157">
        <v>5895</v>
      </c>
      <c r="D127" s="158" t="s">
        <v>1528</v>
      </c>
      <c r="E127">
        <v>173</v>
      </c>
      <c r="F127">
        <v>25</v>
      </c>
      <c r="G127" s="160">
        <v>0.14450867052023122</v>
      </c>
      <c r="H127">
        <v>155</v>
      </c>
      <c r="I127">
        <v>27</v>
      </c>
      <c r="J127" s="160">
        <v>0.17419354838709677</v>
      </c>
      <c r="K127">
        <v>210</v>
      </c>
      <c r="L127">
        <v>28</v>
      </c>
      <c r="M127" s="160">
        <v>0.13333333333333333</v>
      </c>
      <c r="N127">
        <v>202</v>
      </c>
      <c r="O127">
        <v>38</v>
      </c>
      <c r="P127" s="160">
        <v>0.18811881188118812</v>
      </c>
    </row>
    <row r="128" spans="1:16" x14ac:dyDescent="0.25">
      <c r="A128" s="44">
        <f>+COUNTIF($B$1:B128,ESTADISTICAS!B$9)</f>
        <v>0</v>
      </c>
      <c r="B128" t="str">
        <f t="shared" si="1"/>
        <v>8</v>
      </c>
      <c r="C128" s="157">
        <v>8001</v>
      </c>
      <c r="D128" s="158" t="s">
        <v>1529</v>
      </c>
      <c r="E128">
        <v>13775</v>
      </c>
      <c r="F128">
        <v>6432</v>
      </c>
      <c r="G128" s="160">
        <v>0.46693284936479129</v>
      </c>
      <c r="H128">
        <v>14256</v>
      </c>
      <c r="I128">
        <v>6864</v>
      </c>
      <c r="J128" s="160">
        <v>0.48148148148148145</v>
      </c>
      <c r="K128">
        <v>15329</v>
      </c>
      <c r="L128">
        <v>7665</v>
      </c>
      <c r="M128" s="160">
        <v>0.50003261791375819</v>
      </c>
      <c r="N128">
        <v>15692</v>
      </c>
      <c r="O128">
        <v>6545</v>
      </c>
      <c r="P128" s="160">
        <v>0.41709151159826663</v>
      </c>
    </row>
    <row r="129" spans="1:16" x14ac:dyDescent="0.25">
      <c r="A129" s="44">
        <f>+COUNTIF($B$1:B129,ESTADISTICAS!B$9)</f>
        <v>0</v>
      </c>
      <c r="B129" t="str">
        <f t="shared" si="1"/>
        <v>8</v>
      </c>
      <c r="C129" s="157">
        <v>8078</v>
      </c>
      <c r="D129" s="158" t="s">
        <v>1530</v>
      </c>
      <c r="E129">
        <v>661</v>
      </c>
      <c r="F129">
        <v>173</v>
      </c>
      <c r="G129" s="160">
        <v>0.26172465960665658</v>
      </c>
      <c r="H129">
        <v>718</v>
      </c>
      <c r="I129">
        <v>274</v>
      </c>
      <c r="J129" s="160">
        <v>0.38161559888579388</v>
      </c>
      <c r="K129">
        <v>745</v>
      </c>
      <c r="L129">
        <v>260</v>
      </c>
      <c r="M129" s="160">
        <v>0.34899328859060402</v>
      </c>
      <c r="N129">
        <v>724</v>
      </c>
      <c r="O129">
        <v>208</v>
      </c>
      <c r="P129" s="160">
        <v>0.287292817679558</v>
      </c>
    </row>
    <row r="130" spans="1:16" x14ac:dyDescent="0.25">
      <c r="A130" s="44">
        <f>+COUNTIF($B$1:B130,ESTADISTICAS!B$9)</f>
        <v>0</v>
      </c>
      <c r="B130" t="str">
        <f t="shared" si="1"/>
        <v>8</v>
      </c>
      <c r="C130" s="157">
        <v>8137</v>
      </c>
      <c r="D130" s="158" t="s">
        <v>1531</v>
      </c>
      <c r="E130">
        <v>189</v>
      </c>
      <c r="F130">
        <v>26</v>
      </c>
      <c r="G130" s="160">
        <v>0.13756613756613756</v>
      </c>
      <c r="H130">
        <v>213</v>
      </c>
      <c r="I130">
        <v>44</v>
      </c>
      <c r="J130" s="160">
        <v>0.20657276995305165</v>
      </c>
      <c r="K130">
        <v>185</v>
      </c>
      <c r="L130">
        <v>59</v>
      </c>
      <c r="M130" s="160">
        <v>0.31891891891891894</v>
      </c>
      <c r="N130">
        <v>200</v>
      </c>
      <c r="O130">
        <v>57</v>
      </c>
      <c r="P130" s="160">
        <v>0.28499999999999998</v>
      </c>
    </row>
    <row r="131" spans="1:16" x14ac:dyDescent="0.25">
      <c r="A131" s="44">
        <f>+COUNTIF($B$1:B131,ESTADISTICAS!B$9)</f>
        <v>0</v>
      </c>
      <c r="B131" t="str">
        <f t="shared" si="1"/>
        <v>8</v>
      </c>
      <c r="C131" s="157">
        <v>8141</v>
      </c>
      <c r="D131" s="158" t="s">
        <v>1532</v>
      </c>
      <c r="E131">
        <v>162</v>
      </c>
      <c r="F131">
        <v>12</v>
      </c>
      <c r="G131" s="160">
        <v>7.407407407407407E-2</v>
      </c>
      <c r="H131">
        <v>133</v>
      </c>
      <c r="I131">
        <v>18</v>
      </c>
      <c r="J131" s="160">
        <v>0.13533834586466165</v>
      </c>
      <c r="K131">
        <v>158</v>
      </c>
      <c r="L131">
        <v>41</v>
      </c>
      <c r="M131" s="160">
        <v>0.25949367088607594</v>
      </c>
      <c r="N131">
        <v>173</v>
      </c>
      <c r="O131">
        <v>39</v>
      </c>
      <c r="P131" s="160">
        <v>0.22543352601156069</v>
      </c>
    </row>
    <row r="132" spans="1:16" x14ac:dyDescent="0.25">
      <c r="A132" s="44">
        <f>+COUNTIF($B$1:B132,ESTADISTICAS!B$9)</f>
        <v>0</v>
      </c>
      <c r="B132" t="str">
        <f t="shared" ref="B132:B195" si="2">+IF(LEN(C132)=4,MID(C132,1,1),MID(C132,1,2))</f>
        <v>8</v>
      </c>
      <c r="C132" s="157">
        <v>8296</v>
      </c>
      <c r="D132" s="158" t="s">
        <v>1533</v>
      </c>
      <c r="E132">
        <v>401</v>
      </c>
      <c r="F132">
        <v>152</v>
      </c>
      <c r="G132" s="160">
        <v>0.37905236907730672</v>
      </c>
      <c r="H132">
        <v>405</v>
      </c>
      <c r="I132">
        <v>167</v>
      </c>
      <c r="J132" s="160">
        <v>0.4123456790123457</v>
      </c>
      <c r="K132">
        <v>439</v>
      </c>
      <c r="L132">
        <v>199</v>
      </c>
      <c r="M132" s="160">
        <v>0.45330296127562641</v>
      </c>
      <c r="N132">
        <v>564</v>
      </c>
      <c r="O132">
        <v>188</v>
      </c>
      <c r="P132" s="160">
        <v>0.33333333333333331</v>
      </c>
    </row>
    <row r="133" spans="1:16" x14ac:dyDescent="0.25">
      <c r="A133" s="44">
        <f>+COUNTIF($B$1:B133,ESTADISTICAS!B$9)</f>
        <v>0</v>
      </c>
      <c r="B133" t="str">
        <f t="shared" si="2"/>
        <v>8</v>
      </c>
      <c r="C133" s="157">
        <v>8372</v>
      </c>
      <c r="D133" s="158" t="s">
        <v>1534</v>
      </c>
      <c r="E133">
        <v>189</v>
      </c>
      <c r="F133">
        <v>53</v>
      </c>
      <c r="G133" s="160">
        <v>0.28042328042328041</v>
      </c>
      <c r="H133">
        <v>181</v>
      </c>
      <c r="I133">
        <v>51</v>
      </c>
      <c r="J133" s="160">
        <v>0.28176795580110497</v>
      </c>
      <c r="K133">
        <v>187</v>
      </c>
      <c r="L133">
        <v>71</v>
      </c>
      <c r="M133" s="160">
        <v>0.37967914438502676</v>
      </c>
      <c r="N133">
        <v>229</v>
      </c>
      <c r="O133">
        <v>51</v>
      </c>
      <c r="P133" s="160">
        <v>0.22270742358078602</v>
      </c>
    </row>
    <row r="134" spans="1:16" x14ac:dyDescent="0.25">
      <c r="A134" s="44">
        <f>+COUNTIF($B$1:B134,ESTADISTICAS!B$9)</f>
        <v>0</v>
      </c>
      <c r="B134" t="str">
        <f t="shared" si="2"/>
        <v>8</v>
      </c>
      <c r="C134" s="157">
        <v>8421</v>
      </c>
      <c r="D134" s="158" t="s">
        <v>1535</v>
      </c>
      <c r="E134">
        <v>331</v>
      </c>
      <c r="F134">
        <v>40</v>
      </c>
      <c r="G134" s="160">
        <v>0.12084592145015106</v>
      </c>
      <c r="H134">
        <v>307</v>
      </c>
      <c r="I134">
        <v>43</v>
      </c>
      <c r="J134" s="160">
        <v>0.14006514657980457</v>
      </c>
      <c r="K134">
        <v>331</v>
      </c>
      <c r="L134">
        <v>49</v>
      </c>
      <c r="M134" s="160">
        <v>0.14803625377643503</v>
      </c>
      <c r="N134">
        <v>354</v>
      </c>
      <c r="O134">
        <v>51</v>
      </c>
      <c r="P134" s="160">
        <v>0.1440677966101695</v>
      </c>
    </row>
    <row r="135" spans="1:16" x14ac:dyDescent="0.25">
      <c r="A135" s="44">
        <f>+COUNTIF($B$1:B135,ESTADISTICAS!B$9)</f>
        <v>0</v>
      </c>
      <c r="B135" t="str">
        <f t="shared" si="2"/>
        <v>8</v>
      </c>
      <c r="C135" s="157">
        <v>8433</v>
      </c>
      <c r="D135" s="158" t="s">
        <v>1536</v>
      </c>
      <c r="E135">
        <v>1066</v>
      </c>
      <c r="F135">
        <v>187</v>
      </c>
      <c r="G135" s="160">
        <v>0.17542213883677299</v>
      </c>
      <c r="H135">
        <v>1075</v>
      </c>
      <c r="I135">
        <v>272</v>
      </c>
      <c r="J135" s="160">
        <v>0.25302325581395346</v>
      </c>
      <c r="K135">
        <v>1123</v>
      </c>
      <c r="L135">
        <v>319</v>
      </c>
      <c r="M135" s="160">
        <v>0.28406055209260911</v>
      </c>
      <c r="N135">
        <v>1119</v>
      </c>
      <c r="O135">
        <v>266</v>
      </c>
      <c r="P135" s="160">
        <v>0.23771224307417338</v>
      </c>
    </row>
    <row r="136" spans="1:16" x14ac:dyDescent="0.25">
      <c r="A136" s="44">
        <f>+COUNTIF($B$1:B136,ESTADISTICAS!B$9)</f>
        <v>0</v>
      </c>
      <c r="B136" t="str">
        <f t="shared" si="2"/>
        <v>8</v>
      </c>
      <c r="C136" s="157">
        <v>8436</v>
      </c>
      <c r="D136" s="158" t="s">
        <v>1537</v>
      </c>
      <c r="E136">
        <v>233</v>
      </c>
      <c r="F136">
        <v>23</v>
      </c>
      <c r="G136" s="160">
        <v>9.8712446351931327E-2</v>
      </c>
      <c r="H136">
        <v>261</v>
      </c>
      <c r="I136">
        <v>37</v>
      </c>
      <c r="J136" s="160">
        <v>0.1417624521072797</v>
      </c>
      <c r="K136">
        <v>241</v>
      </c>
      <c r="L136">
        <v>36</v>
      </c>
      <c r="M136" s="160">
        <v>0.14937759336099585</v>
      </c>
      <c r="N136">
        <v>241</v>
      </c>
      <c r="O136">
        <v>36</v>
      </c>
      <c r="P136" s="160">
        <v>0.14937759336099585</v>
      </c>
    </row>
    <row r="137" spans="1:16" x14ac:dyDescent="0.25">
      <c r="A137" s="44">
        <f>+COUNTIF($B$1:B137,ESTADISTICAS!B$9)</f>
        <v>0</v>
      </c>
      <c r="B137" t="str">
        <f t="shared" si="2"/>
        <v>8</v>
      </c>
      <c r="C137" s="157">
        <v>8520</v>
      </c>
      <c r="D137" s="158" t="s">
        <v>1538</v>
      </c>
      <c r="E137">
        <v>331</v>
      </c>
      <c r="F137">
        <v>99</v>
      </c>
      <c r="G137" s="160">
        <v>0.29909365558912387</v>
      </c>
      <c r="H137">
        <v>383</v>
      </c>
      <c r="I137">
        <v>144</v>
      </c>
      <c r="J137" s="160">
        <v>0.37597911227154046</v>
      </c>
      <c r="K137">
        <v>344</v>
      </c>
      <c r="L137">
        <v>170</v>
      </c>
      <c r="M137" s="160">
        <v>0.4941860465116279</v>
      </c>
      <c r="N137">
        <v>381</v>
      </c>
      <c r="O137">
        <v>128</v>
      </c>
      <c r="P137" s="160">
        <v>0.33595800524934383</v>
      </c>
    </row>
    <row r="138" spans="1:16" x14ac:dyDescent="0.25">
      <c r="A138" s="44">
        <f>+COUNTIF($B$1:B138,ESTADISTICAS!B$9)</f>
        <v>0</v>
      </c>
      <c r="B138" t="str">
        <f t="shared" si="2"/>
        <v>8</v>
      </c>
      <c r="C138" s="157">
        <v>8549</v>
      </c>
      <c r="D138" s="158" t="s">
        <v>1539</v>
      </c>
      <c r="E138">
        <v>68</v>
      </c>
      <c r="F138">
        <v>10</v>
      </c>
      <c r="G138" s="160">
        <v>0.14705882352941177</v>
      </c>
      <c r="H138">
        <v>62</v>
      </c>
      <c r="I138">
        <v>12</v>
      </c>
      <c r="J138" s="160">
        <v>0.19354838709677419</v>
      </c>
      <c r="K138">
        <v>57</v>
      </c>
      <c r="L138">
        <v>10</v>
      </c>
      <c r="M138" s="160">
        <v>0.17543859649122806</v>
      </c>
      <c r="N138">
        <v>49</v>
      </c>
      <c r="O138">
        <v>9</v>
      </c>
      <c r="P138" s="160">
        <v>0.18367346938775511</v>
      </c>
    </row>
    <row r="139" spans="1:16" x14ac:dyDescent="0.25">
      <c r="A139" s="44">
        <f>+COUNTIF($B$1:B139,ESTADISTICAS!B$9)</f>
        <v>0</v>
      </c>
      <c r="B139" t="str">
        <f t="shared" si="2"/>
        <v>8</v>
      </c>
      <c r="C139" s="157">
        <v>8558</v>
      </c>
      <c r="D139" s="158" t="s">
        <v>1540</v>
      </c>
      <c r="E139">
        <v>131</v>
      </c>
      <c r="F139">
        <v>30</v>
      </c>
      <c r="G139" s="160">
        <v>0.22900763358778625</v>
      </c>
      <c r="H139">
        <v>127</v>
      </c>
      <c r="I139">
        <v>41</v>
      </c>
      <c r="J139" s="160">
        <v>0.32283464566929132</v>
      </c>
      <c r="K139">
        <v>181</v>
      </c>
      <c r="L139">
        <v>55</v>
      </c>
      <c r="M139" s="160">
        <v>0.30386740331491713</v>
      </c>
      <c r="N139">
        <v>156</v>
      </c>
      <c r="O139">
        <v>16</v>
      </c>
      <c r="P139" s="160">
        <v>0.10256410256410256</v>
      </c>
    </row>
    <row r="140" spans="1:16" x14ac:dyDescent="0.25">
      <c r="A140" s="44">
        <f>+COUNTIF($B$1:B140,ESTADISTICAS!B$9)</f>
        <v>0</v>
      </c>
      <c r="B140" t="str">
        <f t="shared" si="2"/>
        <v>8</v>
      </c>
      <c r="C140" s="157">
        <v>8560</v>
      </c>
      <c r="D140" s="158" t="s">
        <v>1541</v>
      </c>
      <c r="E140">
        <v>190</v>
      </c>
      <c r="F140">
        <v>24</v>
      </c>
      <c r="G140" s="160">
        <v>0.12631578947368421</v>
      </c>
      <c r="H140">
        <v>191</v>
      </c>
      <c r="I140">
        <v>32</v>
      </c>
      <c r="J140" s="160">
        <v>0.16753926701570682</v>
      </c>
      <c r="K140">
        <v>236</v>
      </c>
      <c r="L140">
        <v>39</v>
      </c>
      <c r="M140" s="160">
        <v>0.1652542372881356</v>
      </c>
      <c r="N140">
        <v>232</v>
      </c>
      <c r="O140">
        <v>37</v>
      </c>
      <c r="P140" s="160">
        <v>0.15948275862068967</v>
      </c>
    </row>
    <row r="141" spans="1:16" x14ac:dyDescent="0.25">
      <c r="A141" s="44">
        <f>+COUNTIF($B$1:B141,ESTADISTICAS!B$9)</f>
        <v>0</v>
      </c>
      <c r="B141" t="str">
        <f t="shared" si="2"/>
        <v>8</v>
      </c>
      <c r="C141" s="157">
        <v>8573</v>
      </c>
      <c r="D141" s="158" t="s">
        <v>1542</v>
      </c>
      <c r="E141">
        <v>1076</v>
      </c>
      <c r="F141">
        <v>515</v>
      </c>
      <c r="G141" s="160">
        <v>0.47862453531598514</v>
      </c>
      <c r="H141">
        <v>1030</v>
      </c>
      <c r="I141">
        <v>358</v>
      </c>
      <c r="J141" s="160">
        <v>0.34757281553398056</v>
      </c>
      <c r="K141">
        <v>1101</v>
      </c>
      <c r="L141">
        <v>663</v>
      </c>
      <c r="M141" s="160">
        <v>0.60217983651226159</v>
      </c>
      <c r="N141">
        <v>1160</v>
      </c>
      <c r="O141">
        <v>641</v>
      </c>
      <c r="P141" s="160">
        <v>0.55258620689655169</v>
      </c>
    </row>
    <row r="142" spans="1:16" x14ac:dyDescent="0.25">
      <c r="A142" s="44">
        <f>+COUNTIF($B$1:B142,ESTADISTICAS!B$9)</f>
        <v>0</v>
      </c>
      <c r="B142" t="str">
        <f t="shared" si="2"/>
        <v>8</v>
      </c>
      <c r="C142" s="157">
        <v>8606</v>
      </c>
      <c r="D142" s="158" t="s">
        <v>1543</v>
      </c>
      <c r="E142">
        <v>276</v>
      </c>
      <c r="F142">
        <v>28</v>
      </c>
      <c r="G142" s="160">
        <v>0.10144927536231885</v>
      </c>
      <c r="H142">
        <v>264</v>
      </c>
      <c r="I142">
        <v>31</v>
      </c>
      <c r="J142" s="160">
        <v>0.11742424242424243</v>
      </c>
      <c r="K142">
        <v>312</v>
      </c>
      <c r="L142">
        <v>42</v>
      </c>
      <c r="M142" s="160">
        <v>0.13461538461538461</v>
      </c>
      <c r="N142">
        <v>353</v>
      </c>
      <c r="O142">
        <v>52</v>
      </c>
      <c r="P142" s="160">
        <v>0.14730878186968838</v>
      </c>
    </row>
    <row r="143" spans="1:16" x14ac:dyDescent="0.25">
      <c r="A143" s="44">
        <f>+COUNTIF($B$1:B143,ESTADISTICAS!B$9)</f>
        <v>0</v>
      </c>
      <c r="B143" t="str">
        <f t="shared" si="2"/>
        <v>8</v>
      </c>
      <c r="C143" s="157">
        <v>8634</v>
      </c>
      <c r="D143" s="158" t="s">
        <v>1544</v>
      </c>
      <c r="E143">
        <v>448</v>
      </c>
      <c r="F143">
        <v>108</v>
      </c>
      <c r="G143" s="160">
        <v>0.24107142857142858</v>
      </c>
      <c r="H143">
        <v>410</v>
      </c>
      <c r="I143">
        <v>98</v>
      </c>
      <c r="J143" s="160">
        <v>0.23902439024390243</v>
      </c>
      <c r="K143">
        <v>395</v>
      </c>
      <c r="L143">
        <v>151</v>
      </c>
      <c r="M143" s="160">
        <v>0.38227848101265821</v>
      </c>
      <c r="N143">
        <v>376</v>
      </c>
      <c r="O143">
        <v>127</v>
      </c>
      <c r="P143" s="160">
        <v>0.33776595744680848</v>
      </c>
    </row>
    <row r="144" spans="1:16" x14ac:dyDescent="0.25">
      <c r="A144" s="44">
        <f>+COUNTIF($B$1:B144,ESTADISTICAS!B$9)</f>
        <v>0</v>
      </c>
      <c r="B144" t="str">
        <f t="shared" si="2"/>
        <v>8</v>
      </c>
      <c r="C144" s="157">
        <v>8638</v>
      </c>
      <c r="D144" s="158" t="s">
        <v>1491</v>
      </c>
      <c r="E144">
        <v>1132</v>
      </c>
      <c r="F144">
        <v>320</v>
      </c>
      <c r="G144" s="160">
        <v>0.28268551236749118</v>
      </c>
      <c r="H144">
        <v>1056</v>
      </c>
      <c r="I144">
        <v>277</v>
      </c>
      <c r="J144" s="160">
        <v>0.26231060606060608</v>
      </c>
      <c r="K144">
        <v>1183</v>
      </c>
      <c r="L144">
        <v>340</v>
      </c>
      <c r="M144" s="160">
        <v>0.28740490278951819</v>
      </c>
      <c r="N144">
        <v>1295</v>
      </c>
      <c r="O144">
        <v>395</v>
      </c>
      <c r="P144" s="160">
        <v>0.30501930501930502</v>
      </c>
    </row>
    <row r="145" spans="1:16" x14ac:dyDescent="0.25">
      <c r="A145" s="44">
        <f>+COUNTIF($B$1:B145,ESTADISTICAS!B$9)</f>
        <v>0</v>
      </c>
      <c r="B145" t="str">
        <f t="shared" si="2"/>
        <v>8</v>
      </c>
      <c r="C145" s="157">
        <v>8675</v>
      </c>
      <c r="D145" s="158" t="s">
        <v>1545</v>
      </c>
      <c r="E145">
        <v>95</v>
      </c>
      <c r="F145">
        <v>9</v>
      </c>
      <c r="G145" s="160">
        <v>9.4736842105263161E-2</v>
      </c>
      <c r="H145">
        <v>68</v>
      </c>
      <c r="I145">
        <v>9</v>
      </c>
      <c r="J145" s="160">
        <v>0.13235294117647059</v>
      </c>
      <c r="K145">
        <v>104</v>
      </c>
      <c r="L145">
        <v>14</v>
      </c>
      <c r="M145" s="160">
        <v>0.13461538461538461</v>
      </c>
      <c r="N145">
        <v>144</v>
      </c>
      <c r="O145">
        <v>17</v>
      </c>
      <c r="P145" s="160">
        <v>0.11805555555555555</v>
      </c>
    </row>
    <row r="146" spans="1:16" x14ac:dyDescent="0.25">
      <c r="A146" s="44">
        <f>+COUNTIF($B$1:B146,ESTADISTICAS!B$9)</f>
        <v>0</v>
      </c>
      <c r="B146" t="str">
        <f t="shared" si="2"/>
        <v>8</v>
      </c>
      <c r="C146" s="157">
        <v>8685</v>
      </c>
      <c r="D146" s="158" t="s">
        <v>1546</v>
      </c>
      <c r="E146">
        <v>250</v>
      </c>
      <c r="F146">
        <v>57</v>
      </c>
      <c r="G146" s="160">
        <v>0.22800000000000001</v>
      </c>
      <c r="H146">
        <v>236</v>
      </c>
      <c r="I146">
        <v>92</v>
      </c>
      <c r="J146" s="160">
        <v>0.38983050847457629</v>
      </c>
      <c r="K146">
        <v>221</v>
      </c>
      <c r="L146">
        <v>69</v>
      </c>
      <c r="M146" s="160">
        <v>0.31221719457013575</v>
      </c>
      <c r="N146">
        <v>274</v>
      </c>
      <c r="O146">
        <v>56</v>
      </c>
      <c r="P146" s="160">
        <v>0.20437956204379562</v>
      </c>
    </row>
    <row r="147" spans="1:16" x14ac:dyDescent="0.25">
      <c r="A147" s="44">
        <f>+COUNTIF($B$1:B147,ESTADISTICAS!B$9)</f>
        <v>0</v>
      </c>
      <c r="B147" t="str">
        <f t="shared" si="2"/>
        <v>8</v>
      </c>
      <c r="C147" s="157">
        <v>8758</v>
      </c>
      <c r="D147" s="158" t="s">
        <v>1547</v>
      </c>
      <c r="E147">
        <v>4761</v>
      </c>
      <c r="F147">
        <v>1807</v>
      </c>
      <c r="G147" s="160">
        <v>0.37954211300147028</v>
      </c>
      <c r="H147">
        <v>4920</v>
      </c>
      <c r="I147">
        <v>2130</v>
      </c>
      <c r="J147" s="160">
        <v>0.43292682926829268</v>
      </c>
      <c r="K147">
        <v>5178</v>
      </c>
      <c r="L147">
        <v>2299</v>
      </c>
      <c r="M147" s="160">
        <v>0.44399382000772497</v>
      </c>
      <c r="N147">
        <v>5557</v>
      </c>
      <c r="O147">
        <v>2044</v>
      </c>
      <c r="P147" s="160">
        <v>0.3678243656649271</v>
      </c>
    </row>
    <row r="148" spans="1:16" x14ac:dyDescent="0.25">
      <c r="A148" s="44">
        <f>+COUNTIF($B$1:B148,ESTADISTICAS!B$9)</f>
        <v>0</v>
      </c>
      <c r="B148" t="str">
        <f t="shared" si="2"/>
        <v>8</v>
      </c>
      <c r="C148" s="157">
        <v>8770</v>
      </c>
      <c r="D148" s="158" t="s">
        <v>1548</v>
      </c>
      <c r="E148">
        <v>90</v>
      </c>
      <c r="F148">
        <v>20</v>
      </c>
      <c r="G148" s="160">
        <v>0.22222222222222221</v>
      </c>
      <c r="H148">
        <v>86</v>
      </c>
      <c r="I148">
        <v>14</v>
      </c>
      <c r="J148" s="160">
        <v>0.16279069767441862</v>
      </c>
      <c r="K148">
        <v>118</v>
      </c>
      <c r="L148">
        <v>47</v>
      </c>
      <c r="M148" s="160">
        <v>0.39830508474576271</v>
      </c>
      <c r="N148">
        <v>146</v>
      </c>
      <c r="O148">
        <v>47</v>
      </c>
      <c r="P148" s="160">
        <v>0.32191780821917809</v>
      </c>
    </row>
    <row r="149" spans="1:16" x14ac:dyDescent="0.25">
      <c r="A149" s="44">
        <f>+COUNTIF($B$1:B149,ESTADISTICAS!B$9)</f>
        <v>0</v>
      </c>
      <c r="B149" t="str">
        <f t="shared" si="2"/>
        <v>8</v>
      </c>
      <c r="C149" s="157">
        <v>8832</v>
      </c>
      <c r="D149" s="158" t="s">
        <v>1549</v>
      </c>
      <c r="E149">
        <v>109</v>
      </c>
      <c r="F149">
        <v>13</v>
      </c>
      <c r="G149" s="160">
        <v>0.11926605504587157</v>
      </c>
      <c r="H149">
        <v>92</v>
      </c>
      <c r="I149">
        <v>16</v>
      </c>
      <c r="J149" s="160">
        <v>0.17391304347826086</v>
      </c>
      <c r="K149">
        <v>91</v>
      </c>
      <c r="L149">
        <v>13</v>
      </c>
      <c r="M149" s="160">
        <v>0.14285714285714285</v>
      </c>
      <c r="N149">
        <v>126</v>
      </c>
      <c r="O149">
        <v>20</v>
      </c>
      <c r="P149" s="160">
        <v>0.15873015873015872</v>
      </c>
    </row>
    <row r="150" spans="1:16" x14ac:dyDescent="0.25">
      <c r="A150" s="44">
        <f>+COUNTIF($B$1:B150,ESTADISTICAS!B$9)</f>
        <v>0</v>
      </c>
      <c r="B150" t="str">
        <f t="shared" si="2"/>
        <v>8</v>
      </c>
      <c r="C150" s="157">
        <v>8849</v>
      </c>
      <c r="D150" s="158" t="s">
        <v>1550</v>
      </c>
      <c r="E150">
        <v>99</v>
      </c>
      <c r="F150">
        <v>11</v>
      </c>
      <c r="G150" s="160">
        <v>0.1111111111111111</v>
      </c>
      <c r="H150">
        <v>95</v>
      </c>
      <c r="I150">
        <v>10</v>
      </c>
      <c r="J150" s="160">
        <v>0.10526315789473684</v>
      </c>
      <c r="K150">
        <v>108</v>
      </c>
      <c r="L150">
        <v>23</v>
      </c>
      <c r="M150" s="160">
        <v>0.21296296296296297</v>
      </c>
      <c r="N150">
        <v>123</v>
      </c>
      <c r="O150">
        <v>13</v>
      </c>
      <c r="P150" s="160">
        <v>0.10569105691056911</v>
      </c>
    </row>
    <row r="151" spans="1:16" x14ac:dyDescent="0.25">
      <c r="A151" s="44">
        <f>+COUNTIF($B$1:B151,ESTADISTICAS!B$9)</f>
        <v>0</v>
      </c>
      <c r="B151" t="str">
        <f t="shared" si="2"/>
        <v>11</v>
      </c>
      <c r="C151" s="157">
        <v>11001</v>
      </c>
      <c r="D151" s="158" t="s">
        <v>1551</v>
      </c>
      <c r="E151">
        <v>85000</v>
      </c>
      <c r="F151">
        <v>42733</v>
      </c>
      <c r="G151" s="160">
        <v>0.50274117647058825</v>
      </c>
      <c r="H151">
        <v>83621</v>
      </c>
      <c r="I151">
        <v>40417</v>
      </c>
      <c r="J151" s="160">
        <v>0.483335525765059</v>
      </c>
      <c r="K151">
        <v>83668</v>
      </c>
      <c r="L151">
        <v>45026</v>
      </c>
      <c r="M151" s="160">
        <v>0.53815078644165038</v>
      </c>
      <c r="N151">
        <v>81223</v>
      </c>
      <c r="O151">
        <v>39172</v>
      </c>
      <c r="P151" s="160">
        <v>0.48227718749615256</v>
      </c>
    </row>
    <row r="152" spans="1:16" x14ac:dyDescent="0.25">
      <c r="A152" s="44">
        <f>+COUNTIF($B$1:B152,ESTADISTICAS!B$9)</f>
        <v>0</v>
      </c>
      <c r="B152" t="str">
        <f t="shared" si="2"/>
        <v>13</v>
      </c>
      <c r="C152" s="157">
        <v>13001</v>
      </c>
      <c r="D152" s="158" t="s">
        <v>1552</v>
      </c>
      <c r="E152">
        <v>11637</v>
      </c>
      <c r="F152">
        <v>5171</v>
      </c>
      <c r="G152" s="160">
        <v>0.44435851164389445</v>
      </c>
      <c r="H152">
        <v>11667</v>
      </c>
      <c r="I152">
        <v>5553</v>
      </c>
      <c r="J152" s="160">
        <v>0.47595782977629209</v>
      </c>
      <c r="K152">
        <v>12139</v>
      </c>
      <c r="L152">
        <v>6007</v>
      </c>
      <c r="M152" s="160">
        <v>0.49485130570887226</v>
      </c>
      <c r="N152">
        <v>12616</v>
      </c>
      <c r="O152">
        <v>5831</v>
      </c>
      <c r="P152" s="160">
        <v>0.46219086873811033</v>
      </c>
    </row>
    <row r="153" spans="1:16" x14ac:dyDescent="0.25">
      <c r="A153" s="44">
        <f>+COUNTIF($B$1:B153,ESTADISTICAS!B$9)</f>
        <v>0</v>
      </c>
      <c r="B153" t="str">
        <f t="shared" si="2"/>
        <v>13</v>
      </c>
      <c r="C153" s="157">
        <v>13006</v>
      </c>
      <c r="D153" s="158" t="s">
        <v>2414</v>
      </c>
      <c r="E153">
        <v>273</v>
      </c>
      <c r="F153">
        <v>19</v>
      </c>
      <c r="G153" s="160">
        <v>6.95970695970696E-2</v>
      </c>
      <c r="H153">
        <v>276</v>
      </c>
      <c r="I153">
        <v>36</v>
      </c>
      <c r="J153" s="160">
        <v>0.13043478260869565</v>
      </c>
      <c r="K153">
        <v>256</v>
      </c>
      <c r="L153">
        <v>34</v>
      </c>
      <c r="M153" s="160">
        <v>0.1328125</v>
      </c>
      <c r="N153">
        <v>289</v>
      </c>
      <c r="O153">
        <v>49</v>
      </c>
      <c r="P153" s="160">
        <v>0.16955017301038061</v>
      </c>
    </row>
    <row r="154" spans="1:16" x14ac:dyDescent="0.25">
      <c r="A154" s="44">
        <f>+COUNTIF($B$1:B154,ESTADISTICAS!B$9)</f>
        <v>0</v>
      </c>
      <c r="B154" t="str">
        <f t="shared" si="2"/>
        <v>13</v>
      </c>
      <c r="C154" s="157">
        <v>13030</v>
      </c>
      <c r="D154" s="158" t="s">
        <v>1553</v>
      </c>
      <c r="E154">
        <v>45</v>
      </c>
      <c r="F154">
        <v>8</v>
      </c>
      <c r="G154" s="160">
        <v>0.17777777777777778</v>
      </c>
      <c r="H154">
        <v>60</v>
      </c>
      <c r="I154">
        <v>9</v>
      </c>
      <c r="J154" s="160">
        <v>0.15</v>
      </c>
      <c r="K154">
        <v>82</v>
      </c>
      <c r="L154">
        <v>9</v>
      </c>
      <c r="M154" s="160">
        <v>0.10975609756097561</v>
      </c>
      <c r="N154">
        <v>72</v>
      </c>
      <c r="O154">
        <v>17</v>
      </c>
      <c r="P154" s="160">
        <v>0.2361111111111111</v>
      </c>
    </row>
    <row r="155" spans="1:16" x14ac:dyDescent="0.25">
      <c r="A155" s="44">
        <f>+COUNTIF($B$1:B155,ESTADISTICAS!B$9)</f>
        <v>0</v>
      </c>
      <c r="B155" t="str">
        <f t="shared" si="2"/>
        <v>13</v>
      </c>
      <c r="C155" s="157">
        <v>13042</v>
      </c>
      <c r="D155" s="158" t="s">
        <v>1554</v>
      </c>
      <c r="E155">
        <v>77</v>
      </c>
      <c r="F155">
        <v>15</v>
      </c>
      <c r="G155" s="160">
        <v>0.19480519480519481</v>
      </c>
      <c r="H155">
        <v>71</v>
      </c>
      <c r="I155">
        <v>10</v>
      </c>
      <c r="J155" s="160">
        <v>0.14084507042253522</v>
      </c>
      <c r="K155">
        <v>77</v>
      </c>
      <c r="L155">
        <v>16</v>
      </c>
      <c r="M155" s="160">
        <v>0.20779220779220781</v>
      </c>
      <c r="N155">
        <v>73</v>
      </c>
      <c r="O155">
        <v>19</v>
      </c>
      <c r="P155" s="160">
        <v>0.26027397260273971</v>
      </c>
    </row>
    <row r="156" spans="1:16" x14ac:dyDescent="0.25">
      <c r="A156" s="44">
        <f>+COUNTIF($B$1:B156,ESTADISTICAS!B$9)</f>
        <v>0</v>
      </c>
      <c r="B156" t="str">
        <f t="shared" si="2"/>
        <v>13</v>
      </c>
      <c r="C156" s="157">
        <v>13052</v>
      </c>
      <c r="D156" s="158" t="s">
        <v>1555</v>
      </c>
      <c r="E156">
        <v>776</v>
      </c>
      <c r="F156">
        <v>272</v>
      </c>
      <c r="G156" s="160">
        <v>0.35051546391752575</v>
      </c>
      <c r="H156">
        <v>752</v>
      </c>
      <c r="I156">
        <v>218</v>
      </c>
      <c r="J156" s="160">
        <v>0.28989361702127658</v>
      </c>
      <c r="K156">
        <v>794</v>
      </c>
      <c r="L156">
        <v>297</v>
      </c>
      <c r="M156" s="160">
        <v>0.37405541561712846</v>
      </c>
      <c r="N156">
        <v>786</v>
      </c>
      <c r="O156">
        <v>269</v>
      </c>
      <c r="P156" s="160">
        <v>0.34223918575063611</v>
      </c>
    </row>
    <row r="157" spans="1:16" x14ac:dyDescent="0.25">
      <c r="A157" s="44">
        <f>+COUNTIF($B$1:B157,ESTADISTICAS!B$9)</f>
        <v>0</v>
      </c>
      <c r="B157" t="str">
        <f t="shared" si="2"/>
        <v>13</v>
      </c>
      <c r="C157" s="157">
        <v>13062</v>
      </c>
      <c r="D157" s="158" t="s">
        <v>1556</v>
      </c>
      <c r="E157">
        <v>79</v>
      </c>
      <c r="F157">
        <v>10</v>
      </c>
      <c r="G157" s="160">
        <v>0.12658227848101267</v>
      </c>
      <c r="H157">
        <v>69</v>
      </c>
      <c r="I157">
        <v>12</v>
      </c>
      <c r="J157" s="160">
        <v>0.17391304347826086</v>
      </c>
      <c r="K157">
        <v>81</v>
      </c>
      <c r="L157">
        <v>13</v>
      </c>
      <c r="M157" s="160">
        <v>0.16049382716049382</v>
      </c>
      <c r="N157">
        <v>71</v>
      </c>
      <c r="O157">
        <v>12</v>
      </c>
      <c r="P157" s="160">
        <v>0.16901408450704225</v>
      </c>
    </row>
    <row r="158" spans="1:16" x14ac:dyDescent="0.25">
      <c r="A158" s="44">
        <f>+COUNTIF($B$1:B158,ESTADISTICAS!B$9)</f>
        <v>0</v>
      </c>
      <c r="B158" t="str">
        <f t="shared" si="2"/>
        <v>13</v>
      </c>
      <c r="C158" s="157">
        <v>13074</v>
      </c>
      <c r="D158" s="158" t="s">
        <v>2415</v>
      </c>
      <c r="E158">
        <v>154</v>
      </c>
      <c r="F158">
        <v>12</v>
      </c>
      <c r="G158" s="160">
        <v>7.792207792207792E-2</v>
      </c>
      <c r="H158">
        <v>178</v>
      </c>
      <c r="I158">
        <v>17</v>
      </c>
      <c r="J158" s="160">
        <v>9.5505617977528087E-2</v>
      </c>
      <c r="K158">
        <v>151</v>
      </c>
      <c r="L158">
        <v>16</v>
      </c>
      <c r="M158" s="160">
        <v>0.10596026490066225</v>
      </c>
      <c r="N158">
        <v>178</v>
      </c>
      <c r="O158">
        <v>25</v>
      </c>
      <c r="P158" s="160">
        <v>0.1404494382022472</v>
      </c>
    </row>
    <row r="159" spans="1:16" x14ac:dyDescent="0.25">
      <c r="A159" s="44">
        <f>+COUNTIF($B$1:B159,ESTADISTICAS!B$9)</f>
        <v>0</v>
      </c>
      <c r="B159" t="str">
        <f t="shared" si="2"/>
        <v>13</v>
      </c>
      <c r="C159" s="157">
        <v>13140</v>
      </c>
      <c r="D159" s="158" t="s">
        <v>2416</v>
      </c>
      <c r="E159">
        <v>241</v>
      </c>
      <c r="F159">
        <v>32</v>
      </c>
      <c r="G159" s="160">
        <v>0.13278008298755187</v>
      </c>
      <c r="H159">
        <v>262</v>
      </c>
      <c r="I159">
        <v>53</v>
      </c>
      <c r="J159" s="160">
        <v>0.20229007633587787</v>
      </c>
      <c r="K159">
        <v>246</v>
      </c>
      <c r="L159">
        <v>49</v>
      </c>
      <c r="M159" s="160">
        <v>0.1991869918699187</v>
      </c>
      <c r="N159">
        <v>239</v>
      </c>
      <c r="O159">
        <v>43</v>
      </c>
      <c r="P159" s="160">
        <v>0.1799163179916318</v>
      </c>
    </row>
    <row r="160" spans="1:16" x14ac:dyDescent="0.25">
      <c r="A160" s="44">
        <f>+COUNTIF($B$1:B160,ESTADISTICAS!B$9)</f>
        <v>0</v>
      </c>
      <c r="B160" t="str">
        <f t="shared" si="2"/>
        <v>13</v>
      </c>
      <c r="C160" s="157">
        <v>13160</v>
      </c>
      <c r="D160" s="158" t="s">
        <v>1557</v>
      </c>
      <c r="E160">
        <v>62</v>
      </c>
      <c r="F160">
        <v>20</v>
      </c>
      <c r="G160" s="160">
        <v>0.32258064516129031</v>
      </c>
      <c r="H160">
        <v>53</v>
      </c>
      <c r="I160">
        <v>16</v>
      </c>
      <c r="J160" s="160">
        <v>0.30188679245283018</v>
      </c>
      <c r="K160">
        <v>55</v>
      </c>
      <c r="L160">
        <v>19</v>
      </c>
      <c r="M160" s="160">
        <v>0.34545454545454546</v>
      </c>
      <c r="N160">
        <v>63</v>
      </c>
      <c r="O160">
        <v>13</v>
      </c>
      <c r="P160" s="160">
        <v>0.20634920634920634</v>
      </c>
    </row>
    <row r="161" spans="1:16" x14ac:dyDescent="0.25">
      <c r="A161" s="44">
        <f>+COUNTIF($B$1:B161,ESTADISTICAS!B$9)</f>
        <v>0</v>
      </c>
      <c r="B161" t="str">
        <f t="shared" si="2"/>
        <v>13</v>
      </c>
      <c r="C161" s="157">
        <v>13188</v>
      </c>
      <c r="D161" s="158" t="s">
        <v>1558</v>
      </c>
      <c r="E161">
        <v>108</v>
      </c>
      <c r="F161">
        <v>15</v>
      </c>
      <c r="G161" s="160">
        <v>0.1388888888888889</v>
      </c>
      <c r="H161">
        <v>115</v>
      </c>
      <c r="I161">
        <v>27</v>
      </c>
      <c r="J161" s="160">
        <v>0.23478260869565218</v>
      </c>
      <c r="K161">
        <v>117</v>
      </c>
      <c r="L161">
        <v>31</v>
      </c>
      <c r="M161" s="160">
        <v>0.26495726495726496</v>
      </c>
      <c r="N161">
        <v>123</v>
      </c>
      <c r="O161">
        <v>25</v>
      </c>
      <c r="P161" s="160">
        <v>0.2032520325203252</v>
      </c>
    </row>
    <row r="162" spans="1:16" x14ac:dyDescent="0.25">
      <c r="A162" s="44">
        <f>+COUNTIF($B$1:B162,ESTADISTICAS!B$9)</f>
        <v>0</v>
      </c>
      <c r="B162" t="str">
        <f t="shared" si="2"/>
        <v>13</v>
      </c>
      <c r="C162" s="157">
        <v>13212</v>
      </c>
      <c r="D162" s="158" t="s">
        <v>1559</v>
      </c>
      <c r="E162">
        <v>193</v>
      </c>
      <c r="F162">
        <v>27</v>
      </c>
      <c r="G162" s="160">
        <v>0.13989637305699482</v>
      </c>
      <c r="H162">
        <v>161</v>
      </c>
      <c r="I162">
        <v>32</v>
      </c>
      <c r="J162" s="160">
        <v>0.19875776397515527</v>
      </c>
      <c r="K162">
        <v>164</v>
      </c>
      <c r="L162">
        <v>42</v>
      </c>
      <c r="M162" s="160">
        <v>0.25609756097560976</v>
      </c>
      <c r="N162">
        <v>199</v>
      </c>
      <c r="O162">
        <v>47</v>
      </c>
      <c r="P162" s="160">
        <v>0.23618090452261306</v>
      </c>
    </row>
    <row r="163" spans="1:16" x14ac:dyDescent="0.25">
      <c r="A163" s="44">
        <f>+COUNTIF($B$1:B163,ESTADISTICAS!B$9)</f>
        <v>0</v>
      </c>
      <c r="B163" t="str">
        <f t="shared" si="2"/>
        <v>13</v>
      </c>
      <c r="C163" s="157">
        <v>13222</v>
      </c>
      <c r="D163" s="158" t="s">
        <v>1560</v>
      </c>
      <c r="E163">
        <v>140</v>
      </c>
      <c r="F163">
        <v>26</v>
      </c>
      <c r="G163" s="160">
        <v>0.18571428571428572</v>
      </c>
      <c r="H163">
        <v>123</v>
      </c>
      <c r="I163">
        <v>34</v>
      </c>
      <c r="J163" s="160">
        <v>0.27642276422764228</v>
      </c>
      <c r="K163">
        <v>115</v>
      </c>
      <c r="L163">
        <v>30</v>
      </c>
      <c r="M163" s="160">
        <v>0.2608695652173913</v>
      </c>
      <c r="N163">
        <v>156</v>
      </c>
      <c r="O163">
        <v>20</v>
      </c>
      <c r="P163" s="160">
        <v>0.12820512820512819</v>
      </c>
    </row>
    <row r="164" spans="1:16" x14ac:dyDescent="0.25">
      <c r="A164" s="44">
        <f>+COUNTIF($B$1:B164,ESTADISTICAS!B$9)</f>
        <v>0</v>
      </c>
      <c r="B164" t="str">
        <f t="shared" si="2"/>
        <v>13</v>
      </c>
      <c r="C164" s="157">
        <v>13244</v>
      </c>
      <c r="D164" s="158" t="s">
        <v>1561</v>
      </c>
      <c r="E164">
        <v>779</v>
      </c>
      <c r="F164">
        <v>163</v>
      </c>
      <c r="G164" s="160">
        <v>0.20924261874197689</v>
      </c>
      <c r="H164">
        <v>680</v>
      </c>
      <c r="I164">
        <v>139</v>
      </c>
      <c r="J164" s="160">
        <v>0.20441176470588235</v>
      </c>
      <c r="K164">
        <v>786</v>
      </c>
      <c r="L164">
        <v>164</v>
      </c>
      <c r="M164" s="160">
        <v>0.20865139949109415</v>
      </c>
      <c r="N164">
        <v>888</v>
      </c>
      <c r="O164">
        <v>218</v>
      </c>
      <c r="P164" s="160">
        <v>0.24549549549549549</v>
      </c>
    </row>
    <row r="165" spans="1:16" x14ac:dyDescent="0.25">
      <c r="A165" s="44">
        <f>+COUNTIF($B$1:B165,ESTADISTICAS!B$9)</f>
        <v>0</v>
      </c>
      <c r="B165" t="str">
        <f t="shared" si="2"/>
        <v>13</v>
      </c>
      <c r="C165" s="157">
        <v>13248</v>
      </c>
      <c r="D165" s="158" t="s">
        <v>1562</v>
      </c>
      <c r="E165">
        <v>81</v>
      </c>
      <c r="F165">
        <v>20</v>
      </c>
      <c r="G165" s="160">
        <v>0.24691358024691357</v>
      </c>
      <c r="H165">
        <v>76</v>
      </c>
      <c r="I165">
        <v>14</v>
      </c>
      <c r="J165" s="160">
        <v>0.18421052631578946</v>
      </c>
      <c r="K165">
        <v>71</v>
      </c>
      <c r="L165">
        <v>17</v>
      </c>
      <c r="M165" s="160">
        <v>0.23943661971830985</v>
      </c>
      <c r="N165">
        <v>94</v>
      </c>
      <c r="O165">
        <v>19</v>
      </c>
      <c r="P165" s="160">
        <v>0.20212765957446807</v>
      </c>
    </row>
    <row r="166" spans="1:16" x14ac:dyDescent="0.25">
      <c r="A166" s="44">
        <f>+COUNTIF($B$1:B166,ESTADISTICAS!B$9)</f>
        <v>0</v>
      </c>
      <c r="B166" t="str">
        <f t="shared" si="2"/>
        <v>13</v>
      </c>
      <c r="C166" s="157">
        <v>13268</v>
      </c>
      <c r="D166" s="158" t="s">
        <v>1563</v>
      </c>
      <c r="E166">
        <v>74</v>
      </c>
      <c r="F166">
        <v>7</v>
      </c>
      <c r="G166" s="160">
        <v>9.45945945945946E-2</v>
      </c>
      <c r="H166">
        <v>72</v>
      </c>
      <c r="I166">
        <v>8</v>
      </c>
      <c r="J166" s="160">
        <v>0.1111111111111111</v>
      </c>
      <c r="K166">
        <v>63</v>
      </c>
      <c r="L166">
        <v>14</v>
      </c>
      <c r="M166" s="160">
        <v>0.22222222222222221</v>
      </c>
      <c r="N166">
        <v>81</v>
      </c>
      <c r="O166">
        <v>6</v>
      </c>
      <c r="P166" s="160">
        <v>7.407407407407407E-2</v>
      </c>
    </row>
    <row r="167" spans="1:16" x14ac:dyDescent="0.25">
      <c r="A167" s="44">
        <f>+COUNTIF($B$1:B167,ESTADISTICAS!B$9)</f>
        <v>0</v>
      </c>
      <c r="B167" t="str">
        <f t="shared" si="2"/>
        <v>13</v>
      </c>
      <c r="C167" s="157">
        <v>13300</v>
      </c>
      <c r="D167" s="158" t="s">
        <v>1564</v>
      </c>
      <c r="E167">
        <v>132</v>
      </c>
      <c r="F167">
        <v>18</v>
      </c>
      <c r="G167" s="160">
        <v>0.13636363636363635</v>
      </c>
      <c r="H167">
        <v>158</v>
      </c>
      <c r="I167">
        <v>30</v>
      </c>
      <c r="J167" s="160">
        <v>0.189873417721519</v>
      </c>
      <c r="K167">
        <v>148</v>
      </c>
      <c r="L167">
        <v>22</v>
      </c>
      <c r="M167" s="160">
        <v>0.14864864864864866</v>
      </c>
      <c r="N167">
        <v>149</v>
      </c>
      <c r="O167">
        <v>21</v>
      </c>
      <c r="P167" s="160">
        <v>0.14093959731543623</v>
      </c>
    </row>
    <row r="168" spans="1:16" x14ac:dyDescent="0.25">
      <c r="A168" s="44">
        <f>+COUNTIF($B$1:B168,ESTADISTICAS!B$9)</f>
        <v>0</v>
      </c>
      <c r="B168" t="str">
        <f t="shared" si="2"/>
        <v>13</v>
      </c>
      <c r="C168" s="157">
        <v>13430</v>
      </c>
      <c r="D168" s="158" t="s">
        <v>1565</v>
      </c>
      <c r="E168">
        <v>1328</v>
      </c>
      <c r="F168">
        <v>372</v>
      </c>
      <c r="G168" s="160">
        <v>0.28012048192771083</v>
      </c>
      <c r="H168">
        <v>1250</v>
      </c>
      <c r="I168">
        <v>344</v>
      </c>
      <c r="J168" s="160">
        <v>0.2752</v>
      </c>
      <c r="K168">
        <v>1326</v>
      </c>
      <c r="L168">
        <v>482</v>
      </c>
      <c r="M168" s="160">
        <v>0.36349924585218701</v>
      </c>
      <c r="N168">
        <v>1334</v>
      </c>
      <c r="O168">
        <v>468</v>
      </c>
      <c r="P168" s="160">
        <v>0.35082458770614694</v>
      </c>
    </row>
    <row r="169" spans="1:16" x14ac:dyDescent="0.25">
      <c r="A169" s="44">
        <f>+COUNTIF($B$1:B169,ESTADISTICAS!B$9)</f>
        <v>0</v>
      </c>
      <c r="B169" t="str">
        <f t="shared" si="2"/>
        <v>13</v>
      </c>
      <c r="C169" s="157">
        <v>13433</v>
      </c>
      <c r="D169" s="158" t="s">
        <v>2417</v>
      </c>
      <c r="E169">
        <v>289</v>
      </c>
      <c r="F169">
        <v>85</v>
      </c>
      <c r="G169" s="160">
        <v>0.29411764705882354</v>
      </c>
      <c r="H169">
        <v>346</v>
      </c>
      <c r="I169">
        <v>74</v>
      </c>
      <c r="J169" s="160">
        <v>0.2138728323699422</v>
      </c>
      <c r="K169">
        <v>309</v>
      </c>
      <c r="L169">
        <v>106</v>
      </c>
      <c r="M169" s="160">
        <v>0.34304207119741098</v>
      </c>
      <c r="N169">
        <v>307</v>
      </c>
      <c r="O169">
        <v>68</v>
      </c>
      <c r="P169" s="160">
        <v>0.22149837133550487</v>
      </c>
    </row>
    <row r="170" spans="1:16" x14ac:dyDescent="0.25">
      <c r="A170" s="44">
        <f>+COUNTIF($B$1:B170,ESTADISTICAS!B$9)</f>
        <v>0</v>
      </c>
      <c r="B170" t="str">
        <f t="shared" si="2"/>
        <v>13</v>
      </c>
      <c r="C170" s="157">
        <v>13440</v>
      </c>
      <c r="D170" s="158" t="s">
        <v>1566</v>
      </c>
      <c r="E170">
        <v>157</v>
      </c>
      <c r="F170">
        <v>13</v>
      </c>
      <c r="G170" s="160">
        <v>8.2802547770700632E-2</v>
      </c>
      <c r="H170">
        <v>123</v>
      </c>
      <c r="I170">
        <v>15</v>
      </c>
      <c r="J170" s="160">
        <v>0.12195121951219512</v>
      </c>
      <c r="K170">
        <v>134</v>
      </c>
      <c r="L170">
        <v>30</v>
      </c>
      <c r="M170" s="160">
        <v>0.22388059701492538</v>
      </c>
      <c r="N170">
        <v>120</v>
      </c>
      <c r="O170">
        <v>16</v>
      </c>
      <c r="P170" s="160">
        <v>0.13333333333333333</v>
      </c>
    </row>
    <row r="171" spans="1:16" x14ac:dyDescent="0.25">
      <c r="A171" s="44">
        <f>+COUNTIF($B$1:B171,ESTADISTICAS!B$9)</f>
        <v>0</v>
      </c>
      <c r="B171" t="str">
        <f t="shared" si="2"/>
        <v>13</v>
      </c>
      <c r="C171" s="157">
        <v>13442</v>
      </c>
      <c r="D171" s="158" t="s">
        <v>1567</v>
      </c>
      <c r="E171">
        <v>590</v>
      </c>
      <c r="F171">
        <v>90</v>
      </c>
      <c r="G171" s="160">
        <v>0.15254237288135594</v>
      </c>
      <c r="H171">
        <v>523</v>
      </c>
      <c r="I171">
        <v>67</v>
      </c>
      <c r="J171" s="160">
        <v>0.12810707456978968</v>
      </c>
      <c r="K171">
        <v>592</v>
      </c>
      <c r="L171">
        <v>86</v>
      </c>
      <c r="M171" s="160">
        <v>0.14527027027027026</v>
      </c>
      <c r="N171">
        <v>581</v>
      </c>
      <c r="O171">
        <v>105</v>
      </c>
      <c r="P171" s="160">
        <v>0.18072289156626506</v>
      </c>
    </row>
    <row r="172" spans="1:16" x14ac:dyDescent="0.25">
      <c r="A172" s="44">
        <f>+COUNTIF($B$1:B172,ESTADISTICAS!B$9)</f>
        <v>0</v>
      </c>
      <c r="B172" t="str">
        <f t="shared" si="2"/>
        <v>13</v>
      </c>
      <c r="C172" s="157">
        <v>13458</v>
      </c>
      <c r="D172" s="158" t="s">
        <v>1568</v>
      </c>
      <c r="E172">
        <v>22</v>
      </c>
      <c r="F172">
        <v>5</v>
      </c>
      <c r="G172" s="160">
        <v>0.22727272727272727</v>
      </c>
      <c r="H172">
        <v>13</v>
      </c>
      <c r="I172">
        <v>2</v>
      </c>
      <c r="J172" s="160">
        <v>0.15384615384615385</v>
      </c>
      <c r="K172">
        <v>39</v>
      </c>
      <c r="L172">
        <v>2</v>
      </c>
      <c r="M172" s="160">
        <v>5.128205128205128E-2</v>
      </c>
      <c r="N172">
        <v>22</v>
      </c>
      <c r="O172">
        <v>9</v>
      </c>
      <c r="P172" s="160">
        <v>0.40909090909090912</v>
      </c>
    </row>
    <row r="173" spans="1:16" x14ac:dyDescent="0.25">
      <c r="A173" s="44">
        <f>+COUNTIF($B$1:B173,ESTADISTICAS!B$9)</f>
        <v>0</v>
      </c>
      <c r="B173" t="str">
        <f t="shared" si="2"/>
        <v>13</v>
      </c>
      <c r="C173" s="157">
        <v>13468</v>
      </c>
      <c r="D173" s="158" t="s">
        <v>1569</v>
      </c>
      <c r="E173">
        <v>556</v>
      </c>
      <c r="F173">
        <v>99</v>
      </c>
      <c r="G173" s="160">
        <v>0.17805755395683454</v>
      </c>
      <c r="H173">
        <v>507</v>
      </c>
      <c r="I173">
        <v>112</v>
      </c>
      <c r="J173" s="160">
        <v>0.22090729783037474</v>
      </c>
      <c r="K173">
        <v>531</v>
      </c>
      <c r="L173">
        <v>137</v>
      </c>
      <c r="M173" s="160">
        <v>0.25800376647834272</v>
      </c>
      <c r="N173">
        <v>488</v>
      </c>
      <c r="O173">
        <v>116</v>
      </c>
      <c r="P173" s="160">
        <v>0.23770491803278687</v>
      </c>
    </row>
    <row r="174" spans="1:16" x14ac:dyDescent="0.25">
      <c r="A174" s="44">
        <f>+COUNTIF($B$1:B174,ESTADISTICAS!B$9)</f>
        <v>0</v>
      </c>
      <c r="B174" t="str">
        <f t="shared" si="2"/>
        <v>13</v>
      </c>
      <c r="C174" s="157">
        <v>13473</v>
      </c>
      <c r="D174" s="158" t="s">
        <v>2418</v>
      </c>
      <c r="E174">
        <v>98</v>
      </c>
      <c r="F174">
        <v>12</v>
      </c>
      <c r="G174" s="160">
        <v>0.12244897959183673</v>
      </c>
      <c r="H174">
        <v>118</v>
      </c>
      <c r="I174">
        <v>13</v>
      </c>
      <c r="J174" s="160">
        <v>0.11016949152542373</v>
      </c>
      <c r="K174">
        <v>132</v>
      </c>
      <c r="L174">
        <v>28</v>
      </c>
      <c r="M174" s="160">
        <v>0.21212121212121213</v>
      </c>
      <c r="N174">
        <v>131</v>
      </c>
      <c r="O174">
        <v>31</v>
      </c>
      <c r="P174" s="160">
        <v>0.23664122137404581</v>
      </c>
    </row>
    <row r="175" spans="1:16" x14ac:dyDescent="0.25">
      <c r="A175" s="44">
        <f>+COUNTIF($B$1:B175,ESTADISTICAS!B$9)</f>
        <v>0</v>
      </c>
      <c r="B175" t="str">
        <f t="shared" si="2"/>
        <v>13</v>
      </c>
      <c r="C175" s="157">
        <v>13490</v>
      </c>
      <c r="D175" s="158" t="s">
        <v>2494</v>
      </c>
      <c r="E175">
        <v>43</v>
      </c>
      <c r="F175">
        <v>1</v>
      </c>
      <c r="G175" s="160">
        <v>2.3255813953488372E-2</v>
      </c>
      <c r="H175">
        <v>21</v>
      </c>
      <c r="I175">
        <v>4</v>
      </c>
      <c r="J175" s="160">
        <v>0.19047619047619047</v>
      </c>
      <c r="K175">
        <v>27</v>
      </c>
      <c r="L175">
        <v>4</v>
      </c>
      <c r="M175" s="160">
        <v>0.14814814814814814</v>
      </c>
      <c r="N175">
        <v>44</v>
      </c>
      <c r="O175">
        <v>14</v>
      </c>
      <c r="P175" s="160">
        <v>0.31818181818181818</v>
      </c>
    </row>
    <row r="176" spans="1:16" x14ac:dyDescent="0.25">
      <c r="A176" s="44">
        <f>+COUNTIF($B$1:B176,ESTADISTICAS!B$9)</f>
        <v>0</v>
      </c>
      <c r="B176" t="str">
        <f t="shared" si="2"/>
        <v>13</v>
      </c>
      <c r="C176" s="157">
        <v>13549</v>
      </c>
      <c r="D176" s="158" t="s">
        <v>2419</v>
      </c>
      <c r="E176">
        <v>247</v>
      </c>
      <c r="F176">
        <v>32</v>
      </c>
      <c r="G176" s="160">
        <v>0.12955465587044535</v>
      </c>
      <c r="H176">
        <v>274</v>
      </c>
      <c r="I176">
        <v>40</v>
      </c>
      <c r="J176" s="160">
        <v>0.145985401459854</v>
      </c>
      <c r="K176">
        <v>248</v>
      </c>
      <c r="L176">
        <v>37</v>
      </c>
      <c r="M176" s="160">
        <v>0.14919354838709678</v>
      </c>
      <c r="N176">
        <v>246</v>
      </c>
      <c r="O176">
        <v>30</v>
      </c>
      <c r="P176" s="160">
        <v>0.12195121951219512</v>
      </c>
    </row>
    <row r="177" spans="1:16" x14ac:dyDescent="0.25">
      <c r="A177" s="44">
        <f>+COUNTIF($B$1:B177,ESTADISTICAS!B$9)</f>
        <v>0</v>
      </c>
      <c r="B177" t="str">
        <f t="shared" si="2"/>
        <v>13</v>
      </c>
      <c r="C177" s="157">
        <v>13580</v>
      </c>
      <c r="D177" s="158" t="s">
        <v>1570</v>
      </c>
      <c r="E177">
        <v>48</v>
      </c>
      <c r="F177">
        <v>7</v>
      </c>
      <c r="G177" s="160">
        <v>0.14583333333333334</v>
      </c>
      <c r="H177">
        <v>53</v>
      </c>
      <c r="I177">
        <v>8</v>
      </c>
      <c r="J177" s="160">
        <v>0.15094339622641509</v>
      </c>
      <c r="K177">
        <v>49</v>
      </c>
      <c r="L177">
        <v>10</v>
      </c>
      <c r="M177" s="160">
        <v>0.20408163265306123</v>
      </c>
      <c r="N177">
        <v>47</v>
      </c>
      <c r="O177">
        <v>8</v>
      </c>
      <c r="P177" s="160">
        <v>0.1702127659574468</v>
      </c>
    </row>
    <row r="178" spans="1:16" x14ac:dyDescent="0.25">
      <c r="A178" s="44">
        <f>+COUNTIF($B$1:B178,ESTADISTICAS!B$9)</f>
        <v>0</v>
      </c>
      <c r="B178" t="str">
        <f t="shared" si="2"/>
        <v>13</v>
      </c>
      <c r="C178" s="157">
        <v>13600</v>
      </c>
      <c r="D178" s="158" t="s">
        <v>2495</v>
      </c>
      <c r="E178">
        <v>61</v>
      </c>
      <c r="F178">
        <v>6</v>
      </c>
      <c r="G178" s="160">
        <v>9.8360655737704916E-2</v>
      </c>
      <c r="H178">
        <v>48</v>
      </c>
      <c r="I178">
        <v>8</v>
      </c>
      <c r="J178" s="160">
        <v>0.16666666666666666</v>
      </c>
      <c r="K178">
        <v>61</v>
      </c>
      <c r="L178">
        <v>6</v>
      </c>
      <c r="M178" s="160">
        <v>9.8360655737704916E-2</v>
      </c>
      <c r="N178">
        <v>55</v>
      </c>
      <c r="O178">
        <v>6</v>
      </c>
      <c r="P178" s="160">
        <v>0.10909090909090909</v>
      </c>
    </row>
    <row r="179" spans="1:16" x14ac:dyDescent="0.25">
      <c r="A179" s="44">
        <f>+COUNTIF($B$1:B179,ESTADISTICAS!B$9)</f>
        <v>0</v>
      </c>
      <c r="B179" t="str">
        <f t="shared" si="2"/>
        <v>13</v>
      </c>
      <c r="C179" s="157">
        <v>13620</v>
      </c>
      <c r="D179" s="158" t="s">
        <v>1571</v>
      </c>
      <c r="E179">
        <v>89</v>
      </c>
      <c r="F179">
        <v>19</v>
      </c>
      <c r="G179" s="160">
        <v>0.21348314606741572</v>
      </c>
      <c r="H179">
        <v>76</v>
      </c>
      <c r="I179">
        <v>23</v>
      </c>
      <c r="J179" s="160">
        <v>0.30263157894736842</v>
      </c>
      <c r="K179">
        <v>87</v>
      </c>
      <c r="L179">
        <v>23</v>
      </c>
      <c r="M179" s="160">
        <v>0.26436781609195403</v>
      </c>
      <c r="N179">
        <v>78</v>
      </c>
      <c r="O179">
        <v>22</v>
      </c>
      <c r="P179" s="160">
        <v>0.28205128205128205</v>
      </c>
    </row>
    <row r="180" spans="1:16" x14ac:dyDescent="0.25">
      <c r="A180" s="44">
        <f>+COUNTIF($B$1:B180,ESTADISTICAS!B$9)</f>
        <v>0</v>
      </c>
      <c r="B180" t="str">
        <f t="shared" si="2"/>
        <v>13</v>
      </c>
      <c r="C180" s="157">
        <v>13647</v>
      </c>
      <c r="D180" s="158" t="s">
        <v>1572</v>
      </c>
      <c r="E180">
        <v>166</v>
      </c>
      <c r="F180">
        <v>24</v>
      </c>
      <c r="G180" s="160">
        <v>0.14457831325301204</v>
      </c>
      <c r="H180">
        <v>168</v>
      </c>
      <c r="I180">
        <v>12</v>
      </c>
      <c r="J180" s="160">
        <v>7.1428571428571425E-2</v>
      </c>
      <c r="K180">
        <v>178</v>
      </c>
      <c r="L180">
        <v>28</v>
      </c>
      <c r="M180" s="160">
        <v>0.15730337078651685</v>
      </c>
      <c r="N180">
        <v>220</v>
      </c>
      <c r="O180">
        <v>45</v>
      </c>
      <c r="P180" s="160">
        <v>0.20454545454545456</v>
      </c>
    </row>
    <row r="181" spans="1:16" x14ac:dyDescent="0.25">
      <c r="A181" s="44">
        <f>+COUNTIF($B$1:B181,ESTADISTICAS!B$9)</f>
        <v>0</v>
      </c>
      <c r="B181" t="str">
        <f t="shared" si="2"/>
        <v>13</v>
      </c>
      <c r="C181" s="157">
        <v>13650</v>
      </c>
      <c r="D181" s="158" t="s">
        <v>2420</v>
      </c>
      <c r="E181">
        <v>103</v>
      </c>
      <c r="F181">
        <v>10</v>
      </c>
      <c r="G181" s="160">
        <v>9.7087378640776698E-2</v>
      </c>
      <c r="H181">
        <v>111</v>
      </c>
      <c r="I181">
        <v>19</v>
      </c>
      <c r="J181" s="160">
        <v>0.17117117117117117</v>
      </c>
      <c r="K181">
        <v>97</v>
      </c>
      <c r="L181">
        <v>17</v>
      </c>
      <c r="M181" s="160">
        <v>0.17525773195876287</v>
      </c>
      <c r="N181">
        <v>126</v>
      </c>
      <c r="O181">
        <v>14</v>
      </c>
      <c r="P181" s="160">
        <v>0.1111111111111111</v>
      </c>
    </row>
    <row r="182" spans="1:16" x14ac:dyDescent="0.25">
      <c r="A182" s="44">
        <f>+COUNTIF($B$1:B182,ESTADISTICAS!B$9)</f>
        <v>0</v>
      </c>
      <c r="B182" t="str">
        <f t="shared" si="2"/>
        <v>13</v>
      </c>
      <c r="C182" s="157">
        <v>13654</v>
      </c>
      <c r="D182" s="158" t="s">
        <v>1573</v>
      </c>
      <c r="E182">
        <v>290</v>
      </c>
      <c r="F182">
        <v>89</v>
      </c>
      <c r="G182" s="160">
        <v>0.30689655172413793</v>
      </c>
      <c r="H182">
        <v>266</v>
      </c>
      <c r="I182">
        <v>88</v>
      </c>
      <c r="J182" s="160">
        <v>0.33082706766917291</v>
      </c>
      <c r="K182">
        <v>272</v>
      </c>
      <c r="L182">
        <v>83</v>
      </c>
      <c r="M182" s="160">
        <v>0.30514705882352944</v>
      </c>
      <c r="N182">
        <v>281</v>
      </c>
      <c r="O182">
        <v>100</v>
      </c>
      <c r="P182" s="160">
        <v>0.35587188612099646</v>
      </c>
    </row>
    <row r="183" spans="1:16" x14ac:dyDescent="0.25">
      <c r="A183" s="44">
        <f>+COUNTIF($B$1:B183,ESTADISTICAS!B$9)</f>
        <v>0</v>
      </c>
      <c r="B183" t="str">
        <f t="shared" si="2"/>
        <v>13</v>
      </c>
      <c r="C183" s="157">
        <v>13655</v>
      </c>
      <c r="D183" s="158" t="s">
        <v>1574</v>
      </c>
      <c r="E183">
        <v>47</v>
      </c>
      <c r="F183">
        <v>10</v>
      </c>
      <c r="G183" s="160">
        <v>0.21276595744680851</v>
      </c>
      <c r="H183">
        <v>61</v>
      </c>
      <c r="I183">
        <v>6</v>
      </c>
      <c r="J183" s="160">
        <v>9.8360655737704916E-2</v>
      </c>
      <c r="K183">
        <v>82</v>
      </c>
      <c r="L183">
        <v>21</v>
      </c>
      <c r="M183" s="160">
        <v>0.25609756097560976</v>
      </c>
      <c r="N183">
        <v>113</v>
      </c>
      <c r="O183">
        <v>21</v>
      </c>
      <c r="P183" s="160">
        <v>0.18584070796460178</v>
      </c>
    </row>
    <row r="184" spans="1:16" x14ac:dyDescent="0.25">
      <c r="A184" s="44">
        <f>+COUNTIF($B$1:B184,ESTADISTICAS!B$9)</f>
        <v>0</v>
      </c>
      <c r="B184" t="str">
        <f t="shared" si="2"/>
        <v>13</v>
      </c>
      <c r="C184" s="157">
        <v>13657</v>
      </c>
      <c r="D184" s="158" t="s">
        <v>1575</v>
      </c>
      <c r="E184">
        <v>430</v>
      </c>
      <c r="F184">
        <v>160</v>
      </c>
      <c r="G184" s="160">
        <v>0.37209302325581395</v>
      </c>
      <c r="H184">
        <v>469</v>
      </c>
      <c r="I184">
        <v>192</v>
      </c>
      <c r="J184" s="160">
        <v>0.40938166311300639</v>
      </c>
      <c r="K184">
        <v>401</v>
      </c>
      <c r="L184">
        <v>137</v>
      </c>
      <c r="M184" s="160">
        <v>0.34164588528678302</v>
      </c>
      <c r="N184">
        <v>440</v>
      </c>
      <c r="O184">
        <v>146</v>
      </c>
      <c r="P184" s="160">
        <v>0.33181818181818185</v>
      </c>
    </row>
    <row r="185" spans="1:16" x14ac:dyDescent="0.25">
      <c r="A185" s="44">
        <f>+COUNTIF($B$1:B185,ESTADISTICAS!B$9)</f>
        <v>0</v>
      </c>
      <c r="B185" t="str">
        <f t="shared" si="2"/>
        <v>13</v>
      </c>
      <c r="C185" s="157">
        <v>13667</v>
      </c>
      <c r="D185" s="158" t="s">
        <v>2421</v>
      </c>
      <c r="E185">
        <v>157</v>
      </c>
      <c r="F185">
        <v>18</v>
      </c>
      <c r="G185" s="160">
        <v>0.11464968152866242</v>
      </c>
      <c r="H185">
        <v>182</v>
      </c>
      <c r="I185">
        <v>32</v>
      </c>
      <c r="J185" s="160">
        <v>0.17582417582417584</v>
      </c>
      <c r="K185">
        <v>190</v>
      </c>
      <c r="L185">
        <v>36</v>
      </c>
      <c r="M185" s="160">
        <v>0.18947368421052632</v>
      </c>
      <c r="N185">
        <v>162</v>
      </c>
      <c r="O185">
        <v>24</v>
      </c>
      <c r="P185" s="160">
        <v>0.14814814814814814</v>
      </c>
    </row>
    <row r="186" spans="1:16" x14ac:dyDescent="0.25">
      <c r="A186" s="44">
        <f>+COUNTIF($B$1:B186,ESTADISTICAS!B$9)</f>
        <v>0</v>
      </c>
      <c r="B186" t="str">
        <f t="shared" si="2"/>
        <v>13</v>
      </c>
      <c r="C186" s="157">
        <v>13670</v>
      </c>
      <c r="D186" s="158" t="s">
        <v>2422</v>
      </c>
      <c r="E186">
        <v>167</v>
      </c>
      <c r="F186">
        <v>30</v>
      </c>
      <c r="G186" s="160">
        <v>0.17964071856287425</v>
      </c>
      <c r="H186">
        <v>180</v>
      </c>
      <c r="I186">
        <v>43</v>
      </c>
      <c r="J186" s="160">
        <v>0.2388888888888889</v>
      </c>
      <c r="K186">
        <v>225</v>
      </c>
      <c r="L186">
        <v>74</v>
      </c>
      <c r="M186" s="160">
        <v>0.3288888888888889</v>
      </c>
      <c r="N186">
        <v>188</v>
      </c>
      <c r="O186">
        <v>60</v>
      </c>
      <c r="P186" s="160">
        <v>0.31914893617021278</v>
      </c>
    </row>
    <row r="187" spans="1:16" x14ac:dyDescent="0.25">
      <c r="A187" s="44">
        <f>+COUNTIF($B$1:B187,ESTADISTICAS!B$9)</f>
        <v>0</v>
      </c>
      <c r="B187" t="str">
        <f t="shared" si="2"/>
        <v>13</v>
      </c>
      <c r="C187" s="157">
        <v>13673</v>
      </c>
      <c r="D187" s="158" t="s">
        <v>2423</v>
      </c>
      <c r="E187">
        <v>164</v>
      </c>
      <c r="F187">
        <v>50</v>
      </c>
      <c r="G187" s="160">
        <v>0.3048780487804878</v>
      </c>
      <c r="H187">
        <v>149</v>
      </c>
      <c r="I187">
        <v>42</v>
      </c>
      <c r="J187" s="160">
        <v>0.28187919463087246</v>
      </c>
      <c r="K187">
        <v>126</v>
      </c>
      <c r="L187">
        <v>43</v>
      </c>
      <c r="M187" s="160">
        <v>0.34126984126984128</v>
      </c>
      <c r="N187">
        <v>175</v>
      </c>
      <c r="O187">
        <v>53</v>
      </c>
      <c r="P187" s="160">
        <v>0.30285714285714288</v>
      </c>
    </row>
    <row r="188" spans="1:16" x14ac:dyDescent="0.25">
      <c r="A188" s="44">
        <f>+COUNTIF($B$1:B188,ESTADISTICAS!B$9)</f>
        <v>0</v>
      </c>
      <c r="B188" t="str">
        <f t="shared" si="2"/>
        <v>13</v>
      </c>
      <c r="C188" s="157">
        <v>13683</v>
      </c>
      <c r="D188" s="158" t="s">
        <v>1576</v>
      </c>
      <c r="E188">
        <v>193</v>
      </c>
      <c r="F188">
        <v>32</v>
      </c>
      <c r="G188" s="160">
        <v>0.16580310880829016</v>
      </c>
      <c r="H188">
        <v>197</v>
      </c>
      <c r="I188">
        <v>28</v>
      </c>
      <c r="J188" s="160">
        <v>0.14213197969543148</v>
      </c>
      <c r="K188">
        <v>153</v>
      </c>
      <c r="L188">
        <v>10</v>
      </c>
      <c r="M188" s="160">
        <v>6.535947712418301E-2</v>
      </c>
      <c r="N188">
        <v>177</v>
      </c>
      <c r="O188">
        <v>37</v>
      </c>
      <c r="P188" s="160">
        <v>0.20903954802259886</v>
      </c>
    </row>
    <row r="189" spans="1:16" x14ac:dyDescent="0.25">
      <c r="A189" s="44">
        <f>+COUNTIF($B$1:B189,ESTADISTICAS!B$9)</f>
        <v>0</v>
      </c>
      <c r="B189" t="str">
        <f t="shared" si="2"/>
        <v>13</v>
      </c>
      <c r="C189" s="157">
        <v>13688</v>
      </c>
      <c r="D189" s="158" t="s">
        <v>1577</v>
      </c>
      <c r="E189">
        <v>206</v>
      </c>
      <c r="F189">
        <v>78</v>
      </c>
      <c r="G189" s="160">
        <v>0.37864077669902912</v>
      </c>
      <c r="H189">
        <v>230</v>
      </c>
      <c r="I189">
        <v>83</v>
      </c>
      <c r="J189" s="160">
        <v>0.36086956521739133</v>
      </c>
      <c r="K189">
        <v>242</v>
      </c>
      <c r="L189">
        <v>70</v>
      </c>
      <c r="M189" s="160">
        <v>0.28925619834710742</v>
      </c>
      <c r="N189">
        <v>256</v>
      </c>
      <c r="O189">
        <v>70</v>
      </c>
      <c r="P189" s="160">
        <v>0.2734375</v>
      </c>
    </row>
    <row r="190" spans="1:16" x14ac:dyDescent="0.25">
      <c r="A190" s="44">
        <f>+COUNTIF($B$1:B190,ESTADISTICAS!B$9)</f>
        <v>0</v>
      </c>
      <c r="B190" t="str">
        <f t="shared" si="2"/>
        <v>13</v>
      </c>
      <c r="C190" s="157">
        <v>13744</v>
      </c>
      <c r="D190" s="158" t="s">
        <v>1578</v>
      </c>
      <c r="E190">
        <v>118</v>
      </c>
      <c r="F190">
        <v>30</v>
      </c>
      <c r="G190" s="160">
        <v>0.25423728813559321</v>
      </c>
      <c r="H190">
        <v>112</v>
      </c>
      <c r="I190">
        <v>33</v>
      </c>
      <c r="J190" s="160">
        <v>0.29464285714285715</v>
      </c>
      <c r="K190">
        <v>122</v>
      </c>
      <c r="L190">
        <v>31</v>
      </c>
      <c r="M190" s="160">
        <v>0.25409836065573771</v>
      </c>
      <c r="N190">
        <v>143</v>
      </c>
      <c r="O190">
        <v>42</v>
      </c>
      <c r="P190" s="160">
        <v>0.2937062937062937</v>
      </c>
    </row>
    <row r="191" spans="1:16" x14ac:dyDescent="0.25">
      <c r="A191" s="44">
        <f>+COUNTIF($B$1:B191,ESTADISTICAS!B$9)</f>
        <v>0</v>
      </c>
      <c r="B191" t="str">
        <f t="shared" si="2"/>
        <v>13</v>
      </c>
      <c r="C191" s="157">
        <v>13760</v>
      </c>
      <c r="D191" s="158" t="s">
        <v>2424</v>
      </c>
      <c r="E191">
        <v>85</v>
      </c>
      <c r="F191">
        <v>15</v>
      </c>
      <c r="G191" s="160">
        <v>0.17647058823529413</v>
      </c>
      <c r="H191">
        <v>109</v>
      </c>
      <c r="I191">
        <v>21</v>
      </c>
      <c r="J191" s="160">
        <v>0.19266055045871561</v>
      </c>
      <c r="K191">
        <v>134</v>
      </c>
      <c r="L191">
        <v>26</v>
      </c>
      <c r="M191" s="160">
        <v>0.19402985074626866</v>
      </c>
      <c r="N191">
        <v>93</v>
      </c>
      <c r="O191">
        <v>27</v>
      </c>
      <c r="P191" s="160">
        <v>0.29032258064516131</v>
      </c>
    </row>
    <row r="192" spans="1:16" x14ac:dyDescent="0.25">
      <c r="A192" s="44">
        <f>+COUNTIF($B$1:B192,ESTADISTICAS!B$9)</f>
        <v>0</v>
      </c>
      <c r="B192" t="str">
        <f t="shared" si="2"/>
        <v>13</v>
      </c>
      <c r="C192" s="157">
        <v>13780</v>
      </c>
      <c r="D192" s="158" t="s">
        <v>2425</v>
      </c>
      <c r="E192">
        <v>169</v>
      </c>
      <c r="F192">
        <v>39</v>
      </c>
      <c r="G192" s="160">
        <v>0.23076923076923078</v>
      </c>
      <c r="H192">
        <v>144</v>
      </c>
      <c r="I192">
        <v>29</v>
      </c>
      <c r="J192" s="160">
        <v>0.2013888888888889</v>
      </c>
      <c r="K192">
        <v>186</v>
      </c>
      <c r="L192">
        <v>42</v>
      </c>
      <c r="M192" s="160">
        <v>0.22580645161290322</v>
      </c>
      <c r="N192">
        <v>174</v>
      </c>
      <c r="O192">
        <v>35</v>
      </c>
      <c r="P192" s="160">
        <v>0.20114942528735633</v>
      </c>
    </row>
    <row r="193" spans="1:16" x14ac:dyDescent="0.25">
      <c r="A193" s="44">
        <f>+COUNTIF($B$1:B193,ESTADISTICAS!B$9)</f>
        <v>0</v>
      </c>
      <c r="B193" t="str">
        <f t="shared" si="2"/>
        <v>13</v>
      </c>
      <c r="C193" s="157">
        <v>13810</v>
      </c>
      <c r="D193" s="158" t="s">
        <v>1579</v>
      </c>
      <c r="E193">
        <v>138</v>
      </c>
      <c r="F193">
        <v>18</v>
      </c>
      <c r="G193" s="160">
        <v>0.13043478260869565</v>
      </c>
      <c r="H193">
        <v>156</v>
      </c>
      <c r="I193">
        <v>23</v>
      </c>
      <c r="J193" s="160">
        <v>0.14743589743589744</v>
      </c>
      <c r="K193">
        <v>160</v>
      </c>
      <c r="L193">
        <v>23</v>
      </c>
      <c r="M193" s="160">
        <v>0.14374999999999999</v>
      </c>
      <c r="N193">
        <v>136</v>
      </c>
      <c r="O193">
        <v>20</v>
      </c>
      <c r="P193" s="160">
        <v>0.14705882352941177</v>
      </c>
    </row>
    <row r="194" spans="1:16" x14ac:dyDescent="0.25">
      <c r="A194" s="44">
        <f>+COUNTIF($B$1:B194,ESTADISTICAS!B$9)</f>
        <v>0</v>
      </c>
      <c r="B194" t="str">
        <f t="shared" si="2"/>
        <v>13</v>
      </c>
      <c r="C194" s="157">
        <v>13836</v>
      </c>
      <c r="D194" s="158" t="s">
        <v>1580</v>
      </c>
      <c r="E194">
        <v>847</v>
      </c>
      <c r="F194">
        <v>268</v>
      </c>
      <c r="G194" s="160">
        <v>0.31641086186540734</v>
      </c>
      <c r="H194">
        <v>874</v>
      </c>
      <c r="I194">
        <v>378</v>
      </c>
      <c r="J194" s="160">
        <v>0.43249427917620137</v>
      </c>
      <c r="K194">
        <v>935</v>
      </c>
      <c r="L194">
        <v>450</v>
      </c>
      <c r="M194" s="160">
        <v>0.48128342245989303</v>
      </c>
      <c r="N194">
        <v>979</v>
      </c>
      <c r="O194">
        <v>503</v>
      </c>
      <c r="P194" s="160">
        <v>0.5137895812053116</v>
      </c>
    </row>
    <row r="195" spans="1:16" x14ac:dyDescent="0.25">
      <c r="A195" s="44">
        <f>+COUNTIF($B$1:B195,ESTADISTICAS!B$9)</f>
        <v>0</v>
      </c>
      <c r="B195" t="str">
        <f t="shared" si="2"/>
        <v>13</v>
      </c>
      <c r="C195" s="157">
        <v>13838</v>
      </c>
      <c r="D195" s="158" t="s">
        <v>1581</v>
      </c>
      <c r="E195">
        <v>164</v>
      </c>
      <c r="F195">
        <v>40</v>
      </c>
      <c r="G195" s="160">
        <v>0.24390243902439024</v>
      </c>
      <c r="H195">
        <v>152</v>
      </c>
      <c r="I195">
        <v>35</v>
      </c>
      <c r="J195" s="160">
        <v>0.23026315789473684</v>
      </c>
      <c r="K195">
        <v>161</v>
      </c>
      <c r="L195">
        <v>50</v>
      </c>
      <c r="M195" s="160">
        <v>0.3105590062111801</v>
      </c>
      <c r="N195">
        <v>167</v>
      </c>
      <c r="O195">
        <v>56</v>
      </c>
      <c r="P195" s="160">
        <v>0.33532934131736525</v>
      </c>
    </row>
    <row r="196" spans="1:16" x14ac:dyDescent="0.25">
      <c r="A196" s="44">
        <f>+COUNTIF($B$1:B196,ESTADISTICAS!B$9)</f>
        <v>0</v>
      </c>
      <c r="B196" t="str">
        <f t="shared" ref="B196:B259" si="3">+IF(LEN(C196)=4,MID(C196,1,1),MID(C196,1,2))</f>
        <v>13</v>
      </c>
      <c r="C196" s="157">
        <v>13873</v>
      </c>
      <c r="D196" s="158" t="s">
        <v>1582</v>
      </c>
      <c r="E196">
        <v>187</v>
      </c>
      <c r="F196">
        <v>45</v>
      </c>
      <c r="G196" s="160">
        <v>0.24064171122994651</v>
      </c>
      <c r="H196">
        <v>179</v>
      </c>
      <c r="I196">
        <v>52</v>
      </c>
      <c r="J196" s="160">
        <v>0.29050279329608941</v>
      </c>
      <c r="K196">
        <v>227</v>
      </c>
      <c r="L196">
        <v>70</v>
      </c>
      <c r="M196" s="160">
        <v>0.30837004405286345</v>
      </c>
      <c r="N196">
        <v>220</v>
      </c>
      <c r="O196">
        <v>52</v>
      </c>
      <c r="P196" s="160">
        <v>0.23636363636363636</v>
      </c>
    </row>
    <row r="197" spans="1:16" x14ac:dyDescent="0.25">
      <c r="A197" s="44">
        <f>+COUNTIF($B$1:B197,ESTADISTICAS!B$9)</f>
        <v>0</v>
      </c>
      <c r="B197" t="str">
        <f t="shared" si="3"/>
        <v>13</v>
      </c>
      <c r="C197" s="157">
        <v>13894</v>
      </c>
      <c r="D197" s="158" t="s">
        <v>1583</v>
      </c>
      <c r="E197">
        <v>129</v>
      </c>
      <c r="F197">
        <v>25</v>
      </c>
      <c r="G197" s="160">
        <v>0.19379844961240311</v>
      </c>
      <c r="H197">
        <v>145</v>
      </c>
      <c r="I197">
        <v>17</v>
      </c>
      <c r="J197" s="160">
        <v>0.11724137931034483</v>
      </c>
      <c r="K197">
        <v>139</v>
      </c>
      <c r="L197">
        <v>18</v>
      </c>
      <c r="M197" s="160">
        <v>0.12949640287769784</v>
      </c>
      <c r="N197">
        <v>141</v>
      </c>
      <c r="O197">
        <v>14</v>
      </c>
      <c r="P197" s="160">
        <v>9.9290780141843976E-2</v>
      </c>
    </row>
    <row r="198" spans="1:16" x14ac:dyDescent="0.25">
      <c r="A198" s="44">
        <f>+COUNTIF($B$1:B198,ESTADISTICAS!B$9)</f>
        <v>0</v>
      </c>
      <c r="B198" t="str">
        <f t="shared" si="3"/>
        <v>15</v>
      </c>
      <c r="C198" s="157">
        <v>15001</v>
      </c>
      <c r="D198" s="158" t="s">
        <v>1584</v>
      </c>
      <c r="E198">
        <v>2156</v>
      </c>
      <c r="F198">
        <v>1243</v>
      </c>
      <c r="G198" s="160">
        <v>0.57653061224489799</v>
      </c>
      <c r="H198">
        <v>2150</v>
      </c>
      <c r="I198">
        <v>1326</v>
      </c>
      <c r="J198" s="160">
        <v>0.6167441860465116</v>
      </c>
      <c r="K198">
        <v>2231</v>
      </c>
      <c r="L198">
        <v>1371</v>
      </c>
      <c r="M198" s="160">
        <v>0.61452263558942177</v>
      </c>
      <c r="N198">
        <v>2173</v>
      </c>
      <c r="O198">
        <v>1336</v>
      </c>
      <c r="P198" s="160">
        <v>0.61481822365393468</v>
      </c>
    </row>
    <row r="199" spans="1:16" x14ac:dyDescent="0.25">
      <c r="A199" s="44">
        <f>+COUNTIF($B$1:B199,ESTADISTICAS!B$9)</f>
        <v>0</v>
      </c>
      <c r="B199" t="str">
        <f t="shared" si="3"/>
        <v>15</v>
      </c>
      <c r="C199" s="157">
        <v>15022</v>
      </c>
      <c r="D199" s="158" t="s">
        <v>2426</v>
      </c>
      <c r="E199">
        <v>23</v>
      </c>
      <c r="F199">
        <v>6</v>
      </c>
      <c r="G199" s="160">
        <v>0.2608695652173913</v>
      </c>
      <c r="H199">
        <v>26</v>
      </c>
      <c r="I199">
        <v>7</v>
      </c>
      <c r="J199" s="160">
        <v>0.26923076923076922</v>
      </c>
      <c r="K199">
        <v>27</v>
      </c>
      <c r="L199">
        <v>6</v>
      </c>
      <c r="M199" s="160">
        <v>0.22222222222222221</v>
      </c>
      <c r="N199">
        <v>15</v>
      </c>
      <c r="O199">
        <v>0</v>
      </c>
      <c r="P199" s="160">
        <v>0</v>
      </c>
    </row>
    <row r="200" spans="1:16" x14ac:dyDescent="0.25">
      <c r="A200" s="44">
        <f>+COUNTIF($B$1:B200,ESTADISTICAS!B$9)</f>
        <v>0</v>
      </c>
      <c r="B200" t="str">
        <f t="shared" si="3"/>
        <v>15</v>
      </c>
      <c r="C200" s="157">
        <v>15047</v>
      </c>
      <c r="D200" s="158" t="s">
        <v>1585</v>
      </c>
      <c r="E200">
        <v>214</v>
      </c>
      <c r="F200">
        <v>65</v>
      </c>
      <c r="G200" s="160">
        <v>0.30373831775700932</v>
      </c>
      <c r="H200">
        <v>154</v>
      </c>
      <c r="I200">
        <v>55</v>
      </c>
      <c r="J200" s="160">
        <v>0.35714285714285715</v>
      </c>
      <c r="K200">
        <v>169</v>
      </c>
      <c r="L200">
        <v>59</v>
      </c>
      <c r="M200" s="160">
        <v>0.34911242603550297</v>
      </c>
      <c r="N200">
        <v>175</v>
      </c>
      <c r="O200">
        <v>54</v>
      </c>
      <c r="P200" s="160">
        <v>0.30857142857142855</v>
      </c>
    </row>
    <row r="201" spans="1:16" x14ac:dyDescent="0.25">
      <c r="A201" s="44">
        <f>+COUNTIF($B$1:B201,ESTADISTICAS!B$9)</f>
        <v>0</v>
      </c>
      <c r="B201" t="str">
        <f t="shared" si="3"/>
        <v>15</v>
      </c>
      <c r="C201" s="157">
        <v>15051</v>
      </c>
      <c r="D201" s="158" t="s">
        <v>1586</v>
      </c>
      <c r="E201">
        <v>53</v>
      </c>
      <c r="F201">
        <v>20</v>
      </c>
      <c r="G201" s="160">
        <v>0.37735849056603776</v>
      </c>
      <c r="H201">
        <v>65</v>
      </c>
      <c r="I201">
        <v>19</v>
      </c>
      <c r="J201" s="160">
        <v>0.29230769230769232</v>
      </c>
      <c r="K201">
        <v>56</v>
      </c>
      <c r="L201">
        <v>24</v>
      </c>
      <c r="M201" s="160">
        <v>0.42857142857142855</v>
      </c>
      <c r="N201">
        <v>98</v>
      </c>
      <c r="O201">
        <v>31</v>
      </c>
      <c r="P201" s="160">
        <v>0.31632653061224492</v>
      </c>
    </row>
    <row r="202" spans="1:16" x14ac:dyDescent="0.25">
      <c r="A202" s="44">
        <f>+COUNTIF($B$1:B202,ESTADISTICAS!B$9)</f>
        <v>0</v>
      </c>
      <c r="B202" t="str">
        <f t="shared" si="3"/>
        <v>15</v>
      </c>
      <c r="C202" s="157">
        <v>15087</v>
      </c>
      <c r="D202" s="158" t="s">
        <v>1587</v>
      </c>
      <c r="E202">
        <v>144</v>
      </c>
      <c r="F202">
        <v>64</v>
      </c>
      <c r="G202" s="160">
        <v>0.44444444444444442</v>
      </c>
      <c r="H202">
        <v>116</v>
      </c>
      <c r="I202">
        <v>47</v>
      </c>
      <c r="J202" s="160">
        <v>0.40517241379310343</v>
      </c>
      <c r="K202">
        <v>127</v>
      </c>
      <c r="L202">
        <v>39</v>
      </c>
      <c r="M202" s="160">
        <v>0.30708661417322836</v>
      </c>
      <c r="N202">
        <v>132</v>
      </c>
      <c r="O202">
        <v>50</v>
      </c>
      <c r="P202" s="160">
        <v>0.37878787878787878</v>
      </c>
    </row>
    <row r="203" spans="1:16" x14ac:dyDescent="0.25">
      <c r="A203" s="44">
        <f>+COUNTIF($B$1:B203,ESTADISTICAS!B$9)</f>
        <v>0</v>
      </c>
      <c r="B203" t="str">
        <f t="shared" si="3"/>
        <v>15</v>
      </c>
      <c r="C203" s="157">
        <v>15090</v>
      </c>
      <c r="D203" s="158" t="s">
        <v>1588</v>
      </c>
      <c r="E203">
        <v>19</v>
      </c>
      <c r="F203">
        <v>7</v>
      </c>
      <c r="G203" s="160">
        <v>0.36842105263157893</v>
      </c>
      <c r="H203">
        <v>8</v>
      </c>
      <c r="I203">
        <v>4</v>
      </c>
      <c r="J203" s="160">
        <v>0.5</v>
      </c>
      <c r="K203">
        <v>26</v>
      </c>
      <c r="L203">
        <v>13</v>
      </c>
      <c r="M203" s="160">
        <v>0.5</v>
      </c>
      <c r="N203">
        <v>20</v>
      </c>
      <c r="O203">
        <v>7</v>
      </c>
      <c r="P203" s="160">
        <v>0.35</v>
      </c>
    </row>
    <row r="204" spans="1:16" x14ac:dyDescent="0.25">
      <c r="A204" s="44">
        <f>+COUNTIF($B$1:B204,ESTADISTICAS!B$9)</f>
        <v>0</v>
      </c>
      <c r="B204" t="str">
        <f t="shared" si="3"/>
        <v>15</v>
      </c>
      <c r="C204" s="157">
        <v>15092</v>
      </c>
      <c r="D204" s="158" t="s">
        <v>1589</v>
      </c>
      <c r="E204">
        <v>36</v>
      </c>
      <c r="F204">
        <v>13</v>
      </c>
      <c r="G204" s="160">
        <v>0.3611111111111111</v>
      </c>
      <c r="H204">
        <v>39</v>
      </c>
      <c r="I204">
        <v>13</v>
      </c>
      <c r="J204" s="160">
        <v>0.33333333333333331</v>
      </c>
      <c r="K204">
        <v>32</v>
      </c>
      <c r="L204">
        <v>10</v>
      </c>
      <c r="M204" s="160">
        <v>0.3125</v>
      </c>
      <c r="N204">
        <v>24</v>
      </c>
      <c r="O204">
        <v>8</v>
      </c>
      <c r="P204" s="160">
        <v>0.33333333333333331</v>
      </c>
    </row>
    <row r="205" spans="1:16" x14ac:dyDescent="0.25">
      <c r="A205" s="44">
        <f>+COUNTIF($B$1:B205,ESTADISTICAS!B$9)</f>
        <v>0</v>
      </c>
      <c r="B205" t="str">
        <f t="shared" si="3"/>
        <v>15</v>
      </c>
      <c r="C205" s="157">
        <v>15097</v>
      </c>
      <c r="D205" s="158" t="s">
        <v>1590</v>
      </c>
      <c r="E205">
        <v>80</v>
      </c>
      <c r="F205">
        <v>22</v>
      </c>
      <c r="G205" s="160">
        <v>0.27500000000000002</v>
      </c>
      <c r="H205">
        <v>86</v>
      </c>
      <c r="I205">
        <v>27</v>
      </c>
      <c r="J205" s="160">
        <v>0.31395348837209303</v>
      </c>
      <c r="K205">
        <v>68</v>
      </c>
      <c r="L205">
        <v>21</v>
      </c>
      <c r="M205" s="160">
        <v>0.30882352941176472</v>
      </c>
      <c r="N205">
        <v>86</v>
      </c>
      <c r="O205">
        <v>32</v>
      </c>
      <c r="P205" s="160">
        <v>0.37209302325581395</v>
      </c>
    </row>
    <row r="206" spans="1:16" x14ac:dyDescent="0.25">
      <c r="A206" s="44">
        <f>+COUNTIF($B$1:B206,ESTADISTICAS!B$9)</f>
        <v>0</v>
      </c>
      <c r="B206" t="str">
        <f t="shared" si="3"/>
        <v>15</v>
      </c>
      <c r="C206" s="157">
        <v>15104</v>
      </c>
      <c r="D206" s="158" t="s">
        <v>1591</v>
      </c>
      <c r="E206">
        <v>44</v>
      </c>
      <c r="F206">
        <v>13</v>
      </c>
      <c r="G206" s="160">
        <v>0.29545454545454547</v>
      </c>
      <c r="H206">
        <v>51</v>
      </c>
      <c r="I206">
        <v>3</v>
      </c>
      <c r="J206" s="160">
        <v>5.8823529411764705E-2</v>
      </c>
      <c r="K206">
        <v>49</v>
      </c>
      <c r="L206">
        <v>21</v>
      </c>
      <c r="M206" s="160">
        <v>0.42857142857142855</v>
      </c>
      <c r="N206">
        <v>57</v>
      </c>
      <c r="O206">
        <v>15</v>
      </c>
      <c r="P206" s="160">
        <v>0.26315789473684209</v>
      </c>
    </row>
    <row r="207" spans="1:16" x14ac:dyDescent="0.25">
      <c r="A207" s="44">
        <f>+COUNTIF($B$1:B207,ESTADISTICAS!B$9)</f>
        <v>0</v>
      </c>
      <c r="B207" t="str">
        <f t="shared" si="3"/>
        <v>15</v>
      </c>
      <c r="C207" s="157">
        <v>15106</v>
      </c>
      <c r="D207" s="158" t="s">
        <v>1429</v>
      </c>
      <c r="E207">
        <v>32</v>
      </c>
      <c r="F207">
        <v>7</v>
      </c>
      <c r="G207" s="160">
        <v>0.21875</v>
      </c>
      <c r="H207">
        <v>35</v>
      </c>
      <c r="I207">
        <v>9</v>
      </c>
      <c r="J207" s="160">
        <v>0.25714285714285712</v>
      </c>
      <c r="K207">
        <v>29</v>
      </c>
      <c r="L207">
        <v>7</v>
      </c>
      <c r="M207" s="160">
        <v>0.2413793103448276</v>
      </c>
      <c r="N207">
        <v>21</v>
      </c>
      <c r="O207">
        <v>8</v>
      </c>
      <c r="P207" s="160">
        <v>0.38095238095238093</v>
      </c>
    </row>
    <row r="208" spans="1:16" x14ac:dyDescent="0.25">
      <c r="A208" s="44">
        <f>+COUNTIF($B$1:B208,ESTADISTICAS!B$9)</f>
        <v>0</v>
      </c>
      <c r="B208" t="str">
        <f t="shared" si="3"/>
        <v>15</v>
      </c>
      <c r="C208" s="157">
        <v>15109</v>
      </c>
      <c r="D208" s="158" t="s">
        <v>1592</v>
      </c>
      <c r="E208">
        <v>77</v>
      </c>
      <c r="F208">
        <v>17</v>
      </c>
      <c r="G208" s="160">
        <v>0.22077922077922077</v>
      </c>
      <c r="H208">
        <v>65</v>
      </c>
      <c r="I208">
        <v>17</v>
      </c>
      <c r="J208" s="160">
        <v>0.26153846153846155</v>
      </c>
      <c r="K208">
        <v>60</v>
      </c>
      <c r="L208">
        <v>11</v>
      </c>
      <c r="M208" s="160">
        <v>0.18333333333333332</v>
      </c>
      <c r="N208">
        <v>59</v>
      </c>
      <c r="O208">
        <v>14</v>
      </c>
      <c r="P208" s="160">
        <v>0.23728813559322035</v>
      </c>
    </row>
    <row r="209" spans="1:16" x14ac:dyDescent="0.25">
      <c r="A209" s="44">
        <f>+COUNTIF($B$1:B209,ESTADISTICAS!B$9)</f>
        <v>0</v>
      </c>
      <c r="B209" t="str">
        <f t="shared" si="3"/>
        <v>15</v>
      </c>
      <c r="C209" s="157">
        <v>15114</v>
      </c>
      <c r="D209" s="158" t="s">
        <v>1593</v>
      </c>
      <c r="E209">
        <v>0</v>
      </c>
      <c r="F209">
        <v>0</v>
      </c>
      <c r="G209" s="160"/>
      <c r="H209">
        <v>0</v>
      </c>
      <c r="I209">
        <v>0</v>
      </c>
      <c r="J209" s="160"/>
      <c r="K209">
        <v>5</v>
      </c>
      <c r="L209">
        <v>3</v>
      </c>
      <c r="M209" s="160">
        <v>0.6</v>
      </c>
      <c r="N209">
        <v>7</v>
      </c>
      <c r="O209">
        <v>3</v>
      </c>
      <c r="P209" s="160">
        <v>0.42857142857142855</v>
      </c>
    </row>
    <row r="210" spans="1:16" x14ac:dyDescent="0.25">
      <c r="A210" s="44">
        <f>+COUNTIF($B$1:B210,ESTADISTICAS!B$9)</f>
        <v>0</v>
      </c>
      <c r="B210" t="str">
        <f t="shared" si="3"/>
        <v>15</v>
      </c>
      <c r="C210" s="157">
        <v>15131</v>
      </c>
      <c r="D210" s="158" t="s">
        <v>1433</v>
      </c>
      <c r="E210">
        <v>46</v>
      </c>
      <c r="F210">
        <v>8</v>
      </c>
      <c r="G210" s="160">
        <v>0.17391304347826086</v>
      </c>
      <c r="H210">
        <v>43</v>
      </c>
      <c r="I210">
        <v>12</v>
      </c>
      <c r="J210" s="160">
        <v>0.27906976744186046</v>
      </c>
      <c r="K210">
        <v>54</v>
      </c>
      <c r="L210">
        <v>13</v>
      </c>
      <c r="M210" s="160">
        <v>0.24074074074074073</v>
      </c>
      <c r="N210">
        <v>50</v>
      </c>
      <c r="O210">
        <v>16</v>
      </c>
      <c r="P210" s="160">
        <v>0.32</v>
      </c>
    </row>
    <row r="211" spans="1:16" x14ac:dyDescent="0.25">
      <c r="A211" s="44">
        <f>+COUNTIF($B$1:B211,ESTADISTICAS!B$9)</f>
        <v>0</v>
      </c>
      <c r="B211" t="str">
        <f t="shared" si="3"/>
        <v>15</v>
      </c>
      <c r="C211" s="157">
        <v>15135</v>
      </c>
      <c r="D211" s="158" t="s">
        <v>1594</v>
      </c>
      <c r="E211">
        <v>22</v>
      </c>
      <c r="F211">
        <v>9</v>
      </c>
      <c r="G211" s="160">
        <v>0.40909090909090912</v>
      </c>
      <c r="H211">
        <v>23</v>
      </c>
      <c r="I211">
        <v>8</v>
      </c>
      <c r="J211" s="160">
        <v>0.34782608695652173</v>
      </c>
      <c r="K211">
        <v>20</v>
      </c>
      <c r="L211">
        <v>7</v>
      </c>
      <c r="M211" s="160">
        <v>0.35</v>
      </c>
      <c r="N211">
        <v>31</v>
      </c>
      <c r="O211">
        <v>4</v>
      </c>
      <c r="P211" s="160">
        <v>0.12903225806451613</v>
      </c>
    </row>
    <row r="212" spans="1:16" x14ac:dyDescent="0.25">
      <c r="A212" s="44">
        <f>+COUNTIF($B$1:B212,ESTADISTICAS!B$9)</f>
        <v>0</v>
      </c>
      <c r="B212" t="str">
        <f t="shared" si="3"/>
        <v>15</v>
      </c>
      <c r="C212" s="157">
        <v>15162</v>
      </c>
      <c r="D212" s="158" t="s">
        <v>1595</v>
      </c>
      <c r="E212">
        <v>59</v>
      </c>
      <c r="F212">
        <v>26</v>
      </c>
      <c r="G212" s="160">
        <v>0.44067796610169491</v>
      </c>
      <c r="H212">
        <v>49</v>
      </c>
      <c r="I212">
        <v>19</v>
      </c>
      <c r="J212" s="160">
        <v>0.38775510204081631</v>
      </c>
      <c r="K212">
        <v>47</v>
      </c>
      <c r="L212">
        <v>28</v>
      </c>
      <c r="M212" s="160">
        <v>0.5957446808510638</v>
      </c>
      <c r="N212">
        <v>56</v>
      </c>
      <c r="O212">
        <v>28</v>
      </c>
      <c r="P212" s="160">
        <v>0.5</v>
      </c>
    </row>
    <row r="213" spans="1:16" x14ac:dyDescent="0.25">
      <c r="A213" s="44">
        <f>+COUNTIF($B$1:B213,ESTADISTICAS!B$9)</f>
        <v>0</v>
      </c>
      <c r="B213" t="str">
        <f t="shared" si="3"/>
        <v>15</v>
      </c>
      <c r="C213" s="157">
        <v>15172</v>
      </c>
      <c r="D213" s="158" t="s">
        <v>1596</v>
      </c>
      <c r="E213">
        <v>51</v>
      </c>
      <c r="F213">
        <v>17</v>
      </c>
      <c r="G213" s="160">
        <v>0.33333333333333331</v>
      </c>
      <c r="H213">
        <v>34</v>
      </c>
      <c r="I213">
        <v>10</v>
      </c>
      <c r="J213" s="160">
        <v>0.29411764705882354</v>
      </c>
      <c r="K213">
        <v>43</v>
      </c>
      <c r="L213">
        <v>8</v>
      </c>
      <c r="M213" s="160">
        <v>0.18604651162790697</v>
      </c>
      <c r="N213">
        <v>38</v>
      </c>
      <c r="O213">
        <v>10</v>
      </c>
      <c r="P213" s="160">
        <v>0.26315789473684209</v>
      </c>
    </row>
    <row r="214" spans="1:16" x14ac:dyDescent="0.25">
      <c r="A214" s="44">
        <f>+COUNTIF($B$1:B214,ESTADISTICAS!B$9)</f>
        <v>0</v>
      </c>
      <c r="B214" t="str">
        <f t="shared" si="3"/>
        <v>15</v>
      </c>
      <c r="C214" s="157">
        <v>15176</v>
      </c>
      <c r="D214" s="158" t="s">
        <v>1597</v>
      </c>
      <c r="E214">
        <v>984</v>
      </c>
      <c r="F214">
        <v>369</v>
      </c>
      <c r="G214" s="160">
        <v>0.375</v>
      </c>
      <c r="H214">
        <v>913</v>
      </c>
      <c r="I214">
        <v>366</v>
      </c>
      <c r="J214" s="160">
        <v>0.4008762322015334</v>
      </c>
      <c r="K214">
        <v>925</v>
      </c>
      <c r="L214">
        <v>344</v>
      </c>
      <c r="M214" s="160">
        <v>0.37189189189189187</v>
      </c>
      <c r="N214">
        <v>970</v>
      </c>
      <c r="O214">
        <v>347</v>
      </c>
      <c r="P214" s="160">
        <v>0.3577319587628866</v>
      </c>
    </row>
    <row r="215" spans="1:16" x14ac:dyDescent="0.25">
      <c r="A215" s="44">
        <f>+COUNTIF($B$1:B215,ESTADISTICAS!B$9)</f>
        <v>0</v>
      </c>
      <c r="B215" t="str">
        <f t="shared" si="3"/>
        <v>15</v>
      </c>
      <c r="C215" s="157">
        <v>15180</v>
      </c>
      <c r="D215" s="158" t="s">
        <v>1598</v>
      </c>
      <c r="E215">
        <v>56</v>
      </c>
      <c r="F215">
        <v>11</v>
      </c>
      <c r="G215" s="160">
        <v>0.19642857142857142</v>
      </c>
      <c r="H215">
        <v>32</v>
      </c>
      <c r="I215">
        <v>9</v>
      </c>
      <c r="J215" s="160">
        <v>0.28125</v>
      </c>
      <c r="K215">
        <v>46</v>
      </c>
      <c r="L215">
        <v>10</v>
      </c>
      <c r="M215" s="160">
        <v>0.21739130434782608</v>
      </c>
      <c r="N215">
        <v>47</v>
      </c>
      <c r="O215">
        <v>8</v>
      </c>
      <c r="P215" s="160">
        <v>0.1702127659574468</v>
      </c>
    </row>
    <row r="216" spans="1:16" x14ac:dyDescent="0.25">
      <c r="A216" s="44">
        <f>+COUNTIF($B$1:B216,ESTADISTICAS!B$9)</f>
        <v>0</v>
      </c>
      <c r="B216" t="str">
        <f t="shared" si="3"/>
        <v>15</v>
      </c>
      <c r="C216" s="157">
        <v>15183</v>
      </c>
      <c r="D216" s="158" t="s">
        <v>1599</v>
      </c>
      <c r="E216">
        <v>129</v>
      </c>
      <c r="F216">
        <v>28</v>
      </c>
      <c r="G216" s="160">
        <v>0.21705426356589147</v>
      </c>
      <c r="H216">
        <v>123</v>
      </c>
      <c r="I216">
        <v>17</v>
      </c>
      <c r="J216" s="160">
        <v>0.13821138211382114</v>
      </c>
      <c r="K216">
        <v>125</v>
      </c>
      <c r="L216">
        <v>26</v>
      </c>
      <c r="M216" s="160">
        <v>0.20799999999999999</v>
      </c>
      <c r="N216">
        <v>130</v>
      </c>
      <c r="O216">
        <v>26</v>
      </c>
      <c r="P216" s="160">
        <v>0.2</v>
      </c>
    </row>
    <row r="217" spans="1:16" x14ac:dyDescent="0.25">
      <c r="A217" s="44">
        <f>+COUNTIF($B$1:B217,ESTADISTICAS!B$9)</f>
        <v>0</v>
      </c>
      <c r="B217" t="str">
        <f t="shared" si="3"/>
        <v>15</v>
      </c>
      <c r="C217" s="157">
        <v>15185</v>
      </c>
      <c r="D217" s="158" t="s">
        <v>1600</v>
      </c>
      <c r="E217">
        <v>43</v>
      </c>
      <c r="F217">
        <v>6</v>
      </c>
      <c r="G217" s="160">
        <v>0.13953488372093023</v>
      </c>
      <c r="H217">
        <v>43</v>
      </c>
      <c r="I217">
        <v>10</v>
      </c>
      <c r="J217" s="160">
        <v>0.23255813953488372</v>
      </c>
      <c r="K217">
        <v>52</v>
      </c>
      <c r="L217">
        <v>15</v>
      </c>
      <c r="M217" s="160">
        <v>0.28846153846153844</v>
      </c>
      <c r="N217">
        <v>49</v>
      </c>
      <c r="O217">
        <v>12</v>
      </c>
      <c r="P217" s="160">
        <v>0.24489795918367346</v>
      </c>
    </row>
    <row r="218" spans="1:16" x14ac:dyDescent="0.25">
      <c r="A218" s="44">
        <f>+COUNTIF($B$1:B218,ESTADISTICAS!B$9)</f>
        <v>0</v>
      </c>
      <c r="B218" t="str">
        <f t="shared" si="3"/>
        <v>15</v>
      </c>
      <c r="C218" s="157">
        <v>15187</v>
      </c>
      <c r="D218" s="158" t="s">
        <v>1601</v>
      </c>
      <c r="E218">
        <v>32</v>
      </c>
      <c r="F218">
        <v>6</v>
      </c>
      <c r="G218" s="160">
        <v>0.1875</v>
      </c>
      <c r="H218">
        <v>21</v>
      </c>
      <c r="I218">
        <v>4</v>
      </c>
      <c r="J218" s="160">
        <v>0.19047619047619047</v>
      </c>
      <c r="K218">
        <v>21</v>
      </c>
      <c r="L218">
        <v>2</v>
      </c>
      <c r="M218" s="160">
        <v>9.5238095238095233E-2</v>
      </c>
      <c r="N218">
        <v>21</v>
      </c>
      <c r="O218">
        <v>6</v>
      </c>
      <c r="P218" s="160">
        <v>0.2857142857142857</v>
      </c>
    </row>
    <row r="219" spans="1:16" x14ac:dyDescent="0.25">
      <c r="A219" s="44">
        <f>+COUNTIF($B$1:B219,ESTADISTICAS!B$9)</f>
        <v>0</v>
      </c>
      <c r="B219" t="str">
        <f t="shared" si="3"/>
        <v>15</v>
      </c>
      <c r="C219" s="157">
        <v>15189</v>
      </c>
      <c r="D219" s="158" t="s">
        <v>1602</v>
      </c>
      <c r="E219">
        <v>73</v>
      </c>
      <c r="F219">
        <v>23</v>
      </c>
      <c r="G219" s="160">
        <v>0.31506849315068491</v>
      </c>
      <c r="H219">
        <v>57</v>
      </c>
      <c r="I219">
        <v>17</v>
      </c>
      <c r="J219" s="160">
        <v>0.2982456140350877</v>
      </c>
      <c r="K219">
        <v>65</v>
      </c>
      <c r="L219">
        <v>27</v>
      </c>
      <c r="M219" s="160">
        <v>0.41538461538461541</v>
      </c>
      <c r="N219">
        <v>68</v>
      </c>
      <c r="O219">
        <v>24</v>
      </c>
      <c r="P219" s="160">
        <v>0.35294117647058826</v>
      </c>
    </row>
    <row r="220" spans="1:16" x14ac:dyDescent="0.25">
      <c r="A220" s="44">
        <f>+COUNTIF($B$1:B220,ESTADISTICAS!B$9)</f>
        <v>0</v>
      </c>
      <c r="B220" t="str">
        <f t="shared" si="3"/>
        <v>15</v>
      </c>
      <c r="C220" s="157">
        <v>15204</v>
      </c>
      <c r="D220" s="158" t="s">
        <v>1603</v>
      </c>
      <c r="E220">
        <v>130</v>
      </c>
      <c r="F220">
        <v>55</v>
      </c>
      <c r="G220" s="160">
        <v>0.42307692307692307</v>
      </c>
      <c r="H220">
        <v>128</v>
      </c>
      <c r="I220">
        <v>65</v>
      </c>
      <c r="J220" s="160">
        <v>0.5078125</v>
      </c>
      <c r="K220">
        <v>117</v>
      </c>
      <c r="L220">
        <v>54</v>
      </c>
      <c r="M220" s="160">
        <v>0.46153846153846156</v>
      </c>
      <c r="N220">
        <v>131</v>
      </c>
      <c r="O220">
        <v>69</v>
      </c>
      <c r="P220" s="160">
        <v>0.52671755725190839</v>
      </c>
    </row>
    <row r="221" spans="1:16" x14ac:dyDescent="0.25">
      <c r="A221" s="44">
        <f>+COUNTIF($B$1:B221,ESTADISTICAS!B$9)</f>
        <v>0</v>
      </c>
      <c r="B221" t="str">
        <f t="shared" si="3"/>
        <v>15</v>
      </c>
      <c r="C221" s="157">
        <v>15212</v>
      </c>
      <c r="D221" s="158" t="s">
        <v>1604</v>
      </c>
      <c r="E221">
        <v>34</v>
      </c>
      <c r="F221">
        <v>6</v>
      </c>
      <c r="G221" s="160">
        <v>0.17647058823529413</v>
      </c>
      <c r="H221">
        <v>20</v>
      </c>
      <c r="I221">
        <v>4</v>
      </c>
      <c r="J221" s="160">
        <v>0.2</v>
      </c>
      <c r="K221">
        <v>35</v>
      </c>
      <c r="L221">
        <v>15</v>
      </c>
      <c r="M221" s="160">
        <v>0.42857142857142855</v>
      </c>
      <c r="N221">
        <v>44</v>
      </c>
      <c r="O221">
        <v>10</v>
      </c>
      <c r="P221" s="160">
        <v>0.22727272727272727</v>
      </c>
    </row>
    <row r="222" spans="1:16" x14ac:dyDescent="0.25">
      <c r="A222" s="44">
        <f>+COUNTIF($B$1:B222,ESTADISTICAS!B$9)</f>
        <v>0</v>
      </c>
      <c r="B222" t="str">
        <f t="shared" si="3"/>
        <v>15</v>
      </c>
      <c r="C222" s="157">
        <v>15215</v>
      </c>
      <c r="D222" s="158" t="s">
        <v>1605</v>
      </c>
      <c r="E222">
        <v>46</v>
      </c>
      <c r="F222">
        <v>19</v>
      </c>
      <c r="G222" s="160">
        <v>0.41304347826086957</v>
      </c>
      <c r="H222">
        <v>18</v>
      </c>
      <c r="I222">
        <v>10</v>
      </c>
      <c r="J222" s="160">
        <v>0.55555555555555558</v>
      </c>
      <c r="K222">
        <v>44</v>
      </c>
      <c r="L222">
        <v>17</v>
      </c>
      <c r="M222" s="160">
        <v>0.38636363636363635</v>
      </c>
      <c r="N222">
        <v>30</v>
      </c>
      <c r="O222">
        <v>16</v>
      </c>
      <c r="P222" s="160">
        <v>0.53333333333333333</v>
      </c>
    </row>
    <row r="223" spans="1:16" x14ac:dyDescent="0.25">
      <c r="A223" s="44">
        <f>+COUNTIF($B$1:B223,ESTADISTICAS!B$9)</f>
        <v>0</v>
      </c>
      <c r="B223" t="str">
        <f t="shared" si="3"/>
        <v>15</v>
      </c>
      <c r="C223" s="157">
        <v>15218</v>
      </c>
      <c r="D223" s="158" t="s">
        <v>1606</v>
      </c>
      <c r="E223">
        <v>35</v>
      </c>
      <c r="F223">
        <v>8</v>
      </c>
      <c r="G223" s="160">
        <v>0.22857142857142856</v>
      </c>
      <c r="H223">
        <v>34</v>
      </c>
      <c r="I223">
        <v>8</v>
      </c>
      <c r="J223" s="160">
        <v>0.23529411764705882</v>
      </c>
      <c r="K223">
        <v>23</v>
      </c>
      <c r="L223">
        <v>2</v>
      </c>
      <c r="M223" s="160">
        <v>8.6956521739130432E-2</v>
      </c>
      <c r="N223">
        <v>25</v>
      </c>
      <c r="O223">
        <v>6</v>
      </c>
      <c r="P223" s="160">
        <v>0.24</v>
      </c>
    </row>
    <row r="224" spans="1:16" x14ac:dyDescent="0.25">
      <c r="A224" s="44">
        <f>+COUNTIF($B$1:B224,ESTADISTICAS!B$9)</f>
        <v>0</v>
      </c>
      <c r="B224" t="str">
        <f t="shared" si="3"/>
        <v>15</v>
      </c>
      <c r="C224" s="157">
        <v>15223</v>
      </c>
      <c r="D224" s="158" t="s">
        <v>1607</v>
      </c>
      <c r="E224">
        <v>45</v>
      </c>
      <c r="F224">
        <v>17</v>
      </c>
      <c r="G224" s="160">
        <v>0.37777777777777777</v>
      </c>
      <c r="H224">
        <v>53</v>
      </c>
      <c r="I224">
        <v>16</v>
      </c>
      <c r="J224" s="160">
        <v>0.30188679245283018</v>
      </c>
      <c r="K224">
        <v>53</v>
      </c>
      <c r="L224">
        <v>15</v>
      </c>
      <c r="M224" s="160">
        <v>0.28301886792452829</v>
      </c>
      <c r="N224">
        <v>47</v>
      </c>
      <c r="O224">
        <v>14</v>
      </c>
      <c r="P224" s="160">
        <v>0.2978723404255319</v>
      </c>
    </row>
    <row r="225" spans="1:16" x14ac:dyDescent="0.25">
      <c r="A225" s="44">
        <f>+COUNTIF($B$1:B225,ESTADISTICAS!B$9)</f>
        <v>0</v>
      </c>
      <c r="B225" t="str">
        <f t="shared" si="3"/>
        <v>15</v>
      </c>
      <c r="C225" s="157">
        <v>15224</v>
      </c>
      <c r="D225" s="158" t="s">
        <v>1608</v>
      </c>
      <c r="E225">
        <v>79</v>
      </c>
      <c r="F225">
        <v>26</v>
      </c>
      <c r="G225" s="160">
        <v>0.32911392405063289</v>
      </c>
      <c r="H225">
        <v>56</v>
      </c>
      <c r="I225">
        <v>24</v>
      </c>
      <c r="J225" s="160">
        <v>0.42857142857142855</v>
      </c>
      <c r="K225">
        <v>58</v>
      </c>
      <c r="L225">
        <v>21</v>
      </c>
      <c r="M225" s="160">
        <v>0.36206896551724138</v>
      </c>
      <c r="N225">
        <v>71</v>
      </c>
      <c r="O225">
        <v>22</v>
      </c>
      <c r="P225" s="160">
        <v>0.30985915492957744</v>
      </c>
    </row>
    <row r="226" spans="1:16" x14ac:dyDescent="0.25">
      <c r="A226" s="44">
        <f>+COUNTIF($B$1:B226,ESTADISTICAS!B$9)</f>
        <v>0</v>
      </c>
      <c r="B226" t="str">
        <f t="shared" si="3"/>
        <v>15</v>
      </c>
      <c r="C226" s="157">
        <v>15226</v>
      </c>
      <c r="D226" s="158" t="s">
        <v>1609</v>
      </c>
      <c r="E226">
        <v>22</v>
      </c>
      <c r="F226">
        <v>6</v>
      </c>
      <c r="G226" s="160">
        <v>0.27272727272727271</v>
      </c>
      <c r="H226">
        <v>31</v>
      </c>
      <c r="I226">
        <v>14</v>
      </c>
      <c r="J226" s="160">
        <v>0.45161290322580644</v>
      </c>
      <c r="K226">
        <v>19</v>
      </c>
      <c r="L226">
        <v>12</v>
      </c>
      <c r="M226" s="160">
        <v>0.63157894736842102</v>
      </c>
      <c r="N226">
        <v>15</v>
      </c>
      <c r="O226">
        <v>6</v>
      </c>
      <c r="P226" s="160">
        <v>0.4</v>
      </c>
    </row>
    <row r="227" spans="1:16" x14ac:dyDescent="0.25">
      <c r="A227" s="44">
        <f>+COUNTIF($B$1:B227,ESTADISTICAS!B$9)</f>
        <v>0</v>
      </c>
      <c r="B227" t="str">
        <f t="shared" si="3"/>
        <v>15</v>
      </c>
      <c r="C227" s="157">
        <v>15232</v>
      </c>
      <c r="D227" s="158" t="s">
        <v>1610</v>
      </c>
      <c r="E227">
        <v>76</v>
      </c>
      <c r="F227">
        <v>21</v>
      </c>
      <c r="G227" s="160">
        <v>0.27631578947368424</v>
      </c>
      <c r="H227">
        <v>60</v>
      </c>
      <c r="I227">
        <v>13</v>
      </c>
      <c r="J227" s="160">
        <v>0.21666666666666667</v>
      </c>
      <c r="K227">
        <v>54</v>
      </c>
      <c r="L227">
        <v>23</v>
      </c>
      <c r="M227" s="160">
        <v>0.42592592592592593</v>
      </c>
      <c r="N227">
        <v>44</v>
      </c>
      <c r="O227">
        <v>21</v>
      </c>
      <c r="P227" s="160">
        <v>0.47727272727272729</v>
      </c>
    </row>
    <row r="228" spans="1:16" x14ac:dyDescent="0.25">
      <c r="A228" s="44">
        <f>+COUNTIF($B$1:B228,ESTADISTICAS!B$9)</f>
        <v>0</v>
      </c>
      <c r="B228" t="str">
        <f t="shared" si="3"/>
        <v>15</v>
      </c>
      <c r="C228" s="157">
        <v>15236</v>
      </c>
      <c r="D228" s="158" t="s">
        <v>1611</v>
      </c>
      <c r="E228">
        <v>26</v>
      </c>
      <c r="F228">
        <v>4</v>
      </c>
      <c r="G228" s="160">
        <v>0.15384615384615385</v>
      </c>
      <c r="H228">
        <v>49</v>
      </c>
      <c r="I228">
        <v>10</v>
      </c>
      <c r="J228" s="160">
        <v>0.20408163265306123</v>
      </c>
      <c r="K228">
        <v>26</v>
      </c>
      <c r="L228">
        <v>6</v>
      </c>
      <c r="M228" s="160">
        <v>0.23076923076923078</v>
      </c>
      <c r="N228">
        <v>31</v>
      </c>
      <c r="O228">
        <v>10</v>
      </c>
      <c r="P228" s="160">
        <v>0.32258064516129031</v>
      </c>
    </row>
    <row r="229" spans="1:16" x14ac:dyDescent="0.25">
      <c r="A229" s="44">
        <f>+COUNTIF($B$1:B229,ESTADISTICAS!B$9)</f>
        <v>0</v>
      </c>
      <c r="B229" t="str">
        <f t="shared" si="3"/>
        <v>15</v>
      </c>
      <c r="C229" s="157">
        <v>15238</v>
      </c>
      <c r="D229" s="158" t="s">
        <v>1612</v>
      </c>
      <c r="E229">
        <v>1652</v>
      </c>
      <c r="F229">
        <v>940</v>
      </c>
      <c r="G229" s="160">
        <v>0.56900726392251821</v>
      </c>
      <c r="H229">
        <v>1633</v>
      </c>
      <c r="I229">
        <v>975</v>
      </c>
      <c r="J229" s="160">
        <v>0.59706062461726883</v>
      </c>
      <c r="K229">
        <v>1625</v>
      </c>
      <c r="L229">
        <v>948</v>
      </c>
      <c r="M229" s="160">
        <v>0.58338461538461539</v>
      </c>
      <c r="N229">
        <v>1699</v>
      </c>
      <c r="O229">
        <v>956</v>
      </c>
      <c r="P229" s="160">
        <v>0.5626839317245439</v>
      </c>
    </row>
    <row r="230" spans="1:16" x14ac:dyDescent="0.25">
      <c r="A230" s="44">
        <f>+COUNTIF($B$1:B230,ESTADISTICAS!B$9)</f>
        <v>0</v>
      </c>
      <c r="B230" t="str">
        <f t="shared" si="3"/>
        <v>15</v>
      </c>
      <c r="C230" s="157">
        <v>15244</v>
      </c>
      <c r="D230" s="158" t="s">
        <v>1613</v>
      </c>
      <c r="E230">
        <v>72</v>
      </c>
      <c r="F230">
        <v>22</v>
      </c>
      <c r="G230" s="160">
        <v>0.30555555555555558</v>
      </c>
      <c r="H230">
        <v>74</v>
      </c>
      <c r="I230">
        <v>25</v>
      </c>
      <c r="J230" s="160">
        <v>0.33783783783783783</v>
      </c>
      <c r="K230">
        <v>63</v>
      </c>
      <c r="L230">
        <v>17</v>
      </c>
      <c r="M230" s="160">
        <v>0.26984126984126983</v>
      </c>
      <c r="N230">
        <v>60</v>
      </c>
      <c r="O230">
        <v>10</v>
      </c>
      <c r="P230" s="160">
        <v>0.16666666666666666</v>
      </c>
    </row>
    <row r="231" spans="1:16" x14ac:dyDescent="0.25">
      <c r="A231" s="44">
        <f>+COUNTIF($B$1:B231,ESTADISTICAS!B$9)</f>
        <v>0</v>
      </c>
      <c r="B231" t="str">
        <f t="shared" si="3"/>
        <v>15</v>
      </c>
      <c r="C231" s="157">
        <v>15248</v>
      </c>
      <c r="D231" s="158" t="s">
        <v>1614</v>
      </c>
      <c r="E231">
        <v>51</v>
      </c>
      <c r="F231">
        <v>9</v>
      </c>
      <c r="G231" s="160">
        <v>0.17647058823529413</v>
      </c>
      <c r="H231">
        <v>43</v>
      </c>
      <c r="I231">
        <v>9</v>
      </c>
      <c r="J231" s="160">
        <v>0.20930232558139536</v>
      </c>
      <c r="K231">
        <v>42</v>
      </c>
      <c r="L231">
        <v>9</v>
      </c>
      <c r="M231" s="160">
        <v>0.21428571428571427</v>
      </c>
      <c r="N231">
        <v>39</v>
      </c>
      <c r="O231">
        <v>9</v>
      </c>
      <c r="P231" s="160">
        <v>0.23076923076923078</v>
      </c>
    </row>
    <row r="232" spans="1:16" x14ac:dyDescent="0.25">
      <c r="A232" s="44">
        <f>+COUNTIF($B$1:B232,ESTADISTICAS!B$9)</f>
        <v>0</v>
      </c>
      <c r="B232" t="str">
        <f t="shared" si="3"/>
        <v>15</v>
      </c>
      <c r="C232" s="157">
        <v>15272</v>
      </c>
      <c r="D232" s="158" t="s">
        <v>1615</v>
      </c>
      <c r="E232">
        <v>66</v>
      </c>
      <c r="F232">
        <v>23</v>
      </c>
      <c r="G232" s="160">
        <v>0.34848484848484851</v>
      </c>
      <c r="H232">
        <v>64</v>
      </c>
      <c r="I232">
        <v>27</v>
      </c>
      <c r="J232" s="160">
        <v>0.421875</v>
      </c>
      <c r="K232">
        <v>59</v>
      </c>
      <c r="L232">
        <v>29</v>
      </c>
      <c r="M232" s="160">
        <v>0.49152542372881358</v>
      </c>
      <c r="N232">
        <v>83</v>
      </c>
      <c r="O232">
        <v>41</v>
      </c>
      <c r="P232" s="160">
        <v>0.49397590361445781</v>
      </c>
    </row>
    <row r="233" spans="1:16" x14ac:dyDescent="0.25">
      <c r="A233" s="44">
        <f>+COUNTIF($B$1:B233,ESTADISTICAS!B$9)</f>
        <v>0</v>
      </c>
      <c r="B233" t="str">
        <f t="shared" si="3"/>
        <v>15</v>
      </c>
      <c r="C233" s="157">
        <v>15276</v>
      </c>
      <c r="D233" s="158" t="s">
        <v>1616</v>
      </c>
      <c r="E233">
        <v>54</v>
      </c>
      <c r="F233">
        <v>18</v>
      </c>
      <c r="G233" s="160">
        <v>0.33333333333333331</v>
      </c>
      <c r="H233">
        <v>41</v>
      </c>
      <c r="I233">
        <v>19</v>
      </c>
      <c r="J233" s="160">
        <v>0.46341463414634149</v>
      </c>
      <c r="K233">
        <v>39</v>
      </c>
      <c r="L233">
        <v>18</v>
      </c>
      <c r="M233" s="160">
        <v>0.46153846153846156</v>
      </c>
      <c r="N233">
        <v>45</v>
      </c>
      <c r="O233">
        <v>20</v>
      </c>
      <c r="P233" s="160">
        <v>0.44444444444444442</v>
      </c>
    </row>
    <row r="234" spans="1:16" x14ac:dyDescent="0.25">
      <c r="A234" s="44">
        <f>+COUNTIF($B$1:B234,ESTADISTICAS!B$9)</f>
        <v>0</v>
      </c>
      <c r="B234" t="str">
        <f t="shared" si="3"/>
        <v>15</v>
      </c>
      <c r="C234" s="157">
        <v>15293</v>
      </c>
      <c r="D234" s="158" t="s">
        <v>1617</v>
      </c>
      <c r="E234">
        <v>44</v>
      </c>
      <c r="F234">
        <v>10</v>
      </c>
      <c r="G234" s="160">
        <v>0.22727272727272727</v>
      </c>
      <c r="H234">
        <v>40</v>
      </c>
      <c r="I234">
        <v>12</v>
      </c>
      <c r="J234" s="160">
        <v>0.3</v>
      </c>
      <c r="K234">
        <v>42</v>
      </c>
      <c r="L234">
        <v>7</v>
      </c>
      <c r="M234" s="160">
        <v>0.16666666666666666</v>
      </c>
      <c r="N234">
        <v>48</v>
      </c>
      <c r="O234">
        <v>8</v>
      </c>
      <c r="P234" s="160">
        <v>0.16666666666666666</v>
      </c>
    </row>
    <row r="235" spans="1:16" x14ac:dyDescent="0.25">
      <c r="A235" s="44">
        <f>+COUNTIF($B$1:B235,ESTADISTICAS!B$9)</f>
        <v>0</v>
      </c>
      <c r="B235" t="str">
        <f t="shared" si="3"/>
        <v>15</v>
      </c>
      <c r="C235" s="157">
        <v>15296</v>
      </c>
      <c r="D235" s="158" t="s">
        <v>1618</v>
      </c>
      <c r="E235">
        <v>48</v>
      </c>
      <c r="F235">
        <v>17</v>
      </c>
      <c r="G235" s="160">
        <v>0.35416666666666669</v>
      </c>
      <c r="H235">
        <v>47</v>
      </c>
      <c r="I235">
        <v>20</v>
      </c>
      <c r="J235" s="160">
        <v>0.42553191489361702</v>
      </c>
      <c r="K235">
        <v>51</v>
      </c>
      <c r="L235">
        <v>24</v>
      </c>
      <c r="M235" s="160">
        <v>0.47058823529411764</v>
      </c>
      <c r="N235">
        <v>57</v>
      </c>
      <c r="O235">
        <v>22</v>
      </c>
      <c r="P235" s="160">
        <v>0.38596491228070173</v>
      </c>
    </row>
    <row r="236" spans="1:16" x14ac:dyDescent="0.25">
      <c r="A236" s="44">
        <f>+COUNTIF($B$1:B236,ESTADISTICAS!B$9)</f>
        <v>0</v>
      </c>
      <c r="B236" t="str">
        <f t="shared" si="3"/>
        <v>15</v>
      </c>
      <c r="C236" s="157">
        <v>15299</v>
      </c>
      <c r="D236" s="158" t="s">
        <v>1619</v>
      </c>
      <c r="E236">
        <v>199</v>
      </c>
      <c r="F236">
        <v>80</v>
      </c>
      <c r="G236" s="160">
        <v>0.4020100502512563</v>
      </c>
      <c r="H236">
        <v>205</v>
      </c>
      <c r="I236">
        <v>94</v>
      </c>
      <c r="J236" s="160">
        <v>0.45853658536585368</v>
      </c>
      <c r="K236">
        <v>216</v>
      </c>
      <c r="L236">
        <v>100</v>
      </c>
      <c r="M236" s="160">
        <v>0.46296296296296297</v>
      </c>
      <c r="N236">
        <v>229</v>
      </c>
      <c r="O236">
        <v>69</v>
      </c>
      <c r="P236" s="160">
        <v>0.30131004366812225</v>
      </c>
    </row>
    <row r="237" spans="1:16" x14ac:dyDescent="0.25">
      <c r="A237" s="44">
        <f>+COUNTIF($B$1:B237,ESTADISTICAS!B$9)</f>
        <v>0</v>
      </c>
      <c r="B237" t="str">
        <f t="shared" si="3"/>
        <v>15</v>
      </c>
      <c r="C237" s="157">
        <v>15317</v>
      </c>
      <c r="D237" s="158" t="s">
        <v>1620</v>
      </c>
      <c r="E237">
        <v>17</v>
      </c>
      <c r="F237">
        <v>3</v>
      </c>
      <c r="G237" s="160">
        <v>0.17647058823529413</v>
      </c>
      <c r="H237">
        <v>26</v>
      </c>
      <c r="I237">
        <v>6</v>
      </c>
      <c r="J237" s="160">
        <v>0.23076923076923078</v>
      </c>
      <c r="K237">
        <v>23</v>
      </c>
      <c r="L237">
        <v>5</v>
      </c>
      <c r="M237" s="160">
        <v>0.21739130434782608</v>
      </c>
      <c r="N237">
        <v>20</v>
      </c>
      <c r="O237">
        <v>3</v>
      </c>
      <c r="P237" s="160">
        <v>0.15</v>
      </c>
    </row>
    <row r="238" spans="1:16" x14ac:dyDescent="0.25">
      <c r="A238" s="44">
        <f>+COUNTIF($B$1:B238,ESTADISTICAS!B$9)</f>
        <v>0</v>
      </c>
      <c r="B238" t="str">
        <f t="shared" si="3"/>
        <v>15</v>
      </c>
      <c r="C238" s="157">
        <v>15322</v>
      </c>
      <c r="D238" s="158" t="s">
        <v>1621</v>
      </c>
      <c r="E238">
        <v>168</v>
      </c>
      <c r="F238">
        <v>74</v>
      </c>
      <c r="G238" s="160">
        <v>0.44047619047619047</v>
      </c>
      <c r="H238">
        <v>136</v>
      </c>
      <c r="I238">
        <v>36</v>
      </c>
      <c r="J238" s="160">
        <v>0.26470588235294118</v>
      </c>
      <c r="K238">
        <v>186</v>
      </c>
      <c r="L238">
        <v>84</v>
      </c>
      <c r="M238" s="160">
        <v>0.45161290322580644</v>
      </c>
      <c r="N238">
        <v>171</v>
      </c>
      <c r="O238">
        <v>66</v>
      </c>
      <c r="P238" s="160">
        <v>0.38596491228070173</v>
      </c>
    </row>
    <row r="239" spans="1:16" x14ac:dyDescent="0.25">
      <c r="A239" s="44">
        <f>+COUNTIF($B$1:B239,ESTADISTICAS!B$9)</f>
        <v>0</v>
      </c>
      <c r="B239" t="str">
        <f t="shared" si="3"/>
        <v>15</v>
      </c>
      <c r="C239" s="157">
        <v>15325</v>
      </c>
      <c r="D239" s="158" t="s">
        <v>1622</v>
      </c>
      <c r="E239">
        <v>44</v>
      </c>
      <c r="F239">
        <v>26</v>
      </c>
      <c r="G239" s="160">
        <v>0.59090909090909094</v>
      </c>
      <c r="H239">
        <v>48</v>
      </c>
      <c r="I239">
        <v>9</v>
      </c>
      <c r="J239" s="160">
        <v>0.1875</v>
      </c>
      <c r="K239">
        <v>29</v>
      </c>
      <c r="L239">
        <v>14</v>
      </c>
      <c r="M239" s="160">
        <v>0.48275862068965519</v>
      </c>
      <c r="N239">
        <v>38</v>
      </c>
      <c r="O239">
        <v>8</v>
      </c>
      <c r="P239" s="160">
        <v>0.21052631578947367</v>
      </c>
    </row>
    <row r="240" spans="1:16" x14ac:dyDescent="0.25">
      <c r="A240" s="44">
        <f>+COUNTIF($B$1:B240,ESTADISTICAS!B$9)</f>
        <v>0</v>
      </c>
      <c r="B240" t="str">
        <f t="shared" si="3"/>
        <v>15</v>
      </c>
      <c r="C240" s="157">
        <v>15332</v>
      </c>
      <c r="D240" s="158" t="s">
        <v>1623</v>
      </c>
      <c r="E240">
        <v>61</v>
      </c>
      <c r="F240">
        <v>2</v>
      </c>
      <c r="G240" s="160">
        <v>3.2786885245901641E-2</v>
      </c>
      <c r="H240">
        <v>35</v>
      </c>
      <c r="I240">
        <v>10</v>
      </c>
      <c r="J240" s="160">
        <v>0.2857142857142857</v>
      </c>
      <c r="K240">
        <v>38</v>
      </c>
      <c r="L240">
        <v>7</v>
      </c>
      <c r="M240" s="160">
        <v>0.18421052631578946</v>
      </c>
      <c r="N240">
        <v>38</v>
      </c>
      <c r="O240">
        <v>7</v>
      </c>
      <c r="P240" s="160">
        <v>0.18421052631578946</v>
      </c>
    </row>
    <row r="241" spans="1:16" x14ac:dyDescent="0.25">
      <c r="A241" s="44">
        <f>+COUNTIF($B$1:B241,ESTADISTICAS!B$9)</f>
        <v>0</v>
      </c>
      <c r="B241" t="str">
        <f t="shared" si="3"/>
        <v>15</v>
      </c>
      <c r="C241" s="157">
        <v>15362</v>
      </c>
      <c r="D241" s="158" t="s">
        <v>1624</v>
      </c>
      <c r="E241">
        <v>14</v>
      </c>
      <c r="F241">
        <v>2</v>
      </c>
      <c r="G241" s="160">
        <v>0.14285714285714285</v>
      </c>
      <c r="H241">
        <v>13</v>
      </c>
      <c r="I241">
        <v>7</v>
      </c>
      <c r="J241" s="160">
        <v>0.53846153846153844</v>
      </c>
      <c r="K241">
        <v>15</v>
      </c>
      <c r="L241">
        <v>10</v>
      </c>
      <c r="M241" s="160">
        <v>0.66666666666666663</v>
      </c>
      <c r="N241">
        <v>11</v>
      </c>
      <c r="O241">
        <v>4</v>
      </c>
      <c r="P241" s="160">
        <v>0.36363636363636365</v>
      </c>
    </row>
    <row r="242" spans="1:16" x14ac:dyDescent="0.25">
      <c r="A242" s="44">
        <f>+COUNTIF($B$1:B242,ESTADISTICAS!B$9)</f>
        <v>0</v>
      </c>
      <c r="B242" t="str">
        <f t="shared" si="3"/>
        <v>15</v>
      </c>
      <c r="C242" s="157">
        <v>15367</v>
      </c>
      <c r="D242" s="158" t="s">
        <v>1625</v>
      </c>
      <c r="E242">
        <v>61</v>
      </c>
      <c r="F242">
        <v>15</v>
      </c>
      <c r="G242" s="160">
        <v>0.24590163934426229</v>
      </c>
      <c r="H242">
        <v>59</v>
      </c>
      <c r="I242">
        <v>22</v>
      </c>
      <c r="J242" s="160">
        <v>0.3728813559322034</v>
      </c>
      <c r="K242">
        <v>93</v>
      </c>
      <c r="L242">
        <v>30</v>
      </c>
      <c r="M242" s="160">
        <v>0.32258064516129031</v>
      </c>
      <c r="N242">
        <v>77</v>
      </c>
      <c r="O242">
        <v>31</v>
      </c>
      <c r="P242" s="160">
        <v>0.40259740259740262</v>
      </c>
    </row>
    <row r="243" spans="1:16" x14ac:dyDescent="0.25">
      <c r="A243" s="44">
        <f>+COUNTIF($B$1:B243,ESTADISTICAS!B$9)</f>
        <v>0</v>
      </c>
      <c r="B243" t="str">
        <f t="shared" si="3"/>
        <v>15</v>
      </c>
      <c r="C243" s="157">
        <v>15368</v>
      </c>
      <c r="D243" s="158" t="s">
        <v>1467</v>
      </c>
      <c r="E243">
        <v>29</v>
      </c>
      <c r="F243">
        <v>7</v>
      </c>
      <c r="G243" s="160">
        <v>0.2413793103448276</v>
      </c>
      <c r="H243">
        <v>22</v>
      </c>
      <c r="I243">
        <v>4</v>
      </c>
      <c r="J243" s="160">
        <v>0.18181818181818182</v>
      </c>
      <c r="K243">
        <v>55</v>
      </c>
      <c r="L243">
        <v>15</v>
      </c>
      <c r="M243" s="160">
        <v>0.27272727272727271</v>
      </c>
      <c r="N243">
        <v>38</v>
      </c>
      <c r="O243">
        <v>4</v>
      </c>
      <c r="P243" s="160">
        <v>0.10526315789473684</v>
      </c>
    </row>
    <row r="244" spans="1:16" x14ac:dyDescent="0.25">
      <c r="A244" s="44">
        <f>+COUNTIF($B$1:B244,ESTADISTICAS!B$9)</f>
        <v>0</v>
      </c>
      <c r="B244" t="str">
        <f t="shared" si="3"/>
        <v>15</v>
      </c>
      <c r="C244" s="157">
        <v>15377</v>
      </c>
      <c r="D244" s="158" t="s">
        <v>1626</v>
      </c>
      <c r="E244">
        <v>21</v>
      </c>
      <c r="F244">
        <v>5</v>
      </c>
      <c r="G244" s="160">
        <v>0.23809523809523808</v>
      </c>
      <c r="H244">
        <v>18</v>
      </c>
      <c r="I244">
        <v>8</v>
      </c>
      <c r="J244" s="160">
        <v>0.44444444444444442</v>
      </c>
      <c r="K244">
        <v>40</v>
      </c>
      <c r="L244">
        <v>11</v>
      </c>
      <c r="M244" s="160">
        <v>0.27500000000000002</v>
      </c>
      <c r="N244">
        <v>29</v>
      </c>
      <c r="O244">
        <v>7</v>
      </c>
      <c r="P244" s="160">
        <v>0.2413793103448276</v>
      </c>
    </row>
    <row r="245" spans="1:16" x14ac:dyDescent="0.25">
      <c r="A245" s="44">
        <f>+COUNTIF($B$1:B245,ESTADISTICAS!B$9)</f>
        <v>0</v>
      </c>
      <c r="B245" t="str">
        <f t="shared" si="3"/>
        <v>15</v>
      </c>
      <c r="C245" s="157">
        <v>15380</v>
      </c>
      <c r="D245" s="158" t="s">
        <v>1627</v>
      </c>
      <c r="E245">
        <v>31</v>
      </c>
      <c r="F245">
        <v>14</v>
      </c>
      <c r="G245" s="160">
        <v>0.45161290322580644</v>
      </c>
      <c r="H245">
        <v>37</v>
      </c>
      <c r="I245">
        <v>10</v>
      </c>
      <c r="J245" s="160">
        <v>0.27027027027027029</v>
      </c>
      <c r="K245">
        <v>29</v>
      </c>
      <c r="L245">
        <v>6</v>
      </c>
      <c r="M245" s="160">
        <v>0.20689655172413793</v>
      </c>
      <c r="N245">
        <v>36</v>
      </c>
      <c r="O245">
        <v>16</v>
      </c>
      <c r="P245" s="160">
        <v>0.44444444444444442</v>
      </c>
    </row>
    <row r="246" spans="1:16" x14ac:dyDescent="0.25">
      <c r="A246" s="44">
        <f>+COUNTIF($B$1:B246,ESTADISTICAS!B$9)</f>
        <v>0</v>
      </c>
      <c r="B246" t="str">
        <f t="shared" si="3"/>
        <v>15</v>
      </c>
      <c r="C246" s="157">
        <v>15401</v>
      </c>
      <c r="D246" s="158" t="s">
        <v>1628</v>
      </c>
      <c r="E246">
        <v>10</v>
      </c>
      <c r="F246">
        <v>3</v>
      </c>
      <c r="G246" s="160">
        <v>0.3</v>
      </c>
      <c r="H246">
        <v>9</v>
      </c>
      <c r="I246">
        <v>4</v>
      </c>
      <c r="J246" s="160">
        <v>0.44444444444444442</v>
      </c>
      <c r="K246">
        <v>10</v>
      </c>
      <c r="L246">
        <v>1</v>
      </c>
      <c r="M246" s="160">
        <v>0.1</v>
      </c>
      <c r="N246">
        <v>7</v>
      </c>
      <c r="O246">
        <v>3</v>
      </c>
      <c r="P246" s="160">
        <v>0.42857142857142855</v>
      </c>
    </row>
    <row r="247" spans="1:16" x14ac:dyDescent="0.25">
      <c r="A247" s="44">
        <f>+COUNTIF($B$1:B247,ESTADISTICAS!B$9)</f>
        <v>0</v>
      </c>
      <c r="B247" t="str">
        <f t="shared" si="3"/>
        <v>15</v>
      </c>
      <c r="C247" s="157">
        <v>15403</v>
      </c>
      <c r="D247" s="158" t="s">
        <v>1629</v>
      </c>
      <c r="E247">
        <v>34</v>
      </c>
      <c r="F247">
        <v>12</v>
      </c>
      <c r="G247" s="160">
        <v>0.35294117647058826</v>
      </c>
      <c r="H247">
        <v>49</v>
      </c>
      <c r="I247">
        <v>7</v>
      </c>
      <c r="J247" s="160">
        <v>0.14285714285714285</v>
      </c>
      <c r="K247">
        <v>26</v>
      </c>
      <c r="L247">
        <v>9</v>
      </c>
      <c r="M247" s="160">
        <v>0.34615384615384615</v>
      </c>
      <c r="N247">
        <v>39</v>
      </c>
      <c r="O247">
        <v>6</v>
      </c>
      <c r="P247" s="160">
        <v>0.15384615384615385</v>
      </c>
    </row>
    <row r="248" spans="1:16" x14ac:dyDescent="0.25">
      <c r="A248" s="44">
        <f>+COUNTIF($B$1:B248,ESTADISTICAS!B$9)</f>
        <v>0</v>
      </c>
      <c r="B248" t="str">
        <f t="shared" si="3"/>
        <v>15</v>
      </c>
      <c r="C248" s="157">
        <v>15407</v>
      </c>
      <c r="D248" s="158" t="s">
        <v>1630</v>
      </c>
      <c r="E248">
        <v>160</v>
      </c>
      <c r="F248">
        <v>63</v>
      </c>
      <c r="G248" s="160">
        <v>0.39374999999999999</v>
      </c>
      <c r="H248">
        <v>192</v>
      </c>
      <c r="I248">
        <v>80</v>
      </c>
      <c r="J248" s="160">
        <v>0.41666666666666669</v>
      </c>
      <c r="K248">
        <v>229</v>
      </c>
      <c r="L248">
        <v>92</v>
      </c>
      <c r="M248" s="160">
        <v>0.40174672489082969</v>
      </c>
      <c r="N248">
        <v>214</v>
      </c>
      <c r="O248">
        <v>85</v>
      </c>
      <c r="P248" s="160">
        <v>0.39719626168224298</v>
      </c>
    </row>
    <row r="249" spans="1:16" x14ac:dyDescent="0.25">
      <c r="A249" s="44">
        <f>+COUNTIF($B$1:B249,ESTADISTICAS!B$9)</f>
        <v>0</v>
      </c>
      <c r="B249" t="str">
        <f t="shared" si="3"/>
        <v>15</v>
      </c>
      <c r="C249" s="157">
        <v>15425</v>
      </c>
      <c r="D249" s="158" t="s">
        <v>1631</v>
      </c>
      <c r="E249">
        <v>56</v>
      </c>
      <c r="F249">
        <v>18</v>
      </c>
      <c r="G249" s="160">
        <v>0.32142857142857145</v>
      </c>
      <c r="H249">
        <v>41</v>
      </c>
      <c r="I249">
        <v>14</v>
      </c>
      <c r="J249" s="160">
        <v>0.34146341463414637</v>
      </c>
      <c r="K249">
        <v>59</v>
      </c>
      <c r="L249">
        <v>21</v>
      </c>
      <c r="M249" s="160">
        <v>0.3559322033898305</v>
      </c>
      <c r="N249">
        <v>49</v>
      </c>
      <c r="O249">
        <v>12</v>
      </c>
      <c r="P249" s="160">
        <v>0.24489795918367346</v>
      </c>
    </row>
    <row r="250" spans="1:16" x14ac:dyDescent="0.25">
      <c r="A250" s="44">
        <f>+COUNTIF($B$1:B250,ESTADISTICAS!B$9)</f>
        <v>0</v>
      </c>
      <c r="B250" t="str">
        <f t="shared" si="3"/>
        <v>15</v>
      </c>
      <c r="C250" s="157">
        <v>15442</v>
      </c>
      <c r="D250" s="158" t="s">
        <v>1632</v>
      </c>
      <c r="E250">
        <v>75</v>
      </c>
      <c r="F250">
        <v>19</v>
      </c>
      <c r="G250" s="160">
        <v>0.25333333333333335</v>
      </c>
      <c r="H250">
        <v>59</v>
      </c>
      <c r="I250">
        <v>19</v>
      </c>
      <c r="J250" s="160">
        <v>0.32203389830508472</v>
      </c>
      <c r="K250">
        <v>83</v>
      </c>
      <c r="L250">
        <v>12</v>
      </c>
      <c r="M250" s="160">
        <v>0.14457831325301204</v>
      </c>
      <c r="N250">
        <v>90</v>
      </c>
      <c r="O250">
        <v>12</v>
      </c>
      <c r="P250" s="160">
        <v>0.13333333333333333</v>
      </c>
    </row>
    <row r="251" spans="1:16" x14ac:dyDescent="0.25">
      <c r="A251" s="44">
        <f>+COUNTIF($B$1:B251,ESTADISTICAS!B$9)</f>
        <v>0</v>
      </c>
      <c r="B251" t="str">
        <f t="shared" si="3"/>
        <v>15</v>
      </c>
      <c r="C251" s="157">
        <v>15455</v>
      </c>
      <c r="D251" s="158" t="s">
        <v>1633</v>
      </c>
      <c r="E251">
        <v>113</v>
      </c>
      <c r="F251">
        <v>55</v>
      </c>
      <c r="G251" s="160">
        <v>0.48672566371681414</v>
      </c>
      <c r="H251">
        <v>96</v>
      </c>
      <c r="I251">
        <v>42</v>
      </c>
      <c r="J251" s="160">
        <v>0.4375</v>
      </c>
      <c r="K251">
        <v>128</v>
      </c>
      <c r="L251">
        <v>75</v>
      </c>
      <c r="M251" s="160">
        <v>0.5859375</v>
      </c>
      <c r="N251">
        <v>113</v>
      </c>
      <c r="O251">
        <v>73</v>
      </c>
      <c r="P251" s="160">
        <v>0.64601769911504425</v>
      </c>
    </row>
    <row r="252" spans="1:16" x14ac:dyDescent="0.25">
      <c r="A252" s="44">
        <f>+COUNTIF($B$1:B252,ESTADISTICAS!B$9)</f>
        <v>0</v>
      </c>
      <c r="B252" t="str">
        <f t="shared" si="3"/>
        <v>15</v>
      </c>
      <c r="C252" s="157">
        <v>15464</v>
      </c>
      <c r="D252" s="158" t="s">
        <v>1634</v>
      </c>
      <c r="E252">
        <v>68</v>
      </c>
      <c r="F252">
        <v>19</v>
      </c>
      <c r="G252" s="160">
        <v>0.27941176470588236</v>
      </c>
      <c r="H252">
        <v>63</v>
      </c>
      <c r="I252">
        <v>12</v>
      </c>
      <c r="J252" s="160">
        <v>0.19047619047619047</v>
      </c>
      <c r="K252">
        <v>45</v>
      </c>
      <c r="L252">
        <v>12</v>
      </c>
      <c r="M252" s="160">
        <v>0.26666666666666666</v>
      </c>
      <c r="N252">
        <v>45</v>
      </c>
      <c r="O252">
        <v>12</v>
      </c>
      <c r="P252" s="160">
        <v>0.26666666666666666</v>
      </c>
    </row>
    <row r="253" spans="1:16" x14ac:dyDescent="0.25">
      <c r="A253" s="44">
        <f>+COUNTIF($B$1:B253,ESTADISTICAS!B$9)</f>
        <v>0</v>
      </c>
      <c r="B253" t="str">
        <f t="shared" si="3"/>
        <v>15</v>
      </c>
      <c r="C253" s="157">
        <v>15466</v>
      </c>
      <c r="D253" s="158" t="s">
        <v>1635</v>
      </c>
      <c r="E253">
        <v>80</v>
      </c>
      <c r="F253">
        <v>23</v>
      </c>
      <c r="G253" s="160">
        <v>0.28749999999999998</v>
      </c>
      <c r="H253">
        <v>63</v>
      </c>
      <c r="I253">
        <v>34</v>
      </c>
      <c r="J253" s="160">
        <v>0.53968253968253965</v>
      </c>
      <c r="K253">
        <v>75</v>
      </c>
      <c r="L253">
        <v>25</v>
      </c>
      <c r="M253" s="160">
        <v>0.33333333333333331</v>
      </c>
      <c r="N253">
        <v>70</v>
      </c>
      <c r="O253">
        <v>21</v>
      </c>
      <c r="P253" s="160">
        <v>0.3</v>
      </c>
    </row>
    <row r="254" spans="1:16" x14ac:dyDescent="0.25">
      <c r="A254" s="44">
        <f>+COUNTIF($B$1:B254,ESTADISTICAS!B$9)</f>
        <v>0</v>
      </c>
      <c r="B254" t="str">
        <f t="shared" si="3"/>
        <v>15</v>
      </c>
      <c r="C254" s="157">
        <v>15469</v>
      </c>
      <c r="D254" s="158" t="s">
        <v>1636</v>
      </c>
      <c r="E254">
        <v>288</v>
      </c>
      <c r="F254">
        <v>63</v>
      </c>
      <c r="G254" s="160">
        <v>0.21875</v>
      </c>
      <c r="H254">
        <v>260</v>
      </c>
      <c r="I254">
        <v>74</v>
      </c>
      <c r="J254" s="160">
        <v>0.2846153846153846</v>
      </c>
      <c r="K254">
        <v>252</v>
      </c>
      <c r="L254">
        <v>64</v>
      </c>
      <c r="M254" s="160">
        <v>0.25396825396825395</v>
      </c>
      <c r="N254">
        <v>269</v>
      </c>
      <c r="O254">
        <v>67</v>
      </c>
      <c r="P254" s="160">
        <v>0.24907063197026022</v>
      </c>
    </row>
    <row r="255" spans="1:16" x14ac:dyDescent="0.25">
      <c r="A255" s="44">
        <f>+COUNTIF($B$1:B255,ESTADISTICAS!B$9)</f>
        <v>0</v>
      </c>
      <c r="B255" t="str">
        <f t="shared" si="3"/>
        <v>15</v>
      </c>
      <c r="C255" s="157">
        <v>15476</v>
      </c>
      <c r="D255" s="158" t="s">
        <v>1637</v>
      </c>
      <c r="E255">
        <v>70</v>
      </c>
      <c r="F255">
        <v>28</v>
      </c>
      <c r="G255" s="160">
        <v>0.4</v>
      </c>
      <c r="H255">
        <v>61</v>
      </c>
      <c r="I255">
        <v>17</v>
      </c>
      <c r="J255" s="160">
        <v>0.27868852459016391</v>
      </c>
      <c r="K255">
        <v>68</v>
      </c>
      <c r="L255">
        <v>26</v>
      </c>
      <c r="M255" s="160">
        <v>0.38235294117647056</v>
      </c>
      <c r="N255">
        <v>65</v>
      </c>
      <c r="O255">
        <v>17</v>
      </c>
      <c r="P255" s="160">
        <v>0.26153846153846155</v>
      </c>
    </row>
    <row r="256" spans="1:16" x14ac:dyDescent="0.25">
      <c r="A256" s="44">
        <f>+COUNTIF($B$1:B256,ESTADISTICAS!B$9)</f>
        <v>0</v>
      </c>
      <c r="B256" t="str">
        <f t="shared" si="3"/>
        <v>15</v>
      </c>
      <c r="C256" s="157">
        <v>15480</v>
      </c>
      <c r="D256" s="158" t="s">
        <v>1638</v>
      </c>
      <c r="E256">
        <v>100</v>
      </c>
      <c r="F256">
        <v>14</v>
      </c>
      <c r="G256" s="160">
        <v>0.14000000000000001</v>
      </c>
      <c r="H256">
        <v>125</v>
      </c>
      <c r="I256">
        <v>30</v>
      </c>
      <c r="J256" s="160">
        <v>0.24</v>
      </c>
      <c r="K256">
        <v>129</v>
      </c>
      <c r="L256">
        <v>45</v>
      </c>
      <c r="M256" s="160">
        <v>0.34883720930232559</v>
      </c>
      <c r="N256">
        <v>96</v>
      </c>
      <c r="O256">
        <v>24</v>
      </c>
      <c r="P256" s="160">
        <v>0.25</v>
      </c>
    </row>
    <row r="257" spans="1:16" x14ac:dyDescent="0.25">
      <c r="A257" s="44">
        <f>+COUNTIF($B$1:B257,ESTADISTICAS!B$9)</f>
        <v>0</v>
      </c>
      <c r="B257" t="str">
        <f t="shared" si="3"/>
        <v>15</v>
      </c>
      <c r="C257" s="157">
        <v>15491</v>
      </c>
      <c r="D257" s="158" t="s">
        <v>1639</v>
      </c>
      <c r="E257">
        <v>209</v>
      </c>
      <c r="F257">
        <v>109</v>
      </c>
      <c r="G257" s="160">
        <v>0.52153110047846885</v>
      </c>
      <c r="H257">
        <v>199</v>
      </c>
      <c r="I257">
        <v>113</v>
      </c>
      <c r="J257" s="160">
        <v>0.56783919597989951</v>
      </c>
      <c r="K257">
        <v>214</v>
      </c>
      <c r="L257">
        <v>134</v>
      </c>
      <c r="M257" s="160">
        <v>0.62616822429906538</v>
      </c>
      <c r="N257">
        <v>207</v>
      </c>
      <c r="O257">
        <v>115</v>
      </c>
      <c r="P257" s="160">
        <v>0.55555555555555558</v>
      </c>
    </row>
    <row r="258" spans="1:16" x14ac:dyDescent="0.25">
      <c r="A258" s="44">
        <f>+COUNTIF($B$1:B258,ESTADISTICAS!B$9)</f>
        <v>0</v>
      </c>
      <c r="B258" t="str">
        <f t="shared" si="3"/>
        <v>15</v>
      </c>
      <c r="C258" s="157">
        <v>15494</v>
      </c>
      <c r="D258" s="158" t="s">
        <v>1640</v>
      </c>
      <c r="E258">
        <v>68</v>
      </c>
      <c r="F258">
        <v>26</v>
      </c>
      <c r="G258" s="160">
        <v>0.38235294117647056</v>
      </c>
      <c r="H258">
        <v>65</v>
      </c>
      <c r="I258">
        <v>26</v>
      </c>
      <c r="J258" s="160">
        <v>0.4</v>
      </c>
      <c r="K258">
        <v>75</v>
      </c>
      <c r="L258">
        <v>31</v>
      </c>
      <c r="M258" s="160">
        <v>0.41333333333333333</v>
      </c>
      <c r="N258">
        <v>95</v>
      </c>
      <c r="O258">
        <v>24</v>
      </c>
      <c r="P258" s="160">
        <v>0.25263157894736843</v>
      </c>
    </row>
    <row r="259" spans="1:16" x14ac:dyDescent="0.25">
      <c r="A259" s="44">
        <f>+COUNTIF($B$1:B259,ESTADISTICAS!B$9)</f>
        <v>0</v>
      </c>
      <c r="B259" t="str">
        <f t="shared" si="3"/>
        <v>15</v>
      </c>
      <c r="C259" s="157">
        <v>15500</v>
      </c>
      <c r="D259" s="158" t="s">
        <v>1641</v>
      </c>
      <c r="E259">
        <v>45</v>
      </c>
      <c r="F259">
        <v>15</v>
      </c>
      <c r="G259" s="160">
        <v>0.33333333333333331</v>
      </c>
      <c r="H259">
        <v>25</v>
      </c>
      <c r="I259">
        <v>6</v>
      </c>
      <c r="J259" s="160">
        <v>0.24</v>
      </c>
      <c r="K259">
        <v>22</v>
      </c>
      <c r="L259">
        <v>8</v>
      </c>
      <c r="M259" s="160">
        <v>0.36363636363636365</v>
      </c>
      <c r="N259">
        <v>34</v>
      </c>
      <c r="O259">
        <v>15</v>
      </c>
      <c r="P259" s="160">
        <v>0.44117647058823528</v>
      </c>
    </row>
    <row r="260" spans="1:16" x14ac:dyDescent="0.25">
      <c r="A260" s="44">
        <f>+COUNTIF($B$1:B260,ESTADISTICAS!B$9)</f>
        <v>0</v>
      </c>
      <c r="B260" t="str">
        <f t="shared" ref="B260:B323" si="4">+IF(LEN(C260)=4,MID(C260,1,1),MID(C260,1,2))</f>
        <v>15</v>
      </c>
      <c r="C260" s="157">
        <v>15507</v>
      </c>
      <c r="D260" s="158" t="s">
        <v>1642</v>
      </c>
      <c r="E260">
        <v>84</v>
      </c>
      <c r="F260">
        <v>17</v>
      </c>
      <c r="G260" s="160">
        <v>0.20238095238095238</v>
      </c>
      <c r="H260">
        <v>106</v>
      </c>
      <c r="I260">
        <v>28</v>
      </c>
      <c r="J260" s="160">
        <v>0.26415094339622641</v>
      </c>
      <c r="K260">
        <v>88</v>
      </c>
      <c r="L260">
        <v>15</v>
      </c>
      <c r="M260" s="160">
        <v>0.17045454545454544</v>
      </c>
      <c r="N260">
        <v>116</v>
      </c>
      <c r="O260">
        <v>29</v>
      </c>
      <c r="P260" s="160">
        <v>0.25</v>
      </c>
    </row>
    <row r="261" spans="1:16" x14ac:dyDescent="0.25">
      <c r="A261" s="44">
        <f>+COUNTIF($B$1:B261,ESTADISTICAS!B$9)</f>
        <v>0</v>
      </c>
      <c r="B261" t="str">
        <f t="shared" si="4"/>
        <v>15</v>
      </c>
      <c r="C261" s="157">
        <v>15511</v>
      </c>
      <c r="D261" s="158" t="s">
        <v>1643</v>
      </c>
      <c r="E261">
        <v>10</v>
      </c>
      <c r="F261">
        <v>5</v>
      </c>
      <c r="G261" s="160">
        <v>0.5</v>
      </c>
      <c r="H261">
        <v>10</v>
      </c>
      <c r="I261">
        <v>5</v>
      </c>
      <c r="J261" s="160">
        <v>0.5</v>
      </c>
      <c r="K261">
        <v>24</v>
      </c>
      <c r="L261">
        <v>9</v>
      </c>
      <c r="M261" s="160">
        <v>0.375</v>
      </c>
      <c r="N261">
        <v>9</v>
      </c>
      <c r="O261">
        <v>3</v>
      </c>
      <c r="P261" s="160">
        <v>0.33333333333333331</v>
      </c>
    </row>
    <row r="262" spans="1:16" x14ac:dyDescent="0.25">
      <c r="A262" s="44">
        <f>+COUNTIF($B$1:B262,ESTADISTICAS!B$9)</f>
        <v>0</v>
      </c>
      <c r="B262" t="str">
        <f t="shared" si="4"/>
        <v>15</v>
      </c>
      <c r="C262" s="157">
        <v>15514</v>
      </c>
      <c r="D262" s="158" t="s">
        <v>1644</v>
      </c>
      <c r="E262">
        <v>52</v>
      </c>
      <c r="F262">
        <v>18</v>
      </c>
      <c r="G262" s="160">
        <v>0.34615384615384615</v>
      </c>
      <c r="H262">
        <v>46</v>
      </c>
      <c r="I262">
        <v>16</v>
      </c>
      <c r="J262" s="160">
        <v>0.34782608695652173</v>
      </c>
      <c r="K262">
        <v>36</v>
      </c>
      <c r="L262">
        <v>22</v>
      </c>
      <c r="M262" s="160">
        <v>0.61111111111111116</v>
      </c>
      <c r="N262">
        <v>47</v>
      </c>
      <c r="O262">
        <v>16</v>
      </c>
      <c r="P262" s="160">
        <v>0.34042553191489361</v>
      </c>
    </row>
    <row r="263" spans="1:16" x14ac:dyDescent="0.25">
      <c r="A263" s="44">
        <f>+COUNTIF($B$1:B263,ESTADISTICAS!B$9)</f>
        <v>0</v>
      </c>
      <c r="B263" t="str">
        <f t="shared" si="4"/>
        <v>15</v>
      </c>
      <c r="C263" s="157">
        <v>15516</v>
      </c>
      <c r="D263" s="158" t="s">
        <v>1645</v>
      </c>
      <c r="E263">
        <v>479</v>
      </c>
      <c r="F263">
        <v>224</v>
      </c>
      <c r="G263" s="160">
        <v>0.46764091858037576</v>
      </c>
      <c r="H263">
        <v>408</v>
      </c>
      <c r="I263">
        <v>167</v>
      </c>
      <c r="J263" s="160">
        <v>0.40931372549019607</v>
      </c>
      <c r="K263">
        <v>461</v>
      </c>
      <c r="L263">
        <v>233</v>
      </c>
      <c r="M263" s="160">
        <v>0.50542299349240782</v>
      </c>
      <c r="N263">
        <v>464</v>
      </c>
      <c r="O263">
        <v>189</v>
      </c>
      <c r="P263" s="160">
        <v>0.40732758620689657</v>
      </c>
    </row>
    <row r="264" spans="1:16" x14ac:dyDescent="0.25">
      <c r="A264" s="44">
        <f>+COUNTIF($B$1:B264,ESTADISTICAS!B$9)</f>
        <v>0</v>
      </c>
      <c r="B264" t="str">
        <f t="shared" si="4"/>
        <v>15</v>
      </c>
      <c r="C264" s="157">
        <v>15518</v>
      </c>
      <c r="D264" s="158" t="s">
        <v>1646</v>
      </c>
      <c r="E264">
        <v>32</v>
      </c>
      <c r="F264">
        <v>13</v>
      </c>
      <c r="G264" s="160">
        <v>0.40625</v>
      </c>
      <c r="H264">
        <v>33</v>
      </c>
      <c r="I264">
        <v>17</v>
      </c>
      <c r="J264" s="160">
        <v>0.51515151515151514</v>
      </c>
      <c r="K264">
        <v>25</v>
      </c>
      <c r="L264">
        <v>9</v>
      </c>
      <c r="M264" s="160">
        <v>0.36</v>
      </c>
      <c r="N264">
        <v>31</v>
      </c>
      <c r="O264">
        <v>7</v>
      </c>
      <c r="P264" s="160">
        <v>0.22580645161290322</v>
      </c>
    </row>
    <row r="265" spans="1:16" x14ac:dyDescent="0.25">
      <c r="A265" s="44">
        <f>+COUNTIF($B$1:B265,ESTADISTICAS!B$9)</f>
        <v>0</v>
      </c>
      <c r="B265" t="str">
        <f t="shared" si="4"/>
        <v>15</v>
      </c>
      <c r="C265" s="157">
        <v>15522</v>
      </c>
      <c r="D265" s="158" t="s">
        <v>1647</v>
      </c>
      <c r="E265">
        <v>44</v>
      </c>
      <c r="F265">
        <v>13</v>
      </c>
      <c r="G265" s="160">
        <v>0.29545454545454547</v>
      </c>
      <c r="H265">
        <v>47</v>
      </c>
      <c r="I265">
        <v>6</v>
      </c>
      <c r="J265" s="160">
        <v>0.1276595744680851</v>
      </c>
      <c r="K265">
        <v>40</v>
      </c>
      <c r="L265">
        <v>14</v>
      </c>
      <c r="M265" s="160">
        <v>0.35</v>
      </c>
      <c r="N265">
        <v>40</v>
      </c>
      <c r="O265">
        <v>9</v>
      </c>
      <c r="P265" s="160">
        <v>0.22500000000000001</v>
      </c>
    </row>
    <row r="266" spans="1:16" x14ac:dyDescent="0.25">
      <c r="A266" s="44">
        <f>+COUNTIF($B$1:B266,ESTADISTICAS!B$9)</f>
        <v>0</v>
      </c>
      <c r="B266" t="str">
        <f t="shared" si="4"/>
        <v>15</v>
      </c>
      <c r="C266" s="157">
        <v>15531</v>
      </c>
      <c r="D266" s="158" t="s">
        <v>1648</v>
      </c>
      <c r="E266">
        <v>86</v>
      </c>
      <c r="F266">
        <v>21</v>
      </c>
      <c r="G266" s="160">
        <v>0.2441860465116279</v>
      </c>
      <c r="H266">
        <v>100</v>
      </c>
      <c r="I266">
        <v>20</v>
      </c>
      <c r="J266" s="160">
        <v>0.2</v>
      </c>
      <c r="K266">
        <v>113</v>
      </c>
      <c r="L266">
        <v>26</v>
      </c>
      <c r="M266" s="160">
        <v>0.23008849557522124</v>
      </c>
      <c r="N266">
        <v>114</v>
      </c>
      <c r="O266">
        <v>27</v>
      </c>
      <c r="P266" s="160">
        <v>0.23684210526315788</v>
      </c>
    </row>
    <row r="267" spans="1:16" x14ac:dyDescent="0.25">
      <c r="A267" s="44">
        <f>+COUNTIF($B$1:B267,ESTADISTICAS!B$9)</f>
        <v>0</v>
      </c>
      <c r="B267" t="str">
        <f t="shared" si="4"/>
        <v>15</v>
      </c>
      <c r="C267" s="157">
        <v>15533</v>
      </c>
      <c r="D267" s="158" t="s">
        <v>1649</v>
      </c>
      <c r="E267">
        <v>27</v>
      </c>
      <c r="F267">
        <v>8</v>
      </c>
      <c r="G267" s="160">
        <v>0.29629629629629628</v>
      </c>
      <c r="H267">
        <v>24</v>
      </c>
      <c r="I267">
        <v>10</v>
      </c>
      <c r="J267" s="160">
        <v>0.41666666666666669</v>
      </c>
      <c r="K267">
        <v>27</v>
      </c>
      <c r="L267">
        <v>10</v>
      </c>
      <c r="M267" s="160">
        <v>0.37037037037037035</v>
      </c>
      <c r="N267">
        <v>23</v>
      </c>
      <c r="O267">
        <v>9</v>
      </c>
      <c r="P267" s="160">
        <v>0.39130434782608697</v>
      </c>
    </row>
    <row r="268" spans="1:16" x14ac:dyDescent="0.25">
      <c r="A268" s="44">
        <f>+COUNTIF($B$1:B268,ESTADISTICAS!B$9)</f>
        <v>0</v>
      </c>
      <c r="B268" t="str">
        <f t="shared" si="4"/>
        <v>15</v>
      </c>
      <c r="C268" s="157">
        <v>15537</v>
      </c>
      <c r="D268" s="158" t="s">
        <v>1650</v>
      </c>
      <c r="E268">
        <v>60</v>
      </c>
      <c r="F268">
        <v>21</v>
      </c>
      <c r="G268" s="160">
        <v>0.35</v>
      </c>
      <c r="H268">
        <v>61</v>
      </c>
      <c r="I268">
        <v>28</v>
      </c>
      <c r="J268" s="160">
        <v>0.45901639344262296</v>
      </c>
      <c r="K268">
        <v>52</v>
      </c>
      <c r="L268">
        <v>29</v>
      </c>
      <c r="M268" s="160">
        <v>0.55769230769230771</v>
      </c>
      <c r="N268">
        <v>57</v>
      </c>
      <c r="O268">
        <v>24</v>
      </c>
      <c r="P268" s="160">
        <v>0.42105263157894735</v>
      </c>
    </row>
    <row r="269" spans="1:16" x14ac:dyDescent="0.25">
      <c r="A269" s="44">
        <f>+COUNTIF($B$1:B269,ESTADISTICAS!B$9)</f>
        <v>0</v>
      </c>
      <c r="B269" t="str">
        <f t="shared" si="4"/>
        <v>15</v>
      </c>
      <c r="C269" s="157">
        <v>15542</v>
      </c>
      <c r="D269" s="158" t="s">
        <v>1651</v>
      </c>
      <c r="E269">
        <v>64</v>
      </c>
      <c r="F269">
        <v>15</v>
      </c>
      <c r="G269" s="160">
        <v>0.234375</v>
      </c>
      <c r="H269">
        <v>74</v>
      </c>
      <c r="I269">
        <v>15</v>
      </c>
      <c r="J269" s="160">
        <v>0.20270270270270271</v>
      </c>
      <c r="K269">
        <v>72</v>
      </c>
      <c r="L269">
        <v>27</v>
      </c>
      <c r="M269" s="160">
        <v>0.375</v>
      </c>
      <c r="N269">
        <v>62</v>
      </c>
      <c r="O269">
        <v>19</v>
      </c>
      <c r="P269" s="160">
        <v>0.30645161290322581</v>
      </c>
    </row>
    <row r="270" spans="1:16" x14ac:dyDescent="0.25">
      <c r="A270" s="44">
        <f>+COUNTIF($B$1:B270,ESTADISTICAS!B$9)</f>
        <v>0</v>
      </c>
      <c r="B270" t="str">
        <f t="shared" si="4"/>
        <v>15</v>
      </c>
      <c r="C270" s="157">
        <v>15550</v>
      </c>
      <c r="D270" s="158" t="s">
        <v>1652</v>
      </c>
      <c r="E270">
        <v>32</v>
      </c>
      <c r="F270">
        <v>6</v>
      </c>
      <c r="G270" s="160">
        <v>0.1875</v>
      </c>
      <c r="H270">
        <v>14</v>
      </c>
      <c r="I270">
        <v>4</v>
      </c>
      <c r="J270" s="160">
        <v>0.2857142857142857</v>
      </c>
      <c r="K270">
        <v>17</v>
      </c>
      <c r="L270">
        <v>4</v>
      </c>
      <c r="M270" s="160">
        <v>0.23529411764705882</v>
      </c>
      <c r="N270">
        <v>12</v>
      </c>
      <c r="O270">
        <v>2</v>
      </c>
      <c r="P270" s="160">
        <v>0.16666666666666666</v>
      </c>
    </row>
    <row r="271" spans="1:16" x14ac:dyDescent="0.25">
      <c r="A271" s="44">
        <f>+COUNTIF($B$1:B271,ESTADISTICAS!B$9)</f>
        <v>0</v>
      </c>
      <c r="B271" t="str">
        <f t="shared" si="4"/>
        <v>15</v>
      </c>
      <c r="C271" s="157">
        <v>15572</v>
      </c>
      <c r="D271" s="158" t="s">
        <v>1653</v>
      </c>
      <c r="E271">
        <v>523</v>
      </c>
      <c r="F271">
        <v>181</v>
      </c>
      <c r="G271" s="160">
        <v>0.34608030592734224</v>
      </c>
      <c r="H271">
        <v>518</v>
      </c>
      <c r="I271">
        <v>164</v>
      </c>
      <c r="J271" s="160">
        <v>0.31660231660231658</v>
      </c>
      <c r="K271">
        <v>554</v>
      </c>
      <c r="L271">
        <v>181</v>
      </c>
      <c r="M271" s="160">
        <v>0.3267148014440433</v>
      </c>
      <c r="N271">
        <v>556</v>
      </c>
      <c r="O271">
        <v>160</v>
      </c>
      <c r="P271" s="160">
        <v>0.28776978417266186</v>
      </c>
    </row>
    <row r="272" spans="1:16" x14ac:dyDescent="0.25">
      <c r="A272" s="44">
        <f>+COUNTIF($B$1:B272,ESTADISTICAS!B$9)</f>
        <v>0</v>
      </c>
      <c r="B272" t="str">
        <f t="shared" si="4"/>
        <v>15</v>
      </c>
      <c r="C272" s="157">
        <v>15580</v>
      </c>
      <c r="D272" s="158" t="s">
        <v>1654</v>
      </c>
      <c r="E272">
        <v>54</v>
      </c>
      <c r="F272">
        <v>13</v>
      </c>
      <c r="G272" s="160">
        <v>0.24074074074074073</v>
      </c>
      <c r="H272">
        <v>68</v>
      </c>
      <c r="I272">
        <v>22</v>
      </c>
      <c r="J272" s="160">
        <v>0.3235294117647059</v>
      </c>
      <c r="K272">
        <v>42</v>
      </c>
      <c r="L272">
        <v>16</v>
      </c>
      <c r="M272" s="160">
        <v>0.38095238095238093</v>
      </c>
      <c r="N272">
        <v>60</v>
      </c>
      <c r="O272">
        <v>26</v>
      </c>
      <c r="P272" s="160">
        <v>0.43333333333333335</v>
      </c>
    </row>
    <row r="273" spans="1:16" x14ac:dyDescent="0.25">
      <c r="A273" s="44">
        <f>+COUNTIF($B$1:B273,ESTADISTICAS!B$9)</f>
        <v>0</v>
      </c>
      <c r="B273" t="str">
        <f t="shared" si="4"/>
        <v>15</v>
      </c>
      <c r="C273" s="157">
        <v>15599</v>
      </c>
      <c r="D273" s="158" t="s">
        <v>1655</v>
      </c>
      <c r="E273">
        <v>144</v>
      </c>
      <c r="F273">
        <v>61</v>
      </c>
      <c r="G273" s="160">
        <v>0.4236111111111111</v>
      </c>
      <c r="H273">
        <v>150</v>
      </c>
      <c r="I273">
        <v>55</v>
      </c>
      <c r="J273" s="160">
        <v>0.36666666666666664</v>
      </c>
      <c r="K273">
        <v>147</v>
      </c>
      <c r="L273">
        <v>53</v>
      </c>
      <c r="M273" s="160">
        <v>0.36054421768707484</v>
      </c>
      <c r="N273">
        <v>162</v>
      </c>
      <c r="O273">
        <v>59</v>
      </c>
      <c r="P273" s="160">
        <v>0.36419753086419754</v>
      </c>
    </row>
    <row r="274" spans="1:16" x14ac:dyDescent="0.25">
      <c r="A274" s="44">
        <f>+COUNTIF($B$1:B274,ESTADISTICAS!B$9)</f>
        <v>0</v>
      </c>
      <c r="B274" t="str">
        <f t="shared" si="4"/>
        <v>15</v>
      </c>
      <c r="C274" s="157">
        <v>15600</v>
      </c>
      <c r="D274" s="158" t="s">
        <v>1656</v>
      </c>
      <c r="E274">
        <v>67</v>
      </c>
      <c r="F274">
        <v>11</v>
      </c>
      <c r="G274" s="160">
        <v>0.16417910447761194</v>
      </c>
      <c r="H274">
        <v>60</v>
      </c>
      <c r="I274">
        <v>14</v>
      </c>
      <c r="J274" s="160">
        <v>0.23333333333333334</v>
      </c>
      <c r="K274">
        <v>55</v>
      </c>
      <c r="L274">
        <v>14</v>
      </c>
      <c r="M274" s="160">
        <v>0.25454545454545452</v>
      </c>
      <c r="N274">
        <v>50</v>
      </c>
      <c r="O274">
        <v>10</v>
      </c>
      <c r="P274" s="160">
        <v>0.2</v>
      </c>
    </row>
    <row r="275" spans="1:16" x14ac:dyDescent="0.25">
      <c r="A275" s="44">
        <f>+COUNTIF($B$1:B275,ESTADISTICAS!B$9)</f>
        <v>0</v>
      </c>
      <c r="B275" t="str">
        <f t="shared" si="4"/>
        <v>15</v>
      </c>
      <c r="C275" s="157">
        <v>15621</v>
      </c>
      <c r="D275" s="158" t="s">
        <v>1657</v>
      </c>
      <c r="E275">
        <v>34</v>
      </c>
      <c r="F275">
        <v>12</v>
      </c>
      <c r="G275" s="160">
        <v>0.35294117647058826</v>
      </c>
      <c r="H275">
        <v>32</v>
      </c>
      <c r="I275">
        <v>13</v>
      </c>
      <c r="J275" s="160">
        <v>0.40625</v>
      </c>
      <c r="K275">
        <v>31</v>
      </c>
      <c r="L275">
        <v>13</v>
      </c>
      <c r="M275" s="160">
        <v>0.41935483870967744</v>
      </c>
      <c r="N275">
        <v>37</v>
      </c>
      <c r="O275">
        <v>8</v>
      </c>
      <c r="P275" s="160">
        <v>0.21621621621621623</v>
      </c>
    </row>
    <row r="276" spans="1:16" x14ac:dyDescent="0.25">
      <c r="A276" s="44">
        <f>+COUNTIF($B$1:B276,ESTADISTICAS!B$9)</f>
        <v>0</v>
      </c>
      <c r="B276" t="str">
        <f t="shared" si="4"/>
        <v>15</v>
      </c>
      <c r="C276" s="157">
        <v>15632</v>
      </c>
      <c r="D276" s="158" t="s">
        <v>1658</v>
      </c>
      <c r="E276">
        <v>184</v>
      </c>
      <c r="F276">
        <v>27</v>
      </c>
      <c r="G276" s="160">
        <v>0.14673913043478262</v>
      </c>
      <c r="H276">
        <v>176</v>
      </c>
      <c r="I276">
        <v>24</v>
      </c>
      <c r="J276" s="160">
        <v>0.13636363636363635</v>
      </c>
      <c r="K276">
        <v>221</v>
      </c>
      <c r="L276">
        <v>41</v>
      </c>
      <c r="M276" s="160">
        <v>0.18552036199095023</v>
      </c>
      <c r="N276">
        <v>178</v>
      </c>
      <c r="O276">
        <v>27</v>
      </c>
      <c r="P276" s="160">
        <v>0.15168539325842698</v>
      </c>
    </row>
    <row r="277" spans="1:16" x14ac:dyDescent="0.25">
      <c r="A277" s="44">
        <f>+COUNTIF($B$1:B277,ESTADISTICAS!B$9)</f>
        <v>0</v>
      </c>
      <c r="B277" t="str">
        <f t="shared" si="4"/>
        <v>15</v>
      </c>
      <c r="C277" s="157">
        <v>15638</v>
      </c>
      <c r="D277" s="158" t="s">
        <v>1659</v>
      </c>
      <c r="E277">
        <v>47</v>
      </c>
      <c r="F277">
        <v>16</v>
      </c>
      <c r="G277" s="160">
        <v>0.34042553191489361</v>
      </c>
      <c r="H277">
        <v>48</v>
      </c>
      <c r="I277">
        <v>24</v>
      </c>
      <c r="J277" s="160">
        <v>0.5</v>
      </c>
      <c r="K277">
        <v>52</v>
      </c>
      <c r="L277">
        <v>19</v>
      </c>
      <c r="M277" s="160">
        <v>0.36538461538461536</v>
      </c>
      <c r="N277">
        <v>50</v>
      </c>
      <c r="O277">
        <v>15</v>
      </c>
      <c r="P277" s="160">
        <v>0.3</v>
      </c>
    </row>
    <row r="278" spans="1:16" x14ac:dyDescent="0.25">
      <c r="A278" s="44">
        <f>+COUNTIF($B$1:B278,ESTADISTICAS!B$9)</f>
        <v>0</v>
      </c>
      <c r="B278" t="str">
        <f t="shared" si="4"/>
        <v>15</v>
      </c>
      <c r="C278" s="157">
        <v>15646</v>
      </c>
      <c r="D278" s="158" t="s">
        <v>1660</v>
      </c>
      <c r="E278">
        <v>236</v>
      </c>
      <c r="F278">
        <v>76</v>
      </c>
      <c r="G278" s="160">
        <v>0.32203389830508472</v>
      </c>
      <c r="H278">
        <v>235</v>
      </c>
      <c r="I278">
        <v>63</v>
      </c>
      <c r="J278" s="160">
        <v>0.26808510638297872</v>
      </c>
      <c r="K278">
        <v>229</v>
      </c>
      <c r="L278">
        <v>87</v>
      </c>
      <c r="M278" s="160">
        <v>0.37991266375545851</v>
      </c>
      <c r="N278">
        <v>248</v>
      </c>
      <c r="O278">
        <v>77</v>
      </c>
      <c r="P278" s="160">
        <v>0.31048387096774194</v>
      </c>
    </row>
    <row r="279" spans="1:16" x14ac:dyDescent="0.25">
      <c r="A279" s="44">
        <f>+COUNTIF($B$1:B279,ESTADISTICAS!B$9)</f>
        <v>0</v>
      </c>
      <c r="B279" t="str">
        <f t="shared" si="4"/>
        <v>15</v>
      </c>
      <c r="C279" s="157">
        <v>15660</v>
      </c>
      <c r="D279" s="158" t="s">
        <v>1661</v>
      </c>
      <c r="E279">
        <v>25</v>
      </c>
      <c r="F279">
        <v>4</v>
      </c>
      <c r="G279" s="160">
        <v>0.16</v>
      </c>
      <c r="H279">
        <v>21</v>
      </c>
      <c r="I279">
        <v>8</v>
      </c>
      <c r="J279" s="160">
        <v>0.38095238095238093</v>
      </c>
      <c r="K279">
        <v>17</v>
      </c>
      <c r="L279">
        <v>6</v>
      </c>
      <c r="M279" s="160">
        <v>0.35294117647058826</v>
      </c>
      <c r="N279">
        <v>34</v>
      </c>
      <c r="O279">
        <v>17</v>
      </c>
      <c r="P279" s="160">
        <v>0.5</v>
      </c>
    </row>
    <row r="280" spans="1:16" x14ac:dyDescent="0.25">
      <c r="A280" s="44">
        <f>+COUNTIF($B$1:B280,ESTADISTICAS!B$9)</f>
        <v>0</v>
      </c>
      <c r="B280" t="str">
        <f t="shared" si="4"/>
        <v>15</v>
      </c>
      <c r="C280" s="157">
        <v>15664</v>
      </c>
      <c r="D280" s="158" t="s">
        <v>1662</v>
      </c>
      <c r="E280">
        <v>36</v>
      </c>
      <c r="F280">
        <v>6</v>
      </c>
      <c r="G280" s="160">
        <v>0.16666666666666666</v>
      </c>
      <c r="H280">
        <v>41</v>
      </c>
      <c r="I280">
        <v>7</v>
      </c>
      <c r="J280" s="160">
        <v>0.17073170731707318</v>
      </c>
      <c r="K280">
        <v>46</v>
      </c>
      <c r="L280">
        <v>6</v>
      </c>
      <c r="M280" s="160">
        <v>0.13043478260869565</v>
      </c>
      <c r="N280">
        <v>45</v>
      </c>
      <c r="O280">
        <v>6</v>
      </c>
      <c r="P280" s="160">
        <v>0.13333333333333333</v>
      </c>
    </row>
    <row r="281" spans="1:16" x14ac:dyDescent="0.25">
      <c r="A281" s="44">
        <f>+COUNTIF($B$1:B281,ESTADISTICAS!B$9)</f>
        <v>0</v>
      </c>
      <c r="B281" t="str">
        <f t="shared" si="4"/>
        <v>15</v>
      </c>
      <c r="C281" s="157">
        <v>15667</v>
      </c>
      <c r="D281" s="158" t="s">
        <v>1663</v>
      </c>
      <c r="E281">
        <v>85</v>
      </c>
      <c r="F281">
        <v>21</v>
      </c>
      <c r="G281" s="160">
        <v>0.24705882352941178</v>
      </c>
      <c r="H281">
        <v>63</v>
      </c>
      <c r="I281">
        <v>24</v>
      </c>
      <c r="J281" s="160">
        <v>0.38095238095238093</v>
      </c>
      <c r="K281">
        <v>58</v>
      </c>
      <c r="L281">
        <v>27</v>
      </c>
      <c r="M281" s="160">
        <v>0.46551724137931033</v>
      </c>
      <c r="N281">
        <v>66</v>
      </c>
      <c r="O281">
        <v>25</v>
      </c>
      <c r="P281" s="160">
        <v>0.37878787878787878</v>
      </c>
    </row>
    <row r="282" spans="1:16" x14ac:dyDescent="0.25">
      <c r="A282" s="44">
        <f>+COUNTIF($B$1:B282,ESTADISTICAS!B$9)</f>
        <v>0</v>
      </c>
      <c r="B282" t="str">
        <f t="shared" si="4"/>
        <v>15</v>
      </c>
      <c r="C282" s="157">
        <v>15673</v>
      </c>
      <c r="D282" s="158" t="s">
        <v>1664</v>
      </c>
      <c r="E282">
        <v>56</v>
      </c>
      <c r="F282">
        <v>17</v>
      </c>
      <c r="G282" s="160">
        <v>0.30357142857142855</v>
      </c>
      <c r="H282">
        <v>45</v>
      </c>
      <c r="I282">
        <v>9</v>
      </c>
      <c r="J282" s="160">
        <v>0.2</v>
      </c>
      <c r="K282">
        <v>53</v>
      </c>
      <c r="L282">
        <v>14</v>
      </c>
      <c r="M282" s="160">
        <v>0.26415094339622641</v>
      </c>
      <c r="N282">
        <v>49</v>
      </c>
      <c r="O282">
        <v>12</v>
      </c>
      <c r="P282" s="160">
        <v>0.24489795918367346</v>
      </c>
    </row>
    <row r="283" spans="1:16" x14ac:dyDescent="0.25">
      <c r="A283" s="44">
        <f>+COUNTIF($B$1:B283,ESTADISTICAS!B$9)</f>
        <v>0</v>
      </c>
      <c r="B283" t="str">
        <f t="shared" si="4"/>
        <v>15</v>
      </c>
      <c r="C283" s="157">
        <v>15676</v>
      </c>
      <c r="D283" s="158" t="s">
        <v>1665</v>
      </c>
      <c r="E283">
        <v>53</v>
      </c>
      <c r="F283">
        <v>7</v>
      </c>
      <c r="G283" s="160">
        <v>0.13207547169811321</v>
      </c>
      <c r="H283">
        <v>43</v>
      </c>
      <c r="I283">
        <v>3</v>
      </c>
      <c r="J283" s="160">
        <v>6.9767441860465115E-2</v>
      </c>
      <c r="K283">
        <v>51</v>
      </c>
      <c r="L283">
        <v>6</v>
      </c>
      <c r="M283" s="160">
        <v>0.11764705882352941</v>
      </c>
      <c r="N283">
        <v>48</v>
      </c>
      <c r="O283">
        <v>8</v>
      </c>
      <c r="P283" s="160">
        <v>0.16666666666666666</v>
      </c>
    </row>
    <row r="284" spans="1:16" x14ac:dyDescent="0.25">
      <c r="A284" s="44">
        <f>+COUNTIF($B$1:B284,ESTADISTICAS!B$9)</f>
        <v>0</v>
      </c>
      <c r="B284" t="str">
        <f t="shared" si="4"/>
        <v>15</v>
      </c>
      <c r="C284" s="157">
        <v>15681</v>
      </c>
      <c r="D284" s="158" t="s">
        <v>1666</v>
      </c>
      <c r="E284">
        <v>87</v>
      </c>
      <c r="F284">
        <v>14</v>
      </c>
      <c r="G284" s="160">
        <v>0.16091954022988506</v>
      </c>
      <c r="H284">
        <v>90</v>
      </c>
      <c r="I284">
        <v>18</v>
      </c>
      <c r="J284" s="160">
        <v>0.2</v>
      </c>
      <c r="K284">
        <v>114</v>
      </c>
      <c r="L284">
        <v>27</v>
      </c>
      <c r="M284" s="160">
        <v>0.23684210526315788</v>
      </c>
      <c r="N284">
        <v>93</v>
      </c>
      <c r="O284">
        <v>21</v>
      </c>
      <c r="P284" s="160">
        <v>0.22580645161290322</v>
      </c>
    </row>
    <row r="285" spans="1:16" x14ac:dyDescent="0.25">
      <c r="A285" s="44">
        <f>+COUNTIF($B$1:B285,ESTADISTICAS!B$9)</f>
        <v>0</v>
      </c>
      <c r="B285" t="str">
        <f t="shared" si="4"/>
        <v>15</v>
      </c>
      <c r="C285" s="157">
        <v>15686</v>
      </c>
      <c r="D285" s="158" t="s">
        <v>1667</v>
      </c>
      <c r="E285">
        <v>95</v>
      </c>
      <c r="F285">
        <v>23</v>
      </c>
      <c r="G285" s="160">
        <v>0.24210526315789474</v>
      </c>
      <c r="H285">
        <v>101</v>
      </c>
      <c r="I285">
        <v>20</v>
      </c>
      <c r="J285" s="160">
        <v>0.19801980198019803</v>
      </c>
      <c r="K285">
        <v>93</v>
      </c>
      <c r="L285">
        <v>23</v>
      </c>
      <c r="M285" s="160">
        <v>0.24731182795698925</v>
      </c>
      <c r="N285">
        <v>109</v>
      </c>
      <c r="O285">
        <v>25</v>
      </c>
      <c r="P285" s="160">
        <v>0.22935779816513763</v>
      </c>
    </row>
    <row r="286" spans="1:16" x14ac:dyDescent="0.25">
      <c r="A286" s="44">
        <f>+COUNTIF($B$1:B286,ESTADISTICAS!B$9)</f>
        <v>0</v>
      </c>
      <c r="B286" t="str">
        <f t="shared" si="4"/>
        <v>15</v>
      </c>
      <c r="C286" s="157">
        <v>15690</v>
      </c>
      <c r="D286" s="158" t="s">
        <v>1668</v>
      </c>
      <c r="E286">
        <v>43</v>
      </c>
      <c r="F286">
        <v>20</v>
      </c>
      <c r="G286" s="160">
        <v>0.46511627906976744</v>
      </c>
      <c r="H286">
        <v>42</v>
      </c>
      <c r="I286">
        <v>12</v>
      </c>
      <c r="J286" s="160">
        <v>0.2857142857142857</v>
      </c>
      <c r="K286">
        <v>49</v>
      </c>
      <c r="L286">
        <v>27</v>
      </c>
      <c r="M286" s="160">
        <v>0.55102040816326525</v>
      </c>
      <c r="N286">
        <v>55</v>
      </c>
      <c r="O286">
        <v>23</v>
      </c>
      <c r="P286" s="160">
        <v>0.41818181818181815</v>
      </c>
    </row>
    <row r="287" spans="1:16" x14ac:dyDescent="0.25">
      <c r="A287" s="44">
        <f>+COUNTIF($B$1:B287,ESTADISTICAS!B$9)</f>
        <v>0</v>
      </c>
      <c r="B287" t="str">
        <f t="shared" si="4"/>
        <v>15</v>
      </c>
      <c r="C287" s="157">
        <v>15693</v>
      </c>
      <c r="D287" s="158" t="s">
        <v>1669</v>
      </c>
      <c r="E287">
        <v>130</v>
      </c>
      <c r="F287">
        <v>60</v>
      </c>
      <c r="G287" s="160">
        <v>0.46153846153846156</v>
      </c>
      <c r="H287">
        <v>150</v>
      </c>
      <c r="I287">
        <v>71</v>
      </c>
      <c r="J287" s="160">
        <v>0.47333333333333333</v>
      </c>
      <c r="K287">
        <v>147</v>
      </c>
      <c r="L287">
        <v>71</v>
      </c>
      <c r="M287" s="160">
        <v>0.48299319727891155</v>
      </c>
      <c r="N287">
        <v>138</v>
      </c>
      <c r="O287">
        <v>76</v>
      </c>
      <c r="P287" s="160">
        <v>0.55072463768115942</v>
      </c>
    </row>
    <row r="288" spans="1:16" x14ac:dyDescent="0.25">
      <c r="A288" s="44">
        <f>+COUNTIF($B$1:B288,ESTADISTICAS!B$9)</f>
        <v>0</v>
      </c>
      <c r="B288" t="str">
        <f t="shared" si="4"/>
        <v>15</v>
      </c>
      <c r="C288" s="157">
        <v>15696</v>
      </c>
      <c r="D288" s="158" t="s">
        <v>1670</v>
      </c>
      <c r="E288">
        <v>19</v>
      </c>
      <c r="F288">
        <v>4</v>
      </c>
      <c r="G288" s="160">
        <v>0.21052631578947367</v>
      </c>
      <c r="H288">
        <v>45</v>
      </c>
      <c r="I288">
        <v>4</v>
      </c>
      <c r="J288" s="160">
        <v>8.8888888888888892E-2</v>
      </c>
      <c r="K288">
        <v>32</v>
      </c>
      <c r="L288">
        <v>3</v>
      </c>
      <c r="M288" s="160">
        <v>9.375E-2</v>
      </c>
      <c r="N288">
        <v>40</v>
      </c>
      <c r="O288">
        <v>7</v>
      </c>
      <c r="P288" s="160">
        <v>0.17499999999999999</v>
      </c>
    </row>
    <row r="289" spans="1:16" x14ac:dyDescent="0.25">
      <c r="A289" s="44">
        <f>+COUNTIF($B$1:B289,ESTADISTICAS!B$9)</f>
        <v>0</v>
      </c>
      <c r="B289" t="str">
        <f t="shared" si="4"/>
        <v>15</v>
      </c>
      <c r="C289" s="157">
        <v>15720</v>
      </c>
      <c r="D289" s="158" t="s">
        <v>1671</v>
      </c>
      <c r="E289">
        <v>18</v>
      </c>
      <c r="F289">
        <v>3</v>
      </c>
      <c r="G289" s="160">
        <v>0.16666666666666666</v>
      </c>
      <c r="H289">
        <v>26</v>
      </c>
      <c r="I289">
        <v>6</v>
      </c>
      <c r="J289" s="160">
        <v>0.23076923076923078</v>
      </c>
      <c r="K289">
        <v>23</v>
      </c>
      <c r="L289">
        <v>5</v>
      </c>
      <c r="M289" s="160">
        <v>0.21739130434782608</v>
      </c>
      <c r="N289">
        <v>30</v>
      </c>
      <c r="O289">
        <v>8</v>
      </c>
      <c r="P289" s="160">
        <v>0.26666666666666666</v>
      </c>
    </row>
    <row r="290" spans="1:16" x14ac:dyDescent="0.25">
      <c r="A290" s="44">
        <f>+COUNTIF($B$1:B290,ESTADISTICAS!B$9)</f>
        <v>0</v>
      </c>
      <c r="B290" t="str">
        <f t="shared" si="4"/>
        <v>15</v>
      </c>
      <c r="C290" s="157">
        <v>15723</v>
      </c>
      <c r="D290" s="158" t="s">
        <v>1672</v>
      </c>
      <c r="E290">
        <v>31</v>
      </c>
      <c r="F290">
        <v>4</v>
      </c>
      <c r="G290" s="160">
        <v>0.12903225806451613</v>
      </c>
      <c r="H290">
        <v>20</v>
      </c>
      <c r="I290">
        <v>7</v>
      </c>
      <c r="J290" s="160">
        <v>0.35</v>
      </c>
      <c r="K290">
        <v>20</v>
      </c>
      <c r="L290">
        <v>9</v>
      </c>
      <c r="M290" s="160">
        <v>0.45</v>
      </c>
      <c r="N290">
        <v>19</v>
      </c>
      <c r="O290">
        <v>3</v>
      </c>
      <c r="P290" s="160">
        <v>0.15789473684210525</v>
      </c>
    </row>
    <row r="291" spans="1:16" x14ac:dyDescent="0.25">
      <c r="A291" s="44">
        <f>+COUNTIF($B$1:B291,ESTADISTICAS!B$9)</f>
        <v>0</v>
      </c>
      <c r="B291" t="str">
        <f t="shared" si="4"/>
        <v>15</v>
      </c>
      <c r="C291" s="157">
        <v>15740</v>
      </c>
      <c r="D291" s="158" t="s">
        <v>1673</v>
      </c>
      <c r="E291">
        <v>113</v>
      </c>
      <c r="F291">
        <v>43</v>
      </c>
      <c r="G291" s="160">
        <v>0.38053097345132741</v>
      </c>
      <c r="H291">
        <v>90</v>
      </c>
      <c r="I291">
        <v>30</v>
      </c>
      <c r="J291" s="160">
        <v>0.33333333333333331</v>
      </c>
      <c r="K291">
        <v>108</v>
      </c>
      <c r="L291">
        <v>44</v>
      </c>
      <c r="M291" s="160">
        <v>0.40740740740740738</v>
      </c>
      <c r="N291">
        <v>137</v>
      </c>
      <c r="O291">
        <v>48</v>
      </c>
      <c r="P291" s="160">
        <v>0.35036496350364965</v>
      </c>
    </row>
    <row r="292" spans="1:16" x14ac:dyDescent="0.25">
      <c r="A292" s="44">
        <f>+COUNTIF($B$1:B292,ESTADISTICAS!B$9)</f>
        <v>0</v>
      </c>
      <c r="B292" t="str">
        <f t="shared" si="4"/>
        <v>15</v>
      </c>
      <c r="C292" s="157">
        <v>15753</v>
      </c>
      <c r="D292" s="158" t="s">
        <v>1674</v>
      </c>
      <c r="E292">
        <v>143</v>
      </c>
      <c r="F292">
        <v>52</v>
      </c>
      <c r="G292" s="160">
        <v>0.36363636363636365</v>
      </c>
      <c r="H292">
        <v>121</v>
      </c>
      <c r="I292">
        <v>54</v>
      </c>
      <c r="J292" s="160">
        <v>0.4462809917355372</v>
      </c>
      <c r="K292">
        <v>128</v>
      </c>
      <c r="L292">
        <v>51</v>
      </c>
      <c r="M292" s="160">
        <v>0.3984375</v>
      </c>
      <c r="N292">
        <v>170</v>
      </c>
      <c r="O292">
        <v>62</v>
      </c>
      <c r="P292" s="160">
        <v>0.36470588235294116</v>
      </c>
    </row>
    <row r="293" spans="1:16" x14ac:dyDescent="0.25">
      <c r="A293" s="44">
        <f>+COUNTIF($B$1:B293,ESTADISTICAS!B$9)</f>
        <v>0</v>
      </c>
      <c r="B293" t="str">
        <f t="shared" si="4"/>
        <v>15</v>
      </c>
      <c r="C293" s="157">
        <v>15755</v>
      </c>
      <c r="D293" s="158" t="s">
        <v>1675</v>
      </c>
      <c r="E293">
        <v>69</v>
      </c>
      <c r="F293">
        <v>10</v>
      </c>
      <c r="G293" s="160">
        <v>0.14492753623188406</v>
      </c>
      <c r="H293">
        <v>76</v>
      </c>
      <c r="I293">
        <v>20</v>
      </c>
      <c r="J293" s="160">
        <v>0.26315789473684209</v>
      </c>
      <c r="K293">
        <v>75</v>
      </c>
      <c r="L293">
        <v>31</v>
      </c>
      <c r="M293" s="160">
        <v>0.41333333333333333</v>
      </c>
      <c r="N293">
        <v>54</v>
      </c>
      <c r="O293">
        <v>20</v>
      </c>
      <c r="P293" s="160">
        <v>0.37037037037037035</v>
      </c>
    </row>
    <row r="294" spans="1:16" x14ac:dyDescent="0.25">
      <c r="A294" s="44">
        <f>+COUNTIF($B$1:B294,ESTADISTICAS!B$9)</f>
        <v>0</v>
      </c>
      <c r="B294" t="str">
        <f t="shared" si="4"/>
        <v>15</v>
      </c>
      <c r="C294" s="157">
        <v>15757</v>
      </c>
      <c r="D294" s="158" t="s">
        <v>1676</v>
      </c>
      <c r="E294">
        <v>123</v>
      </c>
      <c r="F294">
        <v>42</v>
      </c>
      <c r="G294" s="160">
        <v>0.34146341463414637</v>
      </c>
      <c r="H294">
        <v>116</v>
      </c>
      <c r="I294">
        <v>33</v>
      </c>
      <c r="J294" s="160">
        <v>0.28448275862068967</v>
      </c>
      <c r="K294">
        <v>96</v>
      </c>
      <c r="L294">
        <v>35</v>
      </c>
      <c r="M294" s="160">
        <v>0.36458333333333331</v>
      </c>
      <c r="N294">
        <v>103</v>
      </c>
      <c r="O294">
        <v>41</v>
      </c>
      <c r="P294" s="160">
        <v>0.39805825242718446</v>
      </c>
    </row>
    <row r="295" spans="1:16" x14ac:dyDescent="0.25">
      <c r="A295" s="44">
        <f>+COUNTIF($B$1:B295,ESTADISTICAS!B$9)</f>
        <v>0</v>
      </c>
      <c r="B295" t="str">
        <f t="shared" si="4"/>
        <v>15</v>
      </c>
      <c r="C295" s="157">
        <v>15759</v>
      </c>
      <c r="D295" s="158" t="s">
        <v>1677</v>
      </c>
      <c r="E295">
        <v>1689</v>
      </c>
      <c r="F295">
        <v>968</v>
      </c>
      <c r="G295" s="160">
        <v>0.57312018946121968</v>
      </c>
      <c r="H295">
        <v>1771</v>
      </c>
      <c r="I295">
        <v>1066</v>
      </c>
      <c r="J295" s="160">
        <v>0.6019198193111237</v>
      </c>
      <c r="K295">
        <v>1766</v>
      </c>
      <c r="L295">
        <v>1069</v>
      </c>
      <c r="M295" s="160">
        <v>0.60532276330690826</v>
      </c>
      <c r="N295">
        <v>1841</v>
      </c>
      <c r="O295">
        <v>1037</v>
      </c>
      <c r="P295" s="160">
        <v>0.56328082563824011</v>
      </c>
    </row>
    <row r="296" spans="1:16" x14ac:dyDescent="0.25">
      <c r="A296" s="44">
        <f>+COUNTIF($B$1:B296,ESTADISTICAS!B$9)</f>
        <v>0</v>
      </c>
      <c r="B296" t="str">
        <f t="shared" si="4"/>
        <v>15</v>
      </c>
      <c r="C296" s="157">
        <v>15761</v>
      </c>
      <c r="D296" s="158" t="s">
        <v>1678</v>
      </c>
      <c r="E296">
        <v>61</v>
      </c>
      <c r="F296">
        <v>8</v>
      </c>
      <c r="G296" s="160">
        <v>0.13114754098360656</v>
      </c>
      <c r="H296">
        <v>63</v>
      </c>
      <c r="I296">
        <v>22</v>
      </c>
      <c r="J296" s="160">
        <v>0.34920634920634919</v>
      </c>
      <c r="K296">
        <v>40</v>
      </c>
      <c r="L296">
        <v>9</v>
      </c>
      <c r="M296" s="160">
        <v>0.22500000000000001</v>
      </c>
      <c r="N296">
        <v>46</v>
      </c>
      <c r="O296">
        <v>8</v>
      </c>
      <c r="P296" s="160">
        <v>0.17391304347826086</v>
      </c>
    </row>
    <row r="297" spans="1:16" x14ac:dyDescent="0.25">
      <c r="A297" s="44">
        <f>+COUNTIF($B$1:B297,ESTADISTICAS!B$9)</f>
        <v>0</v>
      </c>
      <c r="B297" t="str">
        <f t="shared" si="4"/>
        <v>15</v>
      </c>
      <c r="C297" s="157">
        <v>15762</v>
      </c>
      <c r="D297" s="158" t="s">
        <v>1679</v>
      </c>
      <c r="E297">
        <v>43</v>
      </c>
      <c r="F297">
        <v>15</v>
      </c>
      <c r="G297" s="160">
        <v>0.34883720930232559</v>
      </c>
      <c r="H297">
        <v>48</v>
      </c>
      <c r="I297">
        <v>29</v>
      </c>
      <c r="J297" s="160">
        <v>0.60416666666666663</v>
      </c>
      <c r="K297">
        <v>46</v>
      </c>
      <c r="L297">
        <v>14</v>
      </c>
      <c r="M297" s="160">
        <v>0.30434782608695654</v>
      </c>
      <c r="N297">
        <v>33</v>
      </c>
      <c r="O297">
        <v>15</v>
      </c>
      <c r="P297" s="160">
        <v>0.45454545454545453</v>
      </c>
    </row>
    <row r="298" spans="1:16" x14ac:dyDescent="0.25">
      <c r="A298" s="44">
        <f>+COUNTIF($B$1:B298,ESTADISTICAS!B$9)</f>
        <v>0</v>
      </c>
      <c r="B298" t="str">
        <f t="shared" si="4"/>
        <v>15</v>
      </c>
      <c r="C298" s="157">
        <v>15763</v>
      </c>
      <c r="D298" s="158" t="s">
        <v>1680</v>
      </c>
      <c r="E298">
        <v>64</v>
      </c>
      <c r="F298">
        <v>16</v>
      </c>
      <c r="G298" s="160">
        <v>0.25</v>
      </c>
      <c r="H298">
        <v>84</v>
      </c>
      <c r="I298">
        <v>24</v>
      </c>
      <c r="J298" s="160">
        <v>0.2857142857142857</v>
      </c>
      <c r="K298">
        <v>81</v>
      </c>
      <c r="L298">
        <v>35</v>
      </c>
      <c r="M298" s="160">
        <v>0.43209876543209874</v>
      </c>
      <c r="N298">
        <v>89</v>
      </c>
      <c r="O298">
        <v>37</v>
      </c>
      <c r="P298" s="160">
        <v>0.4157303370786517</v>
      </c>
    </row>
    <row r="299" spans="1:16" x14ac:dyDescent="0.25">
      <c r="A299" s="44">
        <f>+COUNTIF($B$1:B299,ESTADISTICAS!B$9)</f>
        <v>0</v>
      </c>
      <c r="B299" t="str">
        <f t="shared" si="4"/>
        <v>15</v>
      </c>
      <c r="C299" s="157">
        <v>15764</v>
      </c>
      <c r="D299" s="158" t="s">
        <v>1681</v>
      </c>
      <c r="E299">
        <v>73</v>
      </c>
      <c r="F299">
        <v>19</v>
      </c>
      <c r="G299" s="160">
        <v>0.26027397260273971</v>
      </c>
      <c r="H299">
        <v>84</v>
      </c>
      <c r="I299">
        <v>21</v>
      </c>
      <c r="J299" s="160">
        <v>0.25</v>
      </c>
      <c r="K299">
        <v>81</v>
      </c>
      <c r="L299">
        <v>47</v>
      </c>
      <c r="M299" s="160">
        <v>0.58024691358024694</v>
      </c>
      <c r="N299">
        <v>76</v>
      </c>
      <c r="O299">
        <v>25</v>
      </c>
      <c r="P299" s="160">
        <v>0.32894736842105265</v>
      </c>
    </row>
    <row r="300" spans="1:16" x14ac:dyDescent="0.25">
      <c r="A300" s="44">
        <f>+COUNTIF($B$1:B300,ESTADISTICAS!B$9)</f>
        <v>0</v>
      </c>
      <c r="B300" t="str">
        <f t="shared" si="4"/>
        <v>15</v>
      </c>
      <c r="C300" s="157">
        <v>15774</v>
      </c>
      <c r="D300" s="158" t="s">
        <v>1682</v>
      </c>
      <c r="E300">
        <v>39</v>
      </c>
      <c r="F300">
        <v>10</v>
      </c>
      <c r="G300" s="160">
        <v>0.25641025641025639</v>
      </c>
      <c r="H300">
        <v>21</v>
      </c>
      <c r="I300">
        <v>7</v>
      </c>
      <c r="J300" s="160">
        <v>0.33333333333333331</v>
      </c>
      <c r="K300">
        <v>33</v>
      </c>
      <c r="L300">
        <v>10</v>
      </c>
      <c r="M300" s="160">
        <v>0.30303030303030304</v>
      </c>
      <c r="N300">
        <v>25</v>
      </c>
      <c r="O300">
        <v>10</v>
      </c>
      <c r="P300" s="160">
        <v>0.4</v>
      </c>
    </row>
    <row r="301" spans="1:16" x14ac:dyDescent="0.25">
      <c r="A301" s="44">
        <f>+COUNTIF($B$1:B301,ESTADISTICAS!B$9)</f>
        <v>0</v>
      </c>
      <c r="B301" t="str">
        <f t="shared" si="4"/>
        <v>15</v>
      </c>
      <c r="C301" s="157">
        <v>15776</v>
      </c>
      <c r="D301" s="158" t="s">
        <v>1683</v>
      </c>
      <c r="E301">
        <v>68</v>
      </c>
      <c r="F301">
        <v>21</v>
      </c>
      <c r="G301" s="160">
        <v>0.30882352941176472</v>
      </c>
      <c r="H301">
        <v>87</v>
      </c>
      <c r="I301">
        <v>24</v>
      </c>
      <c r="J301" s="160">
        <v>0.27586206896551724</v>
      </c>
      <c r="K301">
        <v>75</v>
      </c>
      <c r="L301">
        <v>25</v>
      </c>
      <c r="M301" s="160">
        <v>0.33333333333333331</v>
      </c>
      <c r="N301">
        <v>81</v>
      </c>
      <c r="O301">
        <v>17</v>
      </c>
      <c r="P301" s="160">
        <v>0.20987654320987653</v>
      </c>
    </row>
    <row r="302" spans="1:16" x14ac:dyDescent="0.25">
      <c r="A302" s="44">
        <f>+COUNTIF($B$1:B302,ESTADISTICAS!B$9)</f>
        <v>0</v>
      </c>
      <c r="B302" t="str">
        <f t="shared" si="4"/>
        <v>15</v>
      </c>
      <c r="C302" s="157">
        <v>15778</v>
      </c>
      <c r="D302" s="158" t="s">
        <v>1684</v>
      </c>
      <c r="E302">
        <v>37</v>
      </c>
      <c r="F302">
        <v>5</v>
      </c>
      <c r="G302" s="160">
        <v>0.13513513513513514</v>
      </c>
      <c r="H302">
        <v>41</v>
      </c>
      <c r="I302">
        <v>8</v>
      </c>
      <c r="J302" s="160">
        <v>0.1951219512195122</v>
      </c>
      <c r="K302">
        <v>48</v>
      </c>
      <c r="L302">
        <v>8</v>
      </c>
      <c r="M302" s="160">
        <v>0.16666666666666666</v>
      </c>
      <c r="N302">
        <v>41</v>
      </c>
      <c r="O302">
        <v>9</v>
      </c>
      <c r="P302" s="160">
        <v>0.21951219512195122</v>
      </c>
    </row>
    <row r="303" spans="1:16" x14ac:dyDescent="0.25">
      <c r="A303" s="44">
        <f>+COUNTIF($B$1:B303,ESTADISTICAS!B$9)</f>
        <v>0</v>
      </c>
      <c r="B303" t="str">
        <f t="shared" si="4"/>
        <v>15</v>
      </c>
      <c r="C303" s="157">
        <v>15790</v>
      </c>
      <c r="D303" s="158" t="s">
        <v>1685</v>
      </c>
      <c r="E303">
        <v>79</v>
      </c>
      <c r="F303">
        <v>27</v>
      </c>
      <c r="G303" s="160">
        <v>0.34177215189873417</v>
      </c>
      <c r="H303">
        <v>61</v>
      </c>
      <c r="I303">
        <v>14</v>
      </c>
      <c r="J303" s="160">
        <v>0.22950819672131148</v>
      </c>
      <c r="K303">
        <v>76</v>
      </c>
      <c r="L303">
        <v>30</v>
      </c>
      <c r="M303" s="160">
        <v>0.39473684210526316</v>
      </c>
      <c r="N303">
        <v>69</v>
      </c>
      <c r="O303">
        <v>29</v>
      </c>
      <c r="P303" s="160">
        <v>0.42028985507246375</v>
      </c>
    </row>
    <row r="304" spans="1:16" x14ac:dyDescent="0.25">
      <c r="A304" s="44">
        <f>+COUNTIF($B$1:B304,ESTADISTICAS!B$9)</f>
        <v>0</v>
      </c>
      <c r="B304" t="str">
        <f t="shared" si="4"/>
        <v>15</v>
      </c>
      <c r="C304" s="157">
        <v>15798</v>
      </c>
      <c r="D304" s="158" t="s">
        <v>1686</v>
      </c>
      <c r="E304">
        <v>40</v>
      </c>
      <c r="F304">
        <v>16</v>
      </c>
      <c r="G304" s="160">
        <v>0.4</v>
      </c>
      <c r="H304">
        <v>37</v>
      </c>
      <c r="I304">
        <v>13</v>
      </c>
      <c r="J304" s="160">
        <v>0.35135135135135137</v>
      </c>
      <c r="K304">
        <v>45</v>
      </c>
      <c r="L304">
        <v>25</v>
      </c>
      <c r="M304" s="160">
        <v>0.55555555555555558</v>
      </c>
      <c r="N304">
        <v>45</v>
      </c>
      <c r="O304">
        <v>23</v>
      </c>
      <c r="P304" s="160">
        <v>0.51111111111111107</v>
      </c>
    </row>
    <row r="305" spans="1:16" x14ac:dyDescent="0.25">
      <c r="A305" s="44">
        <f>+COUNTIF($B$1:B305,ESTADISTICAS!B$9)</f>
        <v>0</v>
      </c>
      <c r="B305" t="str">
        <f t="shared" si="4"/>
        <v>15</v>
      </c>
      <c r="C305" s="157">
        <v>15804</v>
      </c>
      <c r="D305" s="158" t="s">
        <v>1687</v>
      </c>
      <c r="E305">
        <v>96</v>
      </c>
      <c r="F305">
        <v>31</v>
      </c>
      <c r="G305" s="160">
        <v>0.32291666666666669</v>
      </c>
      <c r="H305">
        <v>117</v>
      </c>
      <c r="I305">
        <v>38</v>
      </c>
      <c r="J305" s="160">
        <v>0.3247863247863248</v>
      </c>
      <c r="K305">
        <v>96</v>
      </c>
      <c r="L305">
        <v>29</v>
      </c>
      <c r="M305" s="160">
        <v>0.30208333333333331</v>
      </c>
      <c r="N305">
        <v>112</v>
      </c>
      <c r="O305">
        <v>23</v>
      </c>
      <c r="P305" s="160">
        <v>0.20535714285714285</v>
      </c>
    </row>
    <row r="306" spans="1:16" x14ac:dyDescent="0.25">
      <c r="A306" s="44">
        <f>+COUNTIF($B$1:B306,ESTADISTICAS!B$9)</f>
        <v>0</v>
      </c>
      <c r="B306" t="str">
        <f t="shared" si="4"/>
        <v>15</v>
      </c>
      <c r="C306" s="157">
        <v>15806</v>
      </c>
      <c r="D306" s="158" t="s">
        <v>1688</v>
      </c>
      <c r="E306">
        <v>146</v>
      </c>
      <c r="F306">
        <v>67</v>
      </c>
      <c r="G306" s="160">
        <v>0.4589041095890411</v>
      </c>
      <c r="H306">
        <v>137</v>
      </c>
      <c r="I306">
        <v>70</v>
      </c>
      <c r="J306" s="160">
        <v>0.51094890510948909</v>
      </c>
      <c r="K306">
        <v>114</v>
      </c>
      <c r="L306">
        <v>59</v>
      </c>
      <c r="M306" s="160">
        <v>0.51754385964912286</v>
      </c>
      <c r="N306">
        <v>140</v>
      </c>
      <c r="O306">
        <v>71</v>
      </c>
      <c r="P306" s="160">
        <v>0.50714285714285712</v>
      </c>
    </row>
    <row r="307" spans="1:16" x14ac:dyDescent="0.25">
      <c r="A307" s="44">
        <f>+COUNTIF($B$1:B307,ESTADISTICAS!B$9)</f>
        <v>0</v>
      </c>
      <c r="B307" t="str">
        <f t="shared" si="4"/>
        <v>15</v>
      </c>
      <c r="C307" s="157">
        <v>15808</v>
      </c>
      <c r="D307" s="158" t="s">
        <v>1689</v>
      </c>
      <c r="E307">
        <v>38</v>
      </c>
      <c r="F307">
        <v>10</v>
      </c>
      <c r="G307" s="160">
        <v>0.26315789473684209</v>
      </c>
      <c r="H307">
        <v>15</v>
      </c>
      <c r="I307">
        <v>8</v>
      </c>
      <c r="J307" s="160">
        <v>0.53333333333333333</v>
      </c>
      <c r="K307">
        <v>37</v>
      </c>
      <c r="L307">
        <v>12</v>
      </c>
      <c r="M307" s="160">
        <v>0.32432432432432434</v>
      </c>
      <c r="N307">
        <v>27</v>
      </c>
      <c r="O307">
        <v>8</v>
      </c>
      <c r="P307" s="160">
        <v>0.29629629629629628</v>
      </c>
    </row>
    <row r="308" spans="1:16" x14ac:dyDescent="0.25">
      <c r="A308" s="44">
        <f>+COUNTIF($B$1:B308,ESTADISTICAS!B$9)</f>
        <v>0</v>
      </c>
      <c r="B308" t="str">
        <f t="shared" si="4"/>
        <v>15</v>
      </c>
      <c r="C308" s="157">
        <v>15810</v>
      </c>
      <c r="D308" s="158" t="s">
        <v>1690</v>
      </c>
      <c r="E308">
        <v>35</v>
      </c>
      <c r="F308">
        <v>6</v>
      </c>
      <c r="G308" s="160">
        <v>0.17142857142857143</v>
      </c>
      <c r="H308">
        <v>42</v>
      </c>
      <c r="I308">
        <v>8</v>
      </c>
      <c r="J308" s="160">
        <v>0.19047619047619047</v>
      </c>
      <c r="K308">
        <v>41</v>
      </c>
      <c r="L308">
        <v>9</v>
      </c>
      <c r="M308" s="160">
        <v>0.21951219512195122</v>
      </c>
      <c r="N308">
        <v>53</v>
      </c>
      <c r="O308">
        <v>9</v>
      </c>
      <c r="P308" s="160">
        <v>0.16981132075471697</v>
      </c>
    </row>
    <row r="309" spans="1:16" x14ac:dyDescent="0.25">
      <c r="A309" s="44">
        <f>+COUNTIF($B$1:B309,ESTADISTICAS!B$9)</f>
        <v>0</v>
      </c>
      <c r="B309" t="str">
        <f t="shared" si="4"/>
        <v>15</v>
      </c>
      <c r="C309" s="157">
        <v>15814</v>
      </c>
      <c r="D309" s="158" t="s">
        <v>1691</v>
      </c>
      <c r="E309">
        <v>139</v>
      </c>
      <c r="F309">
        <v>41</v>
      </c>
      <c r="G309" s="160">
        <v>0.29496402877697842</v>
      </c>
      <c r="H309">
        <v>142</v>
      </c>
      <c r="I309">
        <v>53</v>
      </c>
      <c r="J309" s="160">
        <v>0.37323943661971831</v>
      </c>
      <c r="K309">
        <v>143</v>
      </c>
      <c r="L309">
        <v>36</v>
      </c>
      <c r="M309" s="160">
        <v>0.25174825174825177</v>
      </c>
      <c r="N309">
        <v>142</v>
      </c>
      <c r="O309">
        <v>55</v>
      </c>
      <c r="P309" s="160">
        <v>0.38732394366197181</v>
      </c>
    </row>
    <row r="310" spans="1:16" x14ac:dyDescent="0.25">
      <c r="A310" s="44">
        <f>+COUNTIF($B$1:B310,ESTADISTICAS!B$9)</f>
        <v>0</v>
      </c>
      <c r="B310" t="str">
        <f t="shared" si="4"/>
        <v>15</v>
      </c>
      <c r="C310" s="157">
        <v>15816</v>
      </c>
      <c r="D310" s="158" t="s">
        <v>1692</v>
      </c>
      <c r="E310">
        <v>35</v>
      </c>
      <c r="F310">
        <v>7</v>
      </c>
      <c r="G310" s="160">
        <v>0.2</v>
      </c>
      <c r="H310">
        <v>38</v>
      </c>
      <c r="I310">
        <v>7</v>
      </c>
      <c r="J310" s="160">
        <v>0.18421052631578946</v>
      </c>
      <c r="K310">
        <v>45</v>
      </c>
      <c r="L310">
        <v>7</v>
      </c>
      <c r="M310" s="160">
        <v>0.15555555555555556</v>
      </c>
      <c r="N310">
        <v>46</v>
      </c>
      <c r="O310">
        <v>13</v>
      </c>
      <c r="P310" s="160">
        <v>0.28260869565217389</v>
      </c>
    </row>
    <row r="311" spans="1:16" x14ac:dyDescent="0.25">
      <c r="A311" s="44">
        <f>+COUNTIF($B$1:B311,ESTADISTICAS!B$9)</f>
        <v>0</v>
      </c>
      <c r="B311" t="str">
        <f t="shared" si="4"/>
        <v>15</v>
      </c>
      <c r="C311" s="157">
        <v>15820</v>
      </c>
      <c r="D311" s="158" t="s">
        <v>1693</v>
      </c>
      <c r="E311">
        <v>33</v>
      </c>
      <c r="F311">
        <v>11</v>
      </c>
      <c r="G311" s="160">
        <v>0.33333333333333331</v>
      </c>
      <c r="H311">
        <v>44</v>
      </c>
      <c r="I311">
        <v>15</v>
      </c>
      <c r="J311" s="160">
        <v>0.34090909090909088</v>
      </c>
      <c r="K311">
        <v>44</v>
      </c>
      <c r="L311">
        <v>20</v>
      </c>
      <c r="M311" s="160">
        <v>0.45454545454545453</v>
      </c>
      <c r="N311">
        <v>47</v>
      </c>
      <c r="O311">
        <v>11</v>
      </c>
      <c r="P311" s="160">
        <v>0.23404255319148937</v>
      </c>
    </row>
    <row r="312" spans="1:16" x14ac:dyDescent="0.25">
      <c r="A312" s="44">
        <f>+COUNTIF($B$1:B312,ESTADISTICAS!B$9)</f>
        <v>0</v>
      </c>
      <c r="B312" t="str">
        <f t="shared" si="4"/>
        <v>15</v>
      </c>
      <c r="C312" s="157">
        <v>15822</v>
      </c>
      <c r="D312" s="158" t="s">
        <v>1694</v>
      </c>
      <c r="E312">
        <v>81</v>
      </c>
      <c r="F312">
        <v>24</v>
      </c>
      <c r="G312" s="160">
        <v>0.29629629629629628</v>
      </c>
      <c r="H312">
        <v>86</v>
      </c>
      <c r="I312">
        <v>38</v>
      </c>
      <c r="J312" s="160">
        <v>0.44186046511627908</v>
      </c>
      <c r="K312">
        <v>78</v>
      </c>
      <c r="L312">
        <v>24</v>
      </c>
      <c r="M312" s="160">
        <v>0.30769230769230771</v>
      </c>
      <c r="N312">
        <v>74</v>
      </c>
      <c r="O312">
        <v>25</v>
      </c>
      <c r="P312" s="160">
        <v>0.33783783783783783</v>
      </c>
    </row>
    <row r="313" spans="1:16" x14ac:dyDescent="0.25">
      <c r="A313" s="44">
        <f>+COUNTIF($B$1:B313,ESTADISTICAS!B$9)</f>
        <v>0</v>
      </c>
      <c r="B313" t="str">
        <f t="shared" si="4"/>
        <v>15</v>
      </c>
      <c r="C313" s="157">
        <v>15832</v>
      </c>
      <c r="D313" s="158" t="s">
        <v>1695</v>
      </c>
      <c r="E313">
        <v>25</v>
      </c>
      <c r="F313">
        <v>1</v>
      </c>
      <c r="G313" s="160">
        <v>0.04</v>
      </c>
      <c r="H313">
        <v>20</v>
      </c>
      <c r="I313">
        <v>2</v>
      </c>
      <c r="J313" s="160">
        <v>0.1</v>
      </c>
      <c r="K313">
        <v>23</v>
      </c>
      <c r="L313">
        <v>6</v>
      </c>
      <c r="M313" s="160">
        <v>0.2608695652173913</v>
      </c>
      <c r="N313">
        <v>20</v>
      </c>
      <c r="O313">
        <v>5</v>
      </c>
      <c r="P313" s="160">
        <v>0.25</v>
      </c>
    </row>
    <row r="314" spans="1:16" x14ac:dyDescent="0.25">
      <c r="A314" s="44">
        <f>+COUNTIF($B$1:B314,ESTADISTICAS!B$9)</f>
        <v>0</v>
      </c>
      <c r="B314" t="str">
        <f t="shared" si="4"/>
        <v>15</v>
      </c>
      <c r="C314" s="157">
        <v>15835</v>
      </c>
      <c r="D314" s="158" t="s">
        <v>1696</v>
      </c>
      <c r="E314">
        <v>144</v>
      </c>
      <c r="F314">
        <v>45</v>
      </c>
      <c r="G314" s="160">
        <v>0.3125</v>
      </c>
      <c r="H314">
        <v>131</v>
      </c>
      <c r="I314">
        <v>52</v>
      </c>
      <c r="J314" s="160">
        <v>0.39694656488549618</v>
      </c>
      <c r="K314">
        <v>136</v>
      </c>
      <c r="L314">
        <v>51</v>
      </c>
      <c r="M314" s="160">
        <v>0.375</v>
      </c>
      <c r="N314">
        <v>142</v>
      </c>
      <c r="O314">
        <v>48</v>
      </c>
      <c r="P314" s="160">
        <v>0.3380281690140845</v>
      </c>
    </row>
    <row r="315" spans="1:16" x14ac:dyDescent="0.25">
      <c r="A315" s="44">
        <f>+COUNTIF($B$1:B315,ESTADISTICAS!B$9)</f>
        <v>0</v>
      </c>
      <c r="B315" t="str">
        <f t="shared" si="4"/>
        <v>15</v>
      </c>
      <c r="C315" s="157">
        <v>15837</v>
      </c>
      <c r="D315" s="158" t="s">
        <v>1697</v>
      </c>
      <c r="E315">
        <v>130</v>
      </c>
      <c r="F315">
        <v>34</v>
      </c>
      <c r="G315" s="160">
        <v>0.26153846153846155</v>
      </c>
      <c r="H315">
        <v>136</v>
      </c>
      <c r="I315">
        <v>47</v>
      </c>
      <c r="J315" s="160">
        <v>0.34558823529411764</v>
      </c>
      <c r="K315">
        <v>123</v>
      </c>
      <c r="L315">
        <v>46</v>
      </c>
      <c r="M315" s="160">
        <v>0.37398373983739835</v>
      </c>
      <c r="N315">
        <v>127</v>
      </c>
      <c r="O315">
        <v>58</v>
      </c>
      <c r="P315" s="160">
        <v>0.45669291338582679</v>
      </c>
    </row>
    <row r="316" spans="1:16" x14ac:dyDescent="0.25">
      <c r="A316" s="44">
        <f>+COUNTIF($B$1:B316,ESTADISTICAS!B$9)</f>
        <v>0</v>
      </c>
      <c r="B316" t="str">
        <f t="shared" si="4"/>
        <v>15</v>
      </c>
      <c r="C316" s="157">
        <v>15839</v>
      </c>
      <c r="D316" s="158" t="s">
        <v>1698</v>
      </c>
      <c r="E316">
        <v>31</v>
      </c>
      <c r="F316">
        <v>8</v>
      </c>
      <c r="G316" s="160">
        <v>0.25806451612903225</v>
      </c>
      <c r="H316">
        <v>35</v>
      </c>
      <c r="I316">
        <v>14</v>
      </c>
      <c r="J316" s="160">
        <v>0.4</v>
      </c>
      <c r="K316">
        <v>29</v>
      </c>
      <c r="L316">
        <v>9</v>
      </c>
      <c r="M316" s="160">
        <v>0.31034482758620691</v>
      </c>
      <c r="N316">
        <v>35</v>
      </c>
      <c r="O316">
        <v>9</v>
      </c>
      <c r="P316" s="160">
        <v>0.25714285714285712</v>
      </c>
    </row>
    <row r="317" spans="1:16" x14ac:dyDescent="0.25">
      <c r="A317" s="44">
        <f>+COUNTIF($B$1:B317,ESTADISTICAS!B$9)</f>
        <v>0</v>
      </c>
      <c r="B317" t="str">
        <f t="shared" si="4"/>
        <v>15</v>
      </c>
      <c r="C317" s="157">
        <v>15842</v>
      </c>
      <c r="D317" s="158" t="s">
        <v>1699</v>
      </c>
      <c r="E317">
        <v>115</v>
      </c>
      <c r="F317">
        <v>32</v>
      </c>
      <c r="G317" s="160">
        <v>0.27826086956521739</v>
      </c>
      <c r="H317">
        <v>95</v>
      </c>
      <c r="I317">
        <v>22</v>
      </c>
      <c r="J317" s="160">
        <v>0.23157894736842105</v>
      </c>
      <c r="K317">
        <v>116</v>
      </c>
      <c r="L317">
        <v>30</v>
      </c>
      <c r="M317" s="160">
        <v>0.25862068965517243</v>
      </c>
      <c r="N317">
        <v>106</v>
      </c>
      <c r="O317">
        <v>28</v>
      </c>
      <c r="P317" s="160">
        <v>0.26415094339622641</v>
      </c>
    </row>
    <row r="318" spans="1:16" x14ac:dyDescent="0.25">
      <c r="A318" s="44">
        <f>+COUNTIF($B$1:B318,ESTADISTICAS!B$9)</f>
        <v>0</v>
      </c>
      <c r="B318" t="str">
        <f t="shared" si="4"/>
        <v>15</v>
      </c>
      <c r="C318" s="157">
        <v>15861</v>
      </c>
      <c r="D318" s="158" t="s">
        <v>1700</v>
      </c>
      <c r="E318">
        <v>196</v>
      </c>
      <c r="F318">
        <v>71</v>
      </c>
      <c r="G318" s="160">
        <v>0.36224489795918369</v>
      </c>
      <c r="H318">
        <v>192</v>
      </c>
      <c r="I318">
        <v>81</v>
      </c>
      <c r="J318" s="160">
        <v>0.421875</v>
      </c>
      <c r="K318">
        <v>172</v>
      </c>
      <c r="L318">
        <v>48</v>
      </c>
      <c r="M318" s="160">
        <v>0.27906976744186046</v>
      </c>
      <c r="N318">
        <v>242</v>
      </c>
      <c r="O318">
        <v>67</v>
      </c>
      <c r="P318" s="160">
        <v>0.27685950413223143</v>
      </c>
    </row>
    <row r="319" spans="1:16" x14ac:dyDescent="0.25">
      <c r="A319" s="44">
        <f>+COUNTIF($B$1:B319,ESTADISTICAS!B$9)</f>
        <v>0</v>
      </c>
      <c r="B319" t="str">
        <f t="shared" si="4"/>
        <v>15</v>
      </c>
      <c r="C319" s="157">
        <v>15879</v>
      </c>
      <c r="D319" s="158" t="s">
        <v>1701</v>
      </c>
      <c r="E319">
        <v>29</v>
      </c>
      <c r="F319">
        <v>8</v>
      </c>
      <c r="G319" s="160">
        <v>0.27586206896551724</v>
      </c>
      <c r="H319">
        <v>29</v>
      </c>
      <c r="I319">
        <v>11</v>
      </c>
      <c r="J319" s="160">
        <v>0.37931034482758619</v>
      </c>
      <c r="K319">
        <v>34</v>
      </c>
      <c r="L319">
        <v>8</v>
      </c>
      <c r="M319" s="160">
        <v>0.23529411764705882</v>
      </c>
      <c r="N319">
        <v>22</v>
      </c>
      <c r="O319">
        <v>9</v>
      </c>
      <c r="P319" s="160">
        <v>0.40909090909090912</v>
      </c>
    </row>
    <row r="320" spans="1:16" x14ac:dyDescent="0.25">
      <c r="A320" s="44">
        <f>+COUNTIF($B$1:B320,ESTADISTICAS!B$9)</f>
        <v>0</v>
      </c>
      <c r="B320" t="str">
        <f t="shared" si="4"/>
        <v>15</v>
      </c>
      <c r="C320" s="157">
        <v>15897</v>
      </c>
      <c r="D320" s="158" t="s">
        <v>1702</v>
      </c>
      <c r="E320">
        <v>63</v>
      </c>
      <c r="F320">
        <v>19</v>
      </c>
      <c r="G320" s="160">
        <v>0.30158730158730157</v>
      </c>
      <c r="H320">
        <v>77</v>
      </c>
      <c r="I320">
        <v>21</v>
      </c>
      <c r="J320" s="160">
        <v>0.27272727272727271</v>
      </c>
      <c r="K320">
        <v>78</v>
      </c>
      <c r="L320">
        <v>29</v>
      </c>
      <c r="M320" s="160">
        <v>0.37179487179487181</v>
      </c>
      <c r="N320">
        <v>67</v>
      </c>
      <c r="O320">
        <v>28</v>
      </c>
      <c r="P320" s="160">
        <v>0.41791044776119401</v>
      </c>
    </row>
    <row r="321" spans="1:16" x14ac:dyDescent="0.25">
      <c r="A321" s="44">
        <f>+COUNTIF($B$1:B321,ESTADISTICAS!B$9)</f>
        <v>0</v>
      </c>
      <c r="B321" t="str">
        <f t="shared" si="4"/>
        <v>17</v>
      </c>
      <c r="C321" s="157">
        <v>17001</v>
      </c>
      <c r="D321" s="158" t="s">
        <v>1703</v>
      </c>
      <c r="E321">
        <v>4435</v>
      </c>
      <c r="F321">
        <v>1533</v>
      </c>
      <c r="G321" s="160">
        <v>0.34565952649379933</v>
      </c>
      <c r="H321">
        <v>3936</v>
      </c>
      <c r="I321">
        <v>1427</v>
      </c>
      <c r="J321" s="160">
        <v>0.36255081300813008</v>
      </c>
      <c r="K321">
        <v>3917</v>
      </c>
      <c r="L321">
        <v>1976</v>
      </c>
      <c r="M321" s="160">
        <v>0.50446770487618076</v>
      </c>
      <c r="N321">
        <v>3721</v>
      </c>
      <c r="O321">
        <v>1665</v>
      </c>
      <c r="P321" s="160">
        <v>0.4474603601182478</v>
      </c>
    </row>
    <row r="322" spans="1:16" x14ac:dyDescent="0.25">
      <c r="A322" s="44">
        <f>+COUNTIF($B$1:B322,ESTADISTICAS!B$9)</f>
        <v>0</v>
      </c>
      <c r="B322" t="str">
        <f t="shared" si="4"/>
        <v>17</v>
      </c>
      <c r="C322" s="157">
        <v>17013</v>
      </c>
      <c r="D322" s="158" t="s">
        <v>1704</v>
      </c>
      <c r="E322">
        <v>270</v>
      </c>
      <c r="F322">
        <v>51</v>
      </c>
      <c r="G322" s="160">
        <v>0.18888888888888888</v>
      </c>
      <c r="H322">
        <v>240</v>
      </c>
      <c r="I322">
        <v>54</v>
      </c>
      <c r="J322" s="160">
        <v>0.22500000000000001</v>
      </c>
      <c r="K322">
        <v>259</v>
      </c>
      <c r="L322">
        <v>76</v>
      </c>
      <c r="M322" s="160">
        <v>0.29343629343629346</v>
      </c>
      <c r="N322">
        <v>208</v>
      </c>
      <c r="O322">
        <v>44</v>
      </c>
      <c r="P322" s="160">
        <v>0.21153846153846154</v>
      </c>
    </row>
    <row r="323" spans="1:16" x14ac:dyDescent="0.25">
      <c r="A323" s="44">
        <f>+COUNTIF($B$1:B323,ESTADISTICAS!B$9)</f>
        <v>0</v>
      </c>
      <c r="B323" t="str">
        <f t="shared" si="4"/>
        <v>17</v>
      </c>
      <c r="C323" s="157">
        <v>17042</v>
      </c>
      <c r="D323" s="158" t="s">
        <v>1705</v>
      </c>
      <c r="E323">
        <v>339</v>
      </c>
      <c r="F323">
        <v>66</v>
      </c>
      <c r="G323" s="160">
        <v>0.19469026548672566</v>
      </c>
      <c r="H323">
        <v>298</v>
      </c>
      <c r="I323">
        <v>64</v>
      </c>
      <c r="J323" s="160">
        <v>0.21476510067114093</v>
      </c>
      <c r="K323">
        <v>314</v>
      </c>
      <c r="L323">
        <v>82</v>
      </c>
      <c r="M323" s="160">
        <v>0.26114649681528662</v>
      </c>
      <c r="N323">
        <v>335</v>
      </c>
      <c r="O323">
        <v>84</v>
      </c>
      <c r="P323" s="160">
        <v>0.2507462686567164</v>
      </c>
    </row>
    <row r="324" spans="1:16" x14ac:dyDescent="0.25">
      <c r="A324" s="44">
        <f>+COUNTIF($B$1:B324,ESTADISTICAS!B$9)</f>
        <v>0</v>
      </c>
      <c r="B324" t="str">
        <f t="shared" ref="B324:B387" si="5">+IF(LEN(C324)=4,MID(C324,1,1),MID(C324,1,2))</f>
        <v>17</v>
      </c>
      <c r="C324" s="157">
        <v>17050</v>
      </c>
      <c r="D324" s="158" t="s">
        <v>1706</v>
      </c>
      <c r="E324">
        <v>143</v>
      </c>
      <c r="F324">
        <v>16</v>
      </c>
      <c r="G324" s="160">
        <v>0.11188811188811189</v>
      </c>
      <c r="H324">
        <v>126</v>
      </c>
      <c r="I324">
        <v>13</v>
      </c>
      <c r="J324" s="160">
        <v>0.10317460317460317</v>
      </c>
      <c r="K324">
        <v>122</v>
      </c>
      <c r="L324">
        <v>16</v>
      </c>
      <c r="M324" s="160">
        <v>0.13114754098360656</v>
      </c>
      <c r="N324">
        <v>137</v>
      </c>
      <c r="O324">
        <v>17</v>
      </c>
      <c r="P324" s="160">
        <v>0.12408759124087591</v>
      </c>
    </row>
    <row r="325" spans="1:16" x14ac:dyDescent="0.25">
      <c r="A325" s="44">
        <f>+COUNTIF($B$1:B325,ESTADISTICAS!B$9)</f>
        <v>0</v>
      </c>
      <c r="B325" t="str">
        <f t="shared" si="5"/>
        <v>17</v>
      </c>
      <c r="C325" s="157">
        <v>17088</v>
      </c>
      <c r="D325" s="158" t="s">
        <v>1707</v>
      </c>
      <c r="E325">
        <v>86</v>
      </c>
      <c r="F325">
        <v>33</v>
      </c>
      <c r="G325" s="160">
        <v>0.38372093023255816</v>
      </c>
      <c r="H325">
        <v>90</v>
      </c>
      <c r="I325">
        <v>12</v>
      </c>
      <c r="J325" s="160">
        <v>0.13333333333333333</v>
      </c>
      <c r="K325">
        <v>99</v>
      </c>
      <c r="L325">
        <v>31</v>
      </c>
      <c r="M325" s="160">
        <v>0.31313131313131315</v>
      </c>
      <c r="N325">
        <v>94</v>
      </c>
      <c r="O325">
        <v>28</v>
      </c>
      <c r="P325" s="160">
        <v>0.2978723404255319</v>
      </c>
    </row>
    <row r="326" spans="1:16" x14ac:dyDescent="0.25">
      <c r="A326" s="44">
        <f>+COUNTIF($B$1:B326,ESTADISTICAS!B$9)</f>
        <v>0</v>
      </c>
      <c r="B326" t="str">
        <f t="shared" si="5"/>
        <v>17</v>
      </c>
      <c r="C326" s="157">
        <v>17174</v>
      </c>
      <c r="D326" s="158" t="s">
        <v>1708</v>
      </c>
      <c r="E326">
        <v>601</v>
      </c>
      <c r="F326">
        <v>157</v>
      </c>
      <c r="G326" s="160">
        <v>0.26123128119800332</v>
      </c>
      <c r="H326">
        <v>500</v>
      </c>
      <c r="I326">
        <v>132</v>
      </c>
      <c r="J326" s="160">
        <v>0.26400000000000001</v>
      </c>
      <c r="K326">
        <v>486</v>
      </c>
      <c r="L326">
        <v>152</v>
      </c>
      <c r="M326" s="160">
        <v>0.31275720164609055</v>
      </c>
      <c r="N326">
        <v>502</v>
      </c>
      <c r="O326">
        <v>160</v>
      </c>
      <c r="P326" s="160">
        <v>0.31872509960159362</v>
      </c>
    </row>
    <row r="327" spans="1:16" x14ac:dyDescent="0.25">
      <c r="A327" s="44">
        <f>+COUNTIF($B$1:B327,ESTADISTICAS!B$9)</f>
        <v>0</v>
      </c>
      <c r="B327" t="str">
        <f t="shared" si="5"/>
        <v>17</v>
      </c>
      <c r="C327" s="157">
        <v>17272</v>
      </c>
      <c r="D327" s="158" t="s">
        <v>1709</v>
      </c>
      <c r="E327">
        <v>107</v>
      </c>
      <c r="F327">
        <v>44</v>
      </c>
      <c r="G327" s="160">
        <v>0.41121495327102803</v>
      </c>
      <c r="H327">
        <v>103</v>
      </c>
      <c r="I327">
        <v>9</v>
      </c>
      <c r="J327" s="160">
        <v>8.7378640776699032E-2</v>
      </c>
      <c r="K327">
        <v>80</v>
      </c>
      <c r="L327">
        <v>21</v>
      </c>
      <c r="M327" s="160">
        <v>0.26250000000000001</v>
      </c>
      <c r="N327">
        <v>81</v>
      </c>
      <c r="O327">
        <v>21</v>
      </c>
      <c r="P327" s="160">
        <v>0.25925925925925924</v>
      </c>
    </row>
    <row r="328" spans="1:16" x14ac:dyDescent="0.25">
      <c r="A328" s="44">
        <f>+COUNTIF($B$1:B328,ESTADISTICAS!B$9)</f>
        <v>0</v>
      </c>
      <c r="B328" t="str">
        <f t="shared" si="5"/>
        <v>17</v>
      </c>
      <c r="C328" s="157">
        <v>17380</v>
      </c>
      <c r="D328" s="158" t="s">
        <v>1710</v>
      </c>
      <c r="E328">
        <v>653</v>
      </c>
      <c r="F328">
        <v>218</v>
      </c>
      <c r="G328" s="160">
        <v>0.33384379785604901</v>
      </c>
      <c r="H328">
        <v>614</v>
      </c>
      <c r="I328">
        <v>180</v>
      </c>
      <c r="J328" s="160">
        <v>0.29315960912052119</v>
      </c>
      <c r="K328">
        <v>625</v>
      </c>
      <c r="L328">
        <v>259</v>
      </c>
      <c r="M328" s="160">
        <v>0.41439999999999999</v>
      </c>
      <c r="N328">
        <v>650</v>
      </c>
      <c r="O328">
        <v>207</v>
      </c>
      <c r="P328" s="160">
        <v>0.31846153846153846</v>
      </c>
    </row>
    <row r="329" spans="1:16" x14ac:dyDescent="0.25">
      <c r="A329" s="44">
        <f>+COUNTIF($B$1:B329,ESTADISTICAS!B$9)</f>
        <v>0</v>
      </c>
      <c r="B329" t="str">
        <f t="shared" si="5"/>
        <v>17</v>
      </c>
      <c r="C329" s="157">
        <v>17388</v>
      </c>
      <c r="D329" s="158" t="s">
        <v>1711</v>
      </c>
      <c r="E329">
        <v>79</v>
      </c>
      <c r="F329">
        <v>22</v>
      </c>
      <c r="G329" s="160">
        <v>0.27848101265822783</v>
      </c>
      <c r="H329">
        <v>85</v>
      </c>
      <c r="I329">
        <v>7</v>
      </c>
      <c r="J329" s="160">
        <v>8.2352941176470587E-2</v>
      </c>
      <c r="K329">
        <v>87</v>
      </c>
      <c r="L329">
        <v>23</v>
      </c>
      <c r="M329" s="160">
        <v>0.26436781609195403</v>
      </c>
      <c r="N329">
        <v>87</v>
      </c>
      <c r="O329">
        <v>14</v>
      </c>
      <c r="P329" s="160">
        <v>0.16091954022988506</v>
      </c>
    </row>
    <row r="330" spans="1:16" x14ac:dyDescent="0.25">
      <c r="A330" s="44">
        <f>+COUNTIF($B$1:B330,ESTADISTICAS!B$9)</f>
        <v>0</v>
      </c>
      <c r="B330" t="str">
        <f t="shared" si="5"/>
        <v>17</v>
      </c>
      <c r="C330" s="157">
        <v>17433</v>
      </c>
      <c r="D330" s="158" t="s">
        <v>1712</v>
      </c>
      <c r="E330">
        <v>175</v>
      </c>
      <c r="F330">
        <v>30</v>
      </c>
      <c r="G330" s="160">
        <v>0.17142857142857143</v>
      </c>
      <c r="H330">
        <v>166</v>
      </c>
      <c r="I330">
        <v>41</v>
      </c>
      <c r="J330" s="160">
        <v>0.24698795180722891</v>
      </c>
      <c r="K330">
        <v>189</v>
      </c>
      <c r="L330">
        <v>54</v>
      </c>
      <c r="M330" s="160">
        <v>0.2857142857142857</v>
      </c>
      <c r="N330">
        <v>178</v>
      </c>
      <c r="O330">
        <v>51</v>
      </c>
      <c r="P330" s="160">
        <v>0.28651685393258425</v>
      </c>
    </row>
    <row r="331" spans="1:16" x14ac:dyDescent="0.25">
      <c r="A331" s="44">
        <f>+COUNTIF($B$1:B331,ESTADISTICAS!B$9)</f>
        <v>0</v>
      </c>
      <c r="B331" t="str">
        <f t="shared" si="5"/>
        <v>17</v>
      </c>
      <c r="C331" s="157">
        <v>17442</v>
      </c>
      <c r="D331" s="158" t="s">
        <v>1713</v>
      </c>
      <c r="E331">
        <v>97</v>
      </c>
      <c r="F331">
        <v>39</v>
      </c>
      <c r="G331" s="160">
        <v>0.40206185567010311</v>
      </c>
      <c r="H331">
        <v>103</v>
      </c>
      <c r="I331">
        <v>17</v>
      </c>
      <c r="J331" s="160">
        <v>0.1650485436893204</v>
      </c>
      <c r="K331">
        <v>108</v>
      </c>
      <c r="L331">
        <v>27</v>
      </c>
      <c r="M331" s="160">
        <v>0.25</v>
      </c>
      <c r="N331">
        <v>83</v>
      </c>
      <c r="O331">
        <v>11</v>
      </c>
      <c r="P331" s="160">
        <v>0.13253012048192772</v>
      </c>
    </row>
    <row r="332" spans="1:16" x14ac:dyDescent="0.25">
      <c r="A332" s="44">
        <f>+COUNTIF($B$1:B332,ESTADISTICAS!B$9)</f>
        <v>0</v>
      </c>
      <c r="B332" t="str">
        <f t="shared" si="5"/>
        <v>17</v>
      </c>
      <c r="C332" s="157">
        <v>17444</v>
      </c>
      <c r="D332" s="158" t="s">
        <v>1714</v>
      </c>
      <c r="E332">
        <v>181</v>
      </c>
      <c r="F332">
        <v>44</v>
      </c>
      <c r="G332" s="160">
        <v>0.24309392265193369</v>
      </c>
      <c r="H332">
        <v>175</v>
      </c>
      <c r="I332">
        <v>24</v>
      </c>
      <c r="J332" s="160">
        <v>0.13714285714285715</v>
      </c>
      <c r="K332">
        <v>164</v>
      </c>
      <c r="L332">
        <v>33</v>
      </c>
      <c r="M332" s="160">
        <v>0.20121951219512196</v>
      </c>
      <c r="N332">
        <v>156</v>
      </c>
      <c r="O332">
        <v>25</v>
      </c>
      <c r="P332" s="160">
        <v>0.16025641025641027</v>
      </c>
    </row>
    <row r="333" spans="1:16" x14ac:dyDescent="0.25">
      <c r="A333" s="44">
        <f>+COUNTIF($B$1:B333,ESTADISTICAS!B$9)</f>
        <v>0</v>
      </c>
      <c r="B333" t="str">
        <f t="shared" si="5"/>
        <v>17</v>
      </c>
      <c r="C333" s="157">
        <v>17446</v>
      </c>
      <c r="D333" s="158" t="s">
        <v>1715</v>
      </c>
      <c r="E333">
        <v>23</v>
      </c>
      <c r="F333">
        <v>11</v>
      </c>
      <c r="G333" s="160">
        <v>0.47826086956521741</v>
      </c>
      <c r="H333">
        <v>25</v>
      </c>
      <c r="I333">
        <v>1</v>
      </c>
      <c r="J333" s="160">
        <v>0.04</v>
      </c>
      <c r="K333">
        <v>22</v>
      </c>
      <c r="L333">
        <v>4</v>
      </c>
      <c r="M333" s="160">
        <v>0.18181818181818182</v>
      </c>
      <c r="N333">
        <v>29</v>
      </c>
      <c r="O333">
        <v>3</v>
      </c>
      <c r="P333" s="160">
        <v>0.10344827586206896</v>
      </c>
    </row>
    <row r="334" spans="1:16" x14ac:dyDescent="0.25">
      <c r="A334" s="44">
        <f>+COUNTIF($B$1:B334,ESTADISTICAS!B$9)</f>
        <v>0</v>
      </c>
      <c r="B334" t="str">
        <f t="shared" si="5"/>
        <v>17</v>
      </c>
      <c r="C334" s="157">
        <v>17486</v>
      </c>
      <c r="D334" s="158" t="s">
        <v>1716</v>
      </c>
      <c r="E334">
        <v>235</v>
      </c>
      <c r="F334">
        <v>55</v>
      </c>
      <c r="G334" s="160">
        <v>0.23404255319148937</v>
      </c>
      <c r="H334">
        <v>188</v>
      </c>
      <c r="I334">
        <v>58</v>
      </c>
      <c r="J334" s="160">
        <v>0.30851063829787234</v>
      </c>
      <c r="K334">
        <v>212</v>
      </c>
      <c r="L334">
        <v>73</v>
      </c>
      <c r="M334" s="160">
        <v>0.34433962264150941</v>
      </c>
      <c r="N334">
        <v>198</v>
      </c>
      <c r="O334">
        <v>72</v>
      </c>
      <c r="P334" s="160">
        <v>0.36363636363636365</v>
      </c>
    </row>
    <row r="335" spans="1:16" x14ac:dyDescent="0.25">
      <c r="A335" s="44">
        <f>+COUNTIF($B$1:B335,ESTADISTICAS!B$9)</f>
        <v>0</v>
      </c>
      <c r="B335" t="str">
        <f t="shared" si="5"/>
        <v>17</v>
      </c>
      <c r="C335" s="157">
        <v>17495</v>
      </c>
      <c r="D335" s="158" t="s">
        <v>1717</v>
      </c>
      <c r="E335">
        <v>52</v>
      </c>
      <c r="F335">
        <v>19</v>
      </c>
      <c r="G335" s="160">
        <v>0.36538461538461536</v>
      </c>
      <c r="H335">
        <v>101</v>
      </c>
      <c r="I335">
        <v>17</v>
      </c>
      <c r="J335" s="160">
        <v>0.16831683168316833</v>
      </c>
      <c r="K335">
        <v>101</v>
      </c>
      <c r="L335">
        <v>29</v>
      </c>
      <c r="M335" s="160">
        <v>0.28712871287128711</v>
      </c>
      <c r="N335">
        <v>78</v>
      </c>
      <c r="O335">
        <v>22</v>
      </c>
      <c r="P335" s="160">
        <v>0.28205128205128205</v>
      </c>
    </row>
    <row r="336" spans="1:16" x14ac:dyDescent="0.25">
      <c r="A336" s="44">
        <f>+COUNTIF($B$1:B336,ESTADISTICAS!B$9)</f>
        <v>0</v>
      </c>
      <c r="B336" t="str">
        <f t="shared" si="5"/>
        <v>17</v>
      </c>
      <c r="C336" s="157">
        <v>17513</v>
      </c>
      <c r="D336" s="158" t="s">
        <v>1718</v>
      </c>
      <c r="E336">
        <v>168</v>
      </c>
      <c r="F336">
        <v>29</v>
      </c>
      <c r="G336" s="160">
        <v>0.17261904761904762</v>
      </c>
      <c r="H336">
        <v>168</v>
      </c>
      <c r="I336">
        <v>26</v>
      </c>
      <c r="J336" s="160">
        <v>0.15476190476190477</v>
      </c>
      <c r="K336">
        <v>167</v>
      </c>
      <c r="L336">
        <v>41</v>
      </c>
      <c r="M336" s="160">
        <v>0.24550898203592814</v>
      </c>
      <c r="N336">
        <v>184</v>
      </c>
      <c r="O336">
        <v>32</v>
      </c>
      <c r="P336" s="160">
        <v>0.17391304347826086</v>
      </c>
    </row>
    <row r="337" spans="1:16" x14ac:dyDescent="0.25">
      <c r="A337" s="44">
        <f>+COUNTIF($B$1:B337,ESTADISTICAS!B$9)</f>
        <v>0</v>
      </c>
      <c r="B337" t="str">
        <f t="shared" si="5"/>
        <v>17</v>
      </c>
      <c r="C337" s="157">
        <v>17524</v>
      </c>
      <c r="D337" s="158" t="s">
        <v>1719</v>
      </c>
      <c r="E337">
        <v>140</v>
      </c>
      <c r="F337">
        <v>31</v>
      </c>
      <c r="G337" s="160">
        <v>0.22142857142857142</v>
      </c>
      <c r="H337">
        <v>138</v>
      </c>
      <c r="I337">
        <v>25</v>
      </c>
      <c r="J337" s="160">
        <v>0.18115942028985507</v>
      </c>
      <c r="K337">
        <v>172</v>
      </c>
      <c r="L337">
        <v>45</v>
      </c>
      <c r="M337" s="160">
        <v>0.26162790697674421</v>
      </c>
      <c r="N337">
        <v>156</v>
      </c>
      <c r="O337">
        <v>50</v>
      </c>
      <c r="P337" s="160">
        <v>0.32051282051282054</v>
      </c>
    </row>
    <row r="338" spans="1:16" x14ac:dyDescent="0.25">
      <c r="A338" s="44">
        <f>+COUNTIF($B$1:B338,ESTADISTICAS!B$9)</f>
        <v>0</v>
      </c>
      <c r="B338" t="str">
        <f t="shared" si="5"/>
        <v>17</v>
      </c>
      <c r="C338" s="157">
        <v>17541</v>
      </c>
      <c r="D338" s="158" t="s">
        <v>1720</v>
      </c>
      <c r="E338">
        <v>244</v>
      </c>
      <c r="F338">
        <v>71</v>
      </c>
      <c r="G338" s="160">
        <v>0.29098360655737704</v>
      </c>
      <c r="H338">
        <v>227</v>
      </c>
      <c r="I338">
        <v>61</v>
      </c>
      <c r="J338" s="160">
        <v>0.2687224669603524</v>
      </c>
      <c r="K338">
        <v>215</v>
      </c>
      <c r="L338">
        <v>92</v>
      </c>
      <c r="M338" s="160">
        <v>0.42790697674418604</v>
      </c>
      <c r="N338">
        <v>238</v>
      </c>
      <c r="O338">
        <v>90</v>
      </c>
      <c r="P338" s="160">
        <v>0.37815126050420167</v>
      </c>
    </row>
    <row r="339" spans="1:16" x14ac:dyDescent="0.25">
      <c r="A339" s="44">
        <f>+COUNTIF($B$1:B339,ESTADISTICAS!B$9)</f>
        <v>0</v>
      </c>
      <c r="B339" t="str">
        <f t="shared" si="5"/>
        <v>17</v>
      </c>
      <c r="C339" s="157">
        <v>17614</v>
      </c>
      <c r="D339" s="158" t="s">
        <v>1721</v>
      </c>
      <c r="E339">
        <v>521</v>
      </c>
      <c r="F339">
        <v>94</v>
      </c>
      <c r="G339" s="160">
        <v>0.18042226487523993</v>
      </c>
      <c r="H339">
        <v>526</v>
      </c>
      <c r="I339">
        <v>89</v>
      </c>
      <c r="J339" s="160">
        <v>0.16920152091254753</v>
      </c>
      <c r="K339">
        <v>564</v>
      </c>
      <c r="L339">
        <v>122</v>
      </c>
      <c r="M339" s="160">
        <v>0.21631205673758866</v>
      </c>
      <c r="N339">
        <v>527</v>
      </c>
      <c r="O339">
        <v>85</v>
      </c>
      <c r="P339" s="160">
        <v>0.16129032258064516</v>
      </c>
    </row>
    <row r="340" spans="1:16" x14ac:dyDescent="0.25">
      <c r="A340" s="44">
        <f>+COUNTIF($B$1:B340,ESTADISTICAS!B$9)</f>
        <v>0</v>
      </c>
      <c r="B340" t="str">
        <f t="shared" si="5"/>
        <v>17</v>
      </c>
      <c r="C340" s="157">
        <v>17616</v>
      </c>
      <c r="D340" s="158" t="s">
        <v>2427</v>
      </c>
      <c r="E340">
        <v>72</v>
      </c>
      <c r="F340">
        <v>12</v>
      </c>
      <c r="G340" s="160">
        <v>0.16666666666666666</v>
      </c>
      <c r="H340">
        <v>79</v>
      </c>
      <c r="I340">
        <v>20</v>
      </c>
      <c r="J340" s="160">
        <v>0.25316455696202533</v>
      </c>
      <c r="K340">
        <v>99</v>
      </c>
      <c r="L340">
        <v>18</v>
      </c>
      <c r="M340" s="160">
        <v>0.18181818181818182</v>
      </c>
      <c r="N340">
        <v>71</v>
      </c>
      <c r="O340">
        <v>27</v>
      </c>
      <c r="P340" s="160">
        <v>0.38028169014084506</v>
      </c>
    </row>
    <row r="341" spans="1:16" x14ac:dyDescent="0.25">
      <c r="A341" s="44">
        <f>+COUNTIF($B$1:B341,ESTADISTICAS!B$9)</f>
        <v>0</v>
      </c>
      <c r="B341" t="str">
        <f t="shared" si="5"/>
        <v>17</v>
      </c>
      <c r="C341" s="157">
        <v>17653</v>
      </c>
      <c r="D341" s="158" t="s">
        <v>1722</v>
      </c>
      <c r="E341">
        <v>177</v>
      </c>
      <c r="F341">
        <v>56</v>
      </c>
      <c r="G341" s="160">
        <v>0.31638418079096048</v>
      </c>
      <c r="H341">
        <v>185</v>
      </c>
      <c r="I341">
        <v>41</v>
      </c>
      <c r="J341" s="160">
        <v>0.22162162162162163</v>
      </c>
      <c r="K341">
        <v>199</v>
      </c>
      <c r="L341">
        <v>51</v>
      </c>
      <c r="M341" s="160">
        <v>0.25628140703517588</v>
      </c>
      <c r="N341">
        <v>166</v>
      </c>
      <c r="O341">
        <v>41</v>
      </c>
      <c r="P341" s="160">
        <v>0.24698795180722891</v>
      </c>
    </row>
    <row r="342" spans="1:16" x14ac:dyDescent="0.25">
      <c r="A342" s="44">
        <f>+COUNTIF($B$1:B342,ESTADISTICAS!B$9)</f>
        <v>0</v>
      </c>
      <c r="B342" t="str">
        <f t="shared" si="5"/>
        <v>17</v>
      </c>
      <c r="C342" s="157">
        <v>17662</v>
      </c>
      <c r="D342" s="158" t="s">
        <v>2428</v>
      </c>
      <c r="E342">
        <v>211</v>
      </c>
      <c r="F342">
        <v>80</v>
      </c>
      <c r="G342" s="160">
        <v>0.37914691943127959</v>
      </c>
      <c r="H342">
        <v>191</v>
      </c>
      <c r="I342">
        <v>32</v>
      </c>
      <c r="J342" s="160">
        <v>0.16753926701570682</v>
      </c>
      <c r="K342">
        <v>242</v>
      </c>
      <c r="L342">
        <v>94</v>
      </c>
      <c r="M342" s="160">
        <v>0.38842975206611569</v>
      </c>
      <c r="N342">
        <v>207</v>
      </c>
      <c r="O342">
        <v>66</v>
      </c>
      <c r="P342" s="160">
        <v>0.3188405797101449</v>
      </c>
    </row>
    <row r="343" spans="1:16" x14ac:dyDescent="0.25">
      <c r="A343" s="44">
        <f>+COUNTIF($B$1:B343,ESTADISTICAS!B$9)</f>
        <v>0</v>
      </c>
      <c r="B343" t="str">
        <f t="shared" si="5"/>
        <v>17</v>
      </c>
      <c r="C343" s="157">
        <v>17665</v>
      </c>
      <c r="D343" s="158" t="s">
        <v>1723</v>
      </c>
      <c r="E343">
        <v>53</v>
      </c>
      <c r="F343">
        <v>14</v>
      </c>
      <c r="G343" s="160">
        <v>0.26415094339622641</v>
      </c>
      <c r="H343">
        <v>54</v>
      </c>
      <c r="I343">
        <v>13</v>
      </c>
      <c r="J343" s="160">
        <v>0.24074074074074073</v>
      </c>
      <c r="K343">
        <v>55</v>
      </c>
      <c r="L343">
        <v>14</v>
      </c>
      <c r="M343" s="160">
        <v>0.25454545454545452</v>
      </c>
      <c r="N343">
        <v>45</v>
      </c>
      <c r="O343">
        <v>16</v>
      </c>
      <c r="P343" s="160">
        <v>0.35555555555555557</v>
      </c>
    </row>
    <row r="344" spans="1:16" x14ac:dyDescent="0.25">
      <c r="A344" s="44">
        <f>+COUNTIF($B$1:B344,ESTADISTICAS!B$9)</f>
        <v>0</v>
      </c>
      <c r="B344" t="str">
        <f t="shared" si="5"/>
        <v>17</v>
      </c>
      <c r="C344" s="157">
        <v>17777</v>
      </c>
      <c r="D344" s="158" t="s">
        <v>1724</v>
      </c>
      <c r="E344">
        <v>292</v>
      </c>
      <c r="F344">
        <v>60</v>
      </c>
      <c r="G344" s="160">
        <v>0.20547945205479451</v>
      </c>
      <c r="H344">
        <v>302</v>
      </c>
      <c r="I344">
        <v>54</v>
      </c>
      <c r="J344" s="160">
        <v>0.17880794701986755</v>
      </c>
      <c r="K344">
        <v>288</v>
      </c>
      <c r="L344">
        <v>67</v>
      </c>
      <c r="M344" s="160">
        <v>0.2326388888888889</v>
      </c>
      <c r="N344">
        <v>236</v>
      </c>
      <c r="O344">
        <v>52</v>
      </c>
      <c r="P344" s="160">
        <v>0.22033898305084745</v>
      </c>
    </row>
    <row r="345" spans="1:16" x14ac:dyDescent="0.25">
      <c r="A345" s="44">
        <f>+COUNTIF($B$1:B345,ESTADISTICAS!B$9)</f>
        <v>0</v>
      </c>
      <c r="B345" t="str">
        <f t="shared" si="5"/>
        <v>17</v>
      </c>
      <c r="C345" s="157">
        <v>17867</v>
      </c>
      <c r="D345" s="158" t="s">
        <v>1725</v>
      </c>
      <c r="E345">
        <v>107</v>
      </c>
      <c r="F345">
        <v>41</v>
      </c>
      <c r="G345" s="160">
        <v>0.38317757009345793</v>
      </c>
      <c r="H345">
        <v>126</v>
      </c>
      <c r="I345">
        <v>22</v>
      </c>
      <c r="J345" s="160">
        <v>0.17460317460317459</v>
      </c>
      <c r="K345">
        <v>115</v>
      </c>
      <c r="L345">
        <v>26</v>
      </c>
      <c r="M345" s="160">
        <v>0.22608695652173913</v>
      </c>
      <c r="N345">
        <v>107</v>
      </c>
      <c r="O345">
        <v>32</v>
      </c>
      <c r="P345" s="160">
        <v>0.29906542056074764</v>
      </c>
    </row>
    <row r="346" spans="1:16" x14ac:dyDescent="0.25">
      <c r="A346" s="44">
        <f>+COUNTIF($B$1:B346,ESTADISTICAS!B$9)</f>
        <v>0</v>
      </c>
      <c r="B346" t="str">
        <f t="shared" si="5"/>
        <v>17</v>
      </c>
      <c r="C346" s="157">
        <v>17873</v>
      </c>
      <c r="D346" s="158" t="s">
        <v>1726</v>
      </c>
      <c r="E346">
        <v>672</v>
      </c>
      <c r="F346">
        <v>263</v>
      </c>
      <c r="G346" s="160">
        <v>0.39136904761904762</v>
      </c>
      <c r="H346">
        <v>629</v>
      </c>
      <c r="I346">
        <v>214</v>
      </c>
      <c r="J346" s="160">
        <v>0.34022257551669316</v>
      </c>
      <c r="K346">
        <v>684</v>
      </c>
      <c r="L346">
        <v>348</v>
      </c>
      <c r="M346" s="160">
        <v>0.50877192982456143</v>
      </c>
      <c r="N346">
        <v>752</v>
      </c>
      <c r="O346">
        <v>296</v>
      </c>
      <c r="P346" s="160">
        <v>0.39361702127659576</v>
      </c>
    </row>
    <row r="347" spans="1:16" x14ac:dyDescent="0.25">
      <c r="A347" s="44">
        <f>+COUNTIF($B$1:B347,ESTADISTICAS!B$9)</f>
        <v>0</v>
      </c>
      <c r="B347" t="str">
        <f t="shared" si="5"/>
        <v>17</v>
      </c>
      <c r="C347" s="157">
        <v>17877</v>
      </c>
      <c r="D347" s="158" t="s">
        <v>1727</v>
      </c>
      <c r="E347">
        <v>188</v>
      </c>
      <c r="F347">
        <v>23</v>
      </c>
      <c r="G347" s="160">
        <v>0.12234042553191489</v>
      </c>
      <c r="H347">
        <v>145</v>
      </c>
      <c r="I347">
        <v>27</v>
      </c>
      <c r="J347" s="160">
        <v>0.18620689655172415</v>
      </c>
      <c r="K347">
        <v>150</v>
      </c>
      <c r="L347">
        <v>33</v>
      </c>
      <c r="M347" s="160">
        <v>0.22</v>
      </c>
      <c r="N347">
        <v>133</v>
      </c>
      <c r="O347">
        <v>16</v>
      </c>
      <c r="P347" s="160">
        <v>0.12030075187969924</v>
      </c>
    </row>
    <row r="348" spans="1:16" x14ac:dyDescent="0.25">
      <c r="A348" s="44">
        <f>+COUNTIF($B$1:B348,ESTADISTICAS!B$9)</f>
        <v>0</v>
      </c>
      <c r="B348" t="str">
        <f t="shared" si="5"/>
        <v>18</v>
      </c>
      <c r="C348" s="157">
        <v>18001</v>
      </c>
      <c r="D348" s="158" t="s">
        <v>1728</v>
      </c>
      <c r="E348">
        <v>1521</v>
      </c>
      <c r="F348">
        <v>671</v>
      </c>
      <c r="G348" s="160">
        <v>0.44115713346482577</v>
      </c>
      <c r="H348">
        <v>1490</v>
      </c>
      <c r="I348">
        <v>718</v>
      </c>
      <c r="J348" s="160">
        <v>0.48187919463087248</v>
      </c>
      <c r="K348">
        <v>1537</v>
      </c>
      <c r="L348">
        <v>815</v>
      </c>
      <c r="M348" s="160">
        <v>0.53025374105400125</v>
      </c>
      <c r="N348">
        <v>1547</v>
      </c>
      <c r="O348">
        <v>698</v>
      </c>
      <c r="P348" s="160">
        <v>0.45119586296056885</v>
      </c>
    </row>
    <row r="349" spans="1:16" x14ac:dyDescent="0.25">
      <c r="A349" s="44">
        <f>+COUNTIF($B$1:B349,ESTADISTICAS!B$9)</f>
        <v>0</v>
      </c>
      <c r="B349" t="str">
        <f t="shared" si="5"/>
        <v>18</v>
      </c>
      <c r="C349" s="157">
        <v>18029</v>
      </c>
      <c r="D349" s="158" t="s">
        <v>1729</v>
      </c>
      <c r="E349">
        <v>52</v>
      </c>
      <c r="F349">
        <v>10</v>
      </c>
      <c r="G349" s="160">
        <v>0.19230769230769232</v>
      </c>
      <c r="H349">
        <v>39</v>
      </c>
      <c r="I349">
        <v>6</v>
      </c>
      <c r="J349" s="160">
        <v>0.15384615384615385</v>
      </c>
      <c r="K349">
        <v>50</v>
      </c>
      <c r="L349">
        <v>16</v>
      </c>
      <c r="M349" s="160">
        <v>0.32</v>
      </c>
      <c r="N349">
        <v>55</v>
      </c>
      <c r="O349">
        <v>17</v>
      </c>
      <c r="P349" s="160">
        <v>0.30909090909090908</v>
      </c>
    </row>
    <row r="350" spans="1:16" x14ac:dyDescent="0.25">
      <c r="A350" s="44">
        <f>+COUNTIF($B$1:B350,ESTADISTICAS!B$9)</f>
        <v>0</v>
      </c>
      <c r="B350" t="str">
        <f t="shared" si="5"/>
        <v>18</v>
      </c>
      <c r="C350" s="157">
        <v>18094</v>
      </c>
      <c r="D350" s="158" t="s">
        <v>1730</v>
      </c>
      <c r="E350">
        <v>128</v>
      </c>
      <c r="F350">
        <v>40</v>
      </c>
      <c r="G350" s="160">
        <v>0.3125</v>
      </c>
      <c r="H350">
        <v>122</v>
      </c>
      <c r="I350">
        <v>51</v>
      </c>
      <c r="J350" s="160">
        <v>0.41803278688524592</v>
      </c>
      <c r="K350">
        <v>112</v>
      </c>
      <c r="L350">
        <v>31</v>
      </c>
      <c r="M350" s="160">
        <v>0.2767857142857143</v>
      </c>
      <c r="N350">
        <v>115</v>
      </c>
      <c r="O350">
        <v>38</v>
      </c>
      <c r="P350" s="160">
        <v>0.33043478260869563</v>
      </c>
    </row>
    <row r="351" spans="1:16" x14ac:dyDescent="0.25">
      <c r="A351" s="44">
        <f>+COUNTIF($B$1:B351,ESTADISTICAS!B$9)</f>
        <v>0</v>
      </c>
      <c r="B351" t="str">
        <f t="shared" si="5"/>
        <v>18</v>
      </c>
      <c r="C351" s="157">
        <v>18150</v>
      </c>
      <c r="D351" s="158" t="s">
        <v>1731</v>
      </c>
      <c r="E351">
        <v>102</v>
      </c>
      <c r="F351">
        <v>19</v>
      </c>
      <c r="G351" s="160">
        <v>0.18627450980392157</v>
      </c>
      <c r="H351">
        <v>124</v>
      </c>
      <c r="I351">
        <v>43</v>
      </c>
      <c r="J351" s="160">
        <v>0.34677419354838712</v>
      </c>
      <c r="K351">
        <v>150</v>
      </c>
      <c r="L351">
        <v>43</v>
      </c>
      <c r="M351" s="160">
        <v>0.28666666666666668</v>
      </c>
      <c r="N351">
        <v>181</v>
      </c>
      <c r="O351">
        <v>46</v>
      </c>
      <c r="P351" s="160">
        <v>0.2541436464088398</v>
      </c>
    </row>
    <row r="352" spans="1:16" x14ac:dyDescent="0.25">
      <c r="A352" s="44">
        <f>+COUNTIF($B$1:B352,ESTADISTICAS!B$9)</f>
        <v>0</v>
      </c>
      <c r="B352" t="str">
        <f t="shared" si="5"/>
        <v>18</v>
      </c>
      <c r="C352" s="157">
        <v>18205</v>
      </c>
      <c r="D352" s="158" t="s">
        <v>1732</v>
      </c>
      <c r="E352">
        <v>66</v>
      </c>
      <c r="F352">
        <v>22</v>
      </c>
      <c r="G352" s="160">
        <v>0.33333333333333331</v>
      </c>
      <c r="H352">
        <v>96</v>
      </c>
      <c r="I352">
        <v>20</v>
      </c>
      <c r="J352" s="160">
        <v>0.20833333333333334</v>
      </c>
      <c r="K352">
        <v>85</v>
      </c>
      <c r="L352">
        <v>19</v>
      </c>
      <c r="M352" s="160">
        <v>0.22352941176470589</v>
      </c>
      <c r="N352">
        <v>79</v>
      </c>
      <c r="O352">
        <v>16</v>
      </c>
      <c r="P352" s="160">
        <v>0.20253164556962025</v>
      </c>
    </row>
    <row r="353" spans="1:16" x14ac:dyDescent="0.25">
      <c r="A353" s="44">
        <f>+COUNTIF($B$1:B353,ESTADISTICAS!B$9)</f>
        <v>0</v>
      </c>
      <c r="B353" t="str">
        <f t="shared" si="5"/>
        <v>18</v>
      </c>
      <c r="C353" s="157">
        <v>18247</v>
      </c>
      <c r="D353" s="158" t="s">
        <v>1733</v>
      </c>
      <c r="E353">
        <v>209</v>
      </c>
      <c r="F353">
        <v>60</v>
      </c>
      <c r="G353" s="160">
        <v>0.28708133971291866</v>
      </c>
      <c r="H353">
        <v>221</v>
      </c>
      <c r="I353">
        <v>79</v>
      </c>
      <c r="J353" s="160">
        <v>0.3574660633484163</v>
      </c>
      <c r="K353">
        <v>186</v>
      </c>
      <c r="L353">
        <v>78</v>
      </c>
      <c r="M353" s="160">
        <v>0.41935483870967744</v>
      </c>
      <c r="N353">
        <v>199</v>
      </c>
      <c r="O353">
        <v>67</v>
      </c>
      <c r="P353" s="160">
        <v>0.33668341708542715</v>
      </c>
    </row>
    <row r="354" spans="1:16" x14ac:dyDescent="0.25">
      <c r="A354" s="44">
        <f>+COUNTIF($B$1:B354,ESTADISTICAS!B$9)</f>
        <v>0</v>
      </c>
      <c r="B354" t="str">
        <f t="shared" si="5"/>
        <v>18</v>
      </c>
      <c r="C354" s="157">
        <v>18256</v>
      </c>
      <c r="D354" s="158" t="s">
        <v>1734</v>
      </c>
      <c r="E354">
        <v>92</v>
      </c>
      <c r="F354">
        <v>37</v>
      </c>
      <c r="G354" s="160">
        <v>0.40217391304347827</v>
      </c>
      <c r="H354">
        <v>94</v>
      </c>
      <c r="I354">
        <v>43</v>
      </c>
      <c r="J354" s="160">
        <v>0.45744680851063829</v>
      </c>
      <c r="K354">
        <v>97</v>
      </c>
      <c r="L354">
        <v>39</v>
      </c>
      <c r="M354" s="160">
        <v>0.40206185567010311</v>
      </c>
      <c r="N354">
        <v>103</v>
      </c>
      <c r="O354">
        <v>36</v>
      </c>
      <c r="P354" s="160">
        <v>0.34951456310679613</v>
      </c>
    </row>
    <row r="355" spans="1:16" x14ac:dyDescent="0.25">
      <c r="A355" s="44">
        <f>+COUNTIF($B$1:B355,ESTADISTICAS!B$9)</f>
        <v>0</v>
      </c>
      <c r="B355" t="str">
        <f t="shared" si="5"/>
        <v>18</v>
      </c>
      <c r="C355" s="157">
        <v>18410</v>
      </c>
      <c r="D355" s="158" t="s">
        <v>1735</v>
      </c>
      <c r="E355">
        <v>85</v>
      </c>
      <c r="F355">
        <v>21</v>
      </c>
      <c r="G355" s="160">
        <v>0.24705882352941178</v>
      </c>
      <c r="H355">
        <v>99</v>
      </c>
      <c r="I355">
        <v>23</v>
      </c>
      <c r="J355" s="160">
        <v>0.23232323232323232</v>
      </c>
      <c r="K355">
        <v>99</v>
      </c>
      <c r="L355">
        <v>25</v>
      </c>
      <c r="M355" s="160">
        <v>0.25252525252525254</v>
      </c>
      <c r="N355">
        <v>106</v>
      </c>
      <c r="O355">
        <v>30</v>
      </c>
      <c r="P355" s="160">
        <v>0.28301886792452829</v>
      </c>
    </row>
    <row r="356" spans="1:16" x14ac:dyDescent="0.25">
      <c r="A356" s="44">
        <f>+COUNTIF($B$1:B356,ESTADISTICAS!B$9)</f>
        <v>0</v>
      </c>
      <c r="B356" t="str">
        <f t="shared" si="5"/>
        <v>18</v>
      </c>
      <c r="C356" s="157">
        <v>18460</v>
      </c>
      <c r="D356" s="158" t="s">
        <v>1736</v>
      </c>
      <c r="E356">
        <v>87</v>
      </c>
      <c r="F356">
        <v>14</v>
      </c>
      <c r="G356" s="160">
        <v>0.16091954022988506</v>
      </c>
      <c r="H356">
        <v>70</v>
      </c>
      <c r="I356">
        <v>12</v>
      </c>
      <c r="J356" s="160">
        <v>0.17142857142857143</v>
      </c>
      <c r="K356">
        <v>85</v>
      </c>
      <c r="L356">
        <v>21</v>
      </c>
      <c r="M356" s="160">
        <v>0.24705882352941178</v>
      </c>
      <c r="N356">
        <v>90</v>
      </c>
      <c r="O356">
        <v>15</v>
      </c>
      <c r="P356" s="160">
        <v>0.16666666666666666</v>
      </c>
    </row>
    <row r="357" spans="1:16" x14ac:dyDescent="0.25">
      <c r="A357" s="44">
        <f>+COUNTIF($B$1:B357,ESTADISTICAS!B$9)</f>
        <v>0</v>
      </c>
      <c r="B357" t="str">
        <f t="shared" si="5"/>
        <v>18</v>
      </c>
      <c r="C357" s="157">
        <v>18479</v>
      </c>
      <c r="D357" s="158" t="s">
        <v>1737</v>
      </c>
      <c r="E357">
        <v>19</v>
      </c>
      <c r="F357">
        <v>12</v>
      </c>
      <c r="G357" s="160">
        <v>0.63157894736842102</v>
      </c>
      <c r="H357">
        <v>17</v>
      </c>
      <c r="I357">
        <v>11</v>
      </c>
      <c r="J357" s="160">
        <v>0.6470588235294118</v>
      </c>
      <c r="K357">
        <v>14</v>
      </c>
      <c r="L357">
        <v>6</v>
      </c>
      <c r="M357" s="160">
        <v>0.42857142857142855</v>
      </c>
      <c r="N357">
        <v>18</v>
      </c>
      <c r="O357">
        <v>7</v>
      </c>
      <c r="P357" s="160">
        <v>0.3888888888888889</v>
      </c>
    </row>
    <row r="358" spans="1:16" x14ac:dyDescent="0.25">
      <c r="A358" s="44">
        <f>+COUNTIF($B$1:B358,ESTADISTICAS!B$9)</f>
        <v>0</v>
      </c>
      <c r="B358" t="str">
        <f t="shared" si="5"/>
        <v>18</v>
      </c>
      <c r="C358" s="157">
        <v>18592</v>
      </c>
      <c r="D358" s="158" t="s">
        <v>1738</v>
      </c>
      <c r="E358">
        <v>280</v>
      </c>
      <c r="F358">
        <v>55</v>
      </c>
      <c r="G358" s="160">
        <v>0.19642857142857142</v>
      </c>
      <c r="H358">
        <v>236</v>
      </c>
      <c r="I358">
        <v>50</v>
      </c>
      <c r="J358" s="160">
        <v>0.21186440677966101</v>
      </c>
      <c r="K358">
        <v>234</v>
      </c>
      <c r="L358">
        <v>55</v>
      </c>
      <c r="M358" s="160">
        <v>0.23504273504273504</v>
      </c>
      <c r="N358">
        <v>250</v>
      </c>
      <c r="O358">
        <v>58</v>
      </c>
      <c r="P358" s="160">
        <v>0.23200000000000001</v>
      </c>
    </row>
    <row r="359" spans="1:16" x14ac:dyDescent="0.25">
      <c r="A359" s="44">
        <f>+COUNTIF($B$1:B359,ESTADISTICAS!B$9)</f>
        <v>0</v>
      </c>
      <c r="B359" t="str">
        <f t="shared" si="5"/>
        <v>18</v>
      </c>
      <c r="C359" s="157">
        <v>18610</v>
      </c>
      <c r="D359" s="158" t="s">
        <v>1739</v>
      </c>
      <c r="E359">
        <v>120</v>
      </c>
      <c r="F359">
        <v>25</v>
      </c>
      <c r="G359" s="160">
        <v>0.20833333333333334</v>
      </c>
      <c r="H359">
        <v>146</v>
      </c>
      <c r="I359">
        <v>32</v>
      </c>
      <c r="J359" s="160">
        <v>0.21917808219178081</v>
      </c>
      <c r="K359">
        <v>147</v>
      </c>
      <c r="L359">
        <v>52</v>
      </c>
      <c r="M359" s="160">
        <v>0.35374149659863946</v>
      </c>
      <c r="N359">
        <v>147</v>
      </c>
      <c r="O359">
        <v>33</v>
      </c>
      <c r="P359" s="160">
        <v>0.22448979591836735</v>
      </c>
    </row>
    <row r="360" spans="1:16" x14ac:dyDescent="0.25">
      <c r="A360" s="44">
        <f>+COUNTIF($B$1:B360,ESTADISTICAS!B$9)</f>
        <v>0</v>
      </c>
      <c r="B360" t="str">
        <f t="shared" si="5"/>
        <v>18</v>
      </c>
      <c r="C360" s="157">
        <v>18753</v>
      </c>
      <c r="D360" s="158" t="s">
        <v>1740</v>
      </c>
      <c r="E360">
        <v>355</v>
      </c>
      <c r="F360">
        <v>58</v>
      </c>
      <c r="G360" s="160">
        <v>0.16338028169014085</v>
      </c>
      <c r="H360">
        <v>289</v>
      </c>
      <c r="I360">
        <v>88</v>
      </c>
      <c r="J360" s="160">
        <v>0.30449826989619377</v>
      </c>
      <c r="K360">
        <v>355</v>
      </c>
      <c r="L360">
        <v>104</v>
      </c>
      <c r="M360" s="160">
        <v>0.29295774647887324</v>
      </c>
      <c r="N360">
        <v>368</v>
      </c>
      <c r="O360">
        <v>93</v>
      </c>
      <c r="P360" s="160">
        <v>0.25271739130434784</v>
      </c>
    </row>
    <row r="361" spans="1:16" x14ac:dyDescent="0.25">
      <c r="A361" s="44">
        <f>+COUNTIF($B$1:B361,ESTADISTICAS!B$9)</f>
        <v>0</v>
      </c>
      <c r="B361" t="str">
        <f t="shared" si="5"/>
        <v>18</v>
      </c>
      <c r="C361" s="157">
        <v>18756</v>
      </c>
      <c r="D361" s="158" t="s">
        <v>1741</v>
      </c>
      <c r="E361">
        <v>38</v>
      </c>
      <c r="F361">
        <v>7</v>
      </c>
      <c r="G361" s="160">
        <v>0.18421052631578946</v>
      </c>
      <c r="H361">
        <v>43</v>
      </c>
      <c r="I361">
        <v>2</v>
      </c>
      <c r="J361" s="160">
        <v>4.6511627906976744E-2</v>
      </c>
      <c r="K361">
        <v>59</v>
      </c>
      <c r="L361">
        <v>4</v>
      </c>
      <c r="M361" s="160">
        <v>6.7796610169491525E-2</v>
      </c>
      <c r="N361">
        <v>63</v>
      </c>
      <c r="O361">
        <v>12</v>
      </c>
      <c r="P361" s="160">
        <v>0.19047619047619047</v>
      </c>
    </row>
    <row r="362" spans="1:16" x14ac:dyDescent="0.25">
      <c r="A362" s="44">
        <f>+COUNTIF($B$1:B362,ESTADISTICAS!B$9)</f>
        <v>0</v>
      </c>
      <c r="B362" t="str">
        <f t="shared" si="5"/>
        <v>18</v>
      </c>
      <c r="C362" s="157">
        <v>18785</v>
      </c>
      <c r="D362" s="158" t="s">
        <v>1742</v>
      </c>
      <c r="E362">
        <v>67</v>
      </c>
      <c r="F362">
        <v>14</v>
      </c>
      <c r="G362" s="160">
        <v>0.20895522388059701</v>
      </c>
      <c r="H362">
        <v>59</v>
      </c>
      <c r="I362">
        <v>9</v>
      </c>
      <c r="J362" s="160">
        <v>0.15254237288135594</v>
      </c>
      <c r="K362">
        <v>35</v>
      </c>
      <c r="L362">
        <v>7</v>
      </c>
      <c r="M362" s="160">
        <v>0.2</v>
      </c>
      <c r="N362">
        <v>59</v>
      </c>
      <c r="O362">
        <v>5</v>
      </c>
      <c r="P362" s="160">
        <v>8.4745762711864403E-2</v>
      </c>
    </row>
    <row r="363" spans="1:16" x14ac:dyDescent="0.25">
      <c r="A363" s="44">
        <f>+COUNTIF($B$1:B363,ESTADISTICAS!B$9)</f>
        <v>0</v>
      </c>
      <c r="B363" t="str">
        <f t="shared" si="5"/>
        <v>18</v>
      </c>
      <c r="C363" s="157">
        <v>18860</v>
      </c>
      <c r="D363" s="158" t="s">
        <v>2429</v>
      </c>
      <c r="E363">
        <v>55</v>
      </c>
      <c r="F363">
        <v>17</v>
      </c>
      <c r="G363" s="160">
        <v>0.30909090909090908</v>
      </c>
      <c r="H363">
        <v>54</v>
      </c>
      <c r="I363">
        <v>13</v>
      </c>
      <c r="J363" s="160">
        <v>0.24074074074074073</v>
      </c>
      <c r="K363">
        <v>54</v>
      </c>
      <c r="L363">
        <v>22</v>
      </c>
      <c r="M363" s="160">
        <v>0.40740740740740738</v>
      </c>
      <c r="N363">
        <v>61</v>
      </c>
      <c r="O363">
        <v>20</v>
      </c>
      <c r="P363" s="160">
        <v>0.32786885245901637</v>
      </c>
    </row>
    <row r="364" spans="1:16" x14ac:dyDescent="0.25">
      <c r="A364" s="44">
        <f>+COUNTIF($B$1:B364,ESTADISTICAS!B$9)</f>
        <v>0</v>
      </c>
      <c r="B364" t="str">
        <f t="shared" si="5"/>
        <v>19</v>
      </c>
      <c r="C364" s="157">
        <v>19001</v>
      </c>
      <c r="D364" s="158" t="s">
        <v>1743</v>
      </c>
      <c r="E364">
        <v>3462</v>
      </c>
      <c r="F364">
        <v>1282</v>
      </c>
      <c r="G364" s="160">
        <v>0.37030618139803584</v>
      </c>
      <c r="H364">
        <v>3434</v>
      </c>
      <c r="I364">
        <v>1350</v>
      </c>
      <c r="J364" s="160">
        <v>0.39312754804892253</v>
      </c>
      <c r="K364">
        <v>3371</v>
      </c>
      <c r="L364">
        <v>1237</v>
      </c>
      <c r="M364" s="160">
        <v>0.36695342628300209</v>
      </c>
      <c r="N364">
        <v>3394</v>
      </c>
      <c r="O364">
        <v>1211</v>
      </c>
      <c r="P364" s="160">
        <v>0.35680612846199172</v>
      </c>
    </row>
    <row r="365" spans="1:16" x14ac:dyDescent="0.25">
      <c r="A365" s="44">
        <f>+COUNTIF($B$1:B365,ESTADISTICAS!B$9)</f>
        <v>0</v>
      </c>
      <c r="B365" t="str">
        <f t="shared" si="5"/>
        <v>19</v>
      </c>
      <c r="C365" s="157">
        <v>19022</v>
      </c>
      <c r="D365" s="158" t="s">
        <v>1744</v>
      </c>
      <c r="E365">
        <v>171</v>
      </c>
      <c r="F365">
        <v>16</v>
      </c>
      <c r="G365" s="160">
        <v>9.3567251461988299E-2</v>
      </c>
      <c r="H365">
        <v>137</v>
      </c>
      <c r="I365">
        <v>11</v>
      </c>
      <c r="J365" s="160">
        <v>8.0291970802919707E-2</v>
      </c>
      <c r="K365">
        <v>149</v>
      </c>
      <c r="L365">
        <v>9</v>
      </c>
      <c r="M365" s="160">
        <v>6.0402684563758392E-2</v>
      </c>
      <c r="N365">
        <v>129</v>
      </c>
      <c r="O365">
        <v>25</v>
      </c>
      <c r="P365" s="160">
        <v>0.19379844961240311</v>
      </c>
    </row>
    <row r="366" spans="1:16" x14ac:dyDescent="0.25">
      <c r="A366" s="44">
        <f>+COUNTIF($B$1:B366,ESTADISTICAS!B$9)</f>
        <v>0</v>
      </c>
      <c r="B366" t="str">
        <f t="shared" si="5"/>
        <v>19</v>
      </c>
      <c r="C366" s="157">
        <v>19050</v>
      </c>
      <c r="D366" s="158" t="s">
        <v>1421</v>
      </c>
      <c r="E366">
        <v>118</v>
      </c>
      <c r="F366">
        <v>24</v>
      </c>
      <c r="G366" s="160">
        <v>0.20338983050847459</v>
      </c>
      <c r="H366">
        <v>154</v>
      </c>
      <c r="I366">
        <v>27</v>
      </c>
      <c r="J366" s="160">
        <v>0.17532467532467533</v>
      </c>
      <c r="K366">
        <v>133</v>
      </c>
      <c r="L366">
        <v>24</v>
      </c>
      <c r="M366" s="160">
        <v>0.18045112781954886</v>
      </c>
      <c r="N366">
        <v>162</v>
      </c>
      <c r="O366">
        <v>36</v>
      </c>
      <c r="P366" s="160">
        <v>0.22222222222222221</v>
      </c>
    </row>
    <row r="367" spans="1:16" x14ac:dyDescent="0.25">
      <c r="A367" s="44">
        <f>+COUNTIF($B$1:B367,ESTADISTICAS!B$9)</f>
        <v>0</v>
      </c>
      <c r="B367" t="str">
        <f t="shared" si="5"/>
        <v>19</v>
      </c>
      <c r="C367" s="157">
        <v>19075</v>
      </c>
      <c r="D367" s="158" t="s">
        <v>1745</v>
      </c>
      <c r="E367">
        <v>180</v>
      </c>
      <c r="F367">
        <v>32</v>
      </c>
      <c r="G367" s="160">
        <v>0.17777777777777778</v>
      </c>
      <c r="H367">
        <v>184</v>
      </c>
      <c r="I367">
        <v>43</v>
      </c>
      <c r="J367" s="160">
        <v>0.23369565217391305</v>
      </c>
      <c r="K367">
        <v>186</v>
      </c>
      <c r="L367">
        <v>31</v>
      </c>
      <c r="M367" s="160">
        <v>0.16666666666666666</v>
      </c>
      <c r="N367">
        <v>193</v>
      </c>
      <c r="O367">
        <v>39</v>
      </c>
      <c r="P367" s="160">
        <v>0.20207253886010362</v>
      </c>
    </row>
    <row r="368" spans="1:16" x14ac:dyDescent="0.25">
      <c r="A368" s="44">
        <f>+COUNTIF($B$1:B368,ESTADISTICAS!B$9)</f>
        <v>0</v>
      </c>
      <c r="B368" t="str">
        <f t="shared" si="5"/>
        <v>19</v>
      </c>
      <c r="C368" s="157">
        <v>19100</v>
      </c>
      <c r="D368" s="158" t="s">
        <v>2430</v>
      </c>
      <c r="E368">
        <v>345</v>
      </c>
      <c r="F368">
        <v>70</v>
      </c>
      <c r="G368" s="160">
        <v>0.20289855072463769</v>
      </c>
      <c r="H368">
        <v>379</v>
      </c>
      <c r="I368">
        <v>82</v>
      </c>
      <c r="J368" s="160">
        <v>0.21635883905013192</v>
      </c>
      <c r="K368">
        <v>425</v>
      </c>
      <c r="L368">
        <v>91</v>
      </c>
      <c r="M368" s="160">
        <v>0.21411764705882352</v>
      </c>
      <c r="N368">
        <v>383</v>
      </c>
      <c r="O368">
        <v>83</v>
      </c>
      <c r="P368" s="160">
        <v>0.21671018276762402</v>
      </c>
    </row>
    <row r="369" spans="1:16" x14ac:dyDescent="0.25">
      <c r="A369" s="44">
        <f>+COUNTIF($B$1:B369,ESTADISTICAS!B$9)</f>
        <v>0</v>
      </c>
      <c r="B369" t="str">
        <f t="shared" si="5"/>
        <v>19</v>
      </c>
      <c r="C369" s="157">
        <v>19110</v>
      </c>
      <c r="D369" s="158" t="s">
        <v>2431</v>
      </c>
      <c r="E369">
        <v>286</v>
      </c>
      <c r="F369">
        <v>23</v>
      </c>
      <c r="G369" s="160">
        <v>8.0419580419580416E-2</v>
      </c>
      <c r="H369">
        <v>233</v>
      </c>
      <c r="I369">
        <v>21</v>
      </c>
      <c r="J369" s="160">
        <v>9.012875536480687E-2</v>
      </c>
      <c r="K369">
        <v>248</v>
      </c>
      <c r="L369">
        <v>17</v>
      </c>
      <c r="M369" s="160">
        <v>6.8548387096774188E-2</v>
      </c>
      <c r="N369">
        <v>254</v>
      </c>
      <c r="O369">
        <v>16</v>
      </c>
      <c r="P369" s="160">
        <v>6.2992125984251968E-2</v>
      </c>
    </row>
    <row r="370" spans="1:16" x14ac:dyDescent="0.25">
      <c r="A370" s="44">
        <f>+COUNTIF($B$1:B370,ESTADISTICAS!B$9)</f>
        <v>0</v>
      </c>
      <c r="B370" t="str">
        <f t="shared" si="5"/>
        <v>19</v>
      </c>
      <c r="C370" s="157">
        <v>19130</v>
      </c>
      <c r="D370" s="158" t="s">
        <v>1746</v>
      </c>
      <c r="E370">
        <v>321</v>
      </c>
      <c r="F370">
        <v>50</v>
      </c>
      <c r="G370" s="160">
        <v>0.1557632398753894</v>
      </c>
      <c r="H370">
        <v>324</v>
      </c>
      <c r="I370">
        <v>80</v>
      </c>
      <c r="J370" s="160">
        <v>0.24691358024691357</v>
      </c>
      <c r="K370">
        <v>335</v>
      </c>
      <c r="L370">
        <v>81</v>
      </c>
      <c r="M370" s="160">
        <v>0.2417910447761194</v>
      </c>
      <c r="N370">
        <v>361</v>
      </c>
      <c r="O370">
        <v>52</v>
      </c>
      <c r="P370" s="160">
        <v>0.1440443213296399</v>
      </c>
    </row>
    <row r="371" spans="1:16" x14ac:dyDescent="0.25">
      <c r="A371" s="44">
        <f>+COUNTIF($B$1:B371,ESTADISTICAS!B$9)</f>
        <v>0</v>
      </c>
      <c r="B371" t="str">
        <f t="shared" si="5"/>
        <v>19</v>
      </c>
      <c r="C371" s="157">
        <v>19137</v>
      </c>
      <c r="D371" s="158" t="s">
        <v>1747</v>
      </c>
      <c r="E371">
        <v>385</v>
      </c>
      <c r="F371">
        <v>46</v>
      </c>
      <c r="G371" s="160">
        <v>0.11948051948051948</v>
      </c>
      <c r="H371">
        <v>387</v>
      </c>
      <c r="I371">
        <v>43</v>
      </c>
      <c r="J371" s="160">
        <v>0.1111111111111111</v>
      </c>
      <c r="K371">
        <v>450</v>
      </c>
      <c r="L371">
        <v>50</v>
      </c>
      <c r="M371" s="160">
        <v>0.1111111111111111</v>
      </c>
      <c r="N371">
        <v>416</v>
      </c>
      <c r="O371">
        <v>33</v>
      </c>
      <c r="P371" s="160">
        <v>7.9326923076923073E-2</v>
      </c>
    </row>
    <row r="372" spans="1:16" x14ac:dyDescent="0.25">
      <c r="A372" s="44">
        <f>+COUNTIF($B$1:B372,ESTADISTICAS!B$9)</f>
        <v>0</v>
      </c>
      <c r="B372" t="str">
        <f t="shared" si="5"/>
        <v>19</v>
      </c>
      <c r="C372" s="157">
        <v>19142</v>
      </c>
      <c r="D372" s="158" t="s">
        <v>2496</v>
      </c>
      <c r="E372">
        <v>332</v>
      </c>
      <c r="F372">
        <v>66</v>
      </c>
      <c r="G372" s="160">
        <v>0.19879518072289157</v>
      </c>
      <c r="H372">
        <v>369</v>
      </c>
      <c r="I372">
        <v>54</v>
      </c>
      <c r="J372" s="160">
        <v>0.14634146341463414</v>
      </c>
      <c r="K372">
        <v>366</v>
      </c>
      <c r="L372">
        <v>55</v>
      </c>
      <c r="M372" s="160">
        <v>0.15027322404371585</v>
      </c>
      <c r="N372">
        <v>371</v>
      </c>
      <c r="O372">
        <v>79</v>
      </c>
      <c r="P372" s="160">
        <v>0.21293800539083557</v>
      </c>
    </row>
    <row r="373" spans="1:16" x14ac:dyDescent="0.25">
      <c r="A373" s="44">
        <f>+COUNTIF($B$1:B373,ESTADISTICAS!B$9)</f>
        <v>0</v>
      </c>
      <c r="B373" t="str">
        <f t="shared" si="5"/>
        <v>19</v>
      </c>
      <c r="C373" s="157">
        <v>19212</v>
      </c>
      <c r="D373" s="158" t="s">
        <v>1748</v>
      </c>
      <c r="E373">
        <v>274</v>
      </c>
      <c r="F373">
        <v>55</v>
      </c>
      <c r="G373" s="160">
        <v>0.20072992700729927</v>
      </c>
      <c r="H373">
        <v>277</v>
      </c>
      <c r="I373">
        <v>41</v>
      </c>
      <c r="J373" s="160">
        <v>0.14801444043321299</v>
      </c>
      <c r="K373">
        <v>291</v>
      </c>
      <c r="L373">
        <v>44</v>
      </c>
      <c r="M373" s="160">
        <v>0.15120274914089346</v>
      </c>
      <c r="N373">
        <v>284</v>
      </c>
      <c r="O373">
        <v>49</v>
      </c>
      <c r="P373" s="160">
        <v>0.17253521126760563</v>
      </c>
    </row>
    <row r="374" spans="1:16" x14ac:dyDescent="0.25">
      <c r="A374" s="44">
        <f>+COUNTIF($B$1:B374,ESTADISTICAS!B$9)</f>
        <v>0</v>
      </c>
      <c r="B374" t="str">
        <f t="shared" si="5"/>
        <v>19</v>
      </c>
      <c r="C374" s="157">
        <v>19256</v>
      </c>
      <c r="D374" s="158" t="s">
        <v>1749</v>
      </c>
      <c r="E374">
        <v>345</v>
      </c>
      <c r="F374">
        <v>87</v>
      </c>
      <c r="G374" s="160">
        <v>0.25217391304347825</v>
      </c>
      <c r="H374">
        <v>401</v>
      </c>
      <c r="I374">
        <v>107</v>
      </c>
      <c r="J374" s="160">
        <v>0.26683291770573564</v>
      </c>
      <c r="K374">
        <v>406</v>
      </c>
      <c r="L374">
        <v>92</v>
      </c>
      <c r="M374" s="160">
        <v>0.22660098522167488</v>
      </c>
      <c r="N374">
        <v>373</v>
      </c>
      <c r="O374">
        <v>79</v>
      </c>
      <c r="P374" s="160">
        <v>0.21179624664879357</v>
      </c>
    </row>
    <row r="375" spans="1:16" x14ac:dyDescent="0.25">
      <c r="A375" s="44">
        <f>+COUNTIF($B$1:B375,ESTADISTICAS!B$9)</f>
        <v>0</v>
      </c>
      <c r="B375" t="str">
        <f t="shared" si="5"/>
        <v>19</v>
      </c>
      <c r="C375" s="157">
        <v>19290</v>
      </c>
      <c r="D375" s="158" t="s">
        <v>1728</v>
      </c>
      <c r="E375">
        <v>61</v>
      </c>
      <c r="F375">
        <v>12</v>
      </c>
      <c r="G375" s="160">
        <v>0.19672131147540983</v>
      </c>
      <c r="H375">
        <v>56</v>
      </c>
      <c r="I375">
        <v>13</v>
      </c>
      <c r="J375" s="160">
        <v>0.23214285714285715</v>
      </c>
      <c r="K375">
        <v>58</v>
      </c>
      <c r="L375">
        <v>15</v>
      </c>
      <c r="M375" s="160">
        <v>0.25862068965517243</v>
      </c>
      <c r="N375">
        <v>70</v>
      </c>
      <c r="O375">
        <v>9</v>
      </c>
      <c r="P375" s="160">
        <v>0.12857142857142856</v>
      </c>
    </row>
    <row r="376" spans="1:16" x14ac:dyDescent="0.25">
      <c r="A376" s="44">
        <f>+COUNTIF($B$1:B376,ESTADISTICAS!B$9)</f>
        <v>0</v>
      </c>
      <c r="B376" t="str">
        <f t="shared" si="5"/>
        <v>19</v>
      </c>
      <c r="C376" s="157">
        <v>19300</v>
      </c>
      <c r="D376" s="158" t="s">
        <v>2497</v>
      </c>
      <c r="E376">
        <v>256</v>
      </c>
      <c r="F376">
        <v>31</v>
      </c>
      <c r="G376" s="160">
        <v>0.12109375</v>
      </c>
      <c r="H376">
        <v>230</v>
      </c>
      <c r="I376">
        <v>34</v>
      </c>
      <c r="J376" s="160">
        <v>0.14782608695652175</v>
      </c>
      <c r="K376">
        <v>215</v>
      </c>
      <c r="L376">
        <v>47</v>
      </c>
      <c r="M376" s="160">
        <v>0.21860465116279071</v>
      </c>
      <c r="N376">
        <v>199</v>
      </c>
      <c r="O376">
        <v>30</v>
      </c>
      <c r="P376" s="160">
        <v>0.15075376884422109</v>
      </c>
    </row>
    <row r="377" spans="1:16" x14ac:dyDescent="0.25">
      <c r="A377" s="44">
        <f>+COUNTIF($B$1:B377,ESTADISTICAS!B$9)</f>
        <v>0</v>
      </c>
      <c r="B377" t="str">
        <f t="shared" si="5"/>
        <v>19</v>
      </c>
      <c r="C377" s="157">
        <v>19318</v>
      </c>
      <c r="D377" s="158" t="s">
        <v>1750</v>
      </c>
      <c r="E377">
        <v>327</v>
      </c>
      <c r="F377">
        <v>23</v>
      </c>
      <c r="G377" s="160">
        <v>7.0336391437308868E-2</v>
      </c>
      <c r="H377">
        <v>345</v>
      </c>
      <c r="I377">
        <v>49</v>
      </c>
      <c r="J377" s="160">
        <v>0.14202898550724638</v>
      </c>
      <c r="K377">
        <v>308</v>
      </c>
      <c r="L377">
        <v>43</v>
      </c>
      <c r="M377" s="160">
        <v>0.1396103896103896</v>
      </c>
      <c r="N377">
        <v>291</v>
      </c>
      <c r="O377">
        <v>38</v>
      </c>
      <c r="P377" s="160">
        <v>0.13058419243986255</v>
      </c>
    </row>
    <row r="378" spans="1:16" x14ac:dyDescent="0.25">
      <c r="A378" s="44">
        <f>+COUNTIF($B$1:B378,ESTADISTICAS!B$9)</f>
        <v>0</v>
      </c>
      <c r="B378" t="str">
        <f t="shared" si="5"/>
        <v>19</v>
      </c>
      <c r="C378" s="157">
        <v>19355</v>
      </c>
      <c r="D378" s="158" t="s">
        <v>1751</v>
      </c>
      <c r="E378">
        <v>331</v>
      </c>
      <c r="F378">
        <v>65</v>
      </c>
      <c r="G378" s="160">
        <v>0.19637462235649547</v>
      </c>
      <c r="H378">
        <v>306</v>
      </c>
      <c r="I378">
        <v>62</v>
      </c>
      <c r="J378" s="160">
        <v>0.20261437908496732</v>
      </c>
      <c r="K378">
        <v>304</v>
      </c>
      <c r="L378">
        <v>70</v>
      </c>
      <c r="M378" s="160">
        <v>0.23026315789473684</v>
      </c>
      <c r="N378">
        <v>344</v>
      </c>
      <c r="O378">
        <v>56</v>
      </c>
      <c r="P378" s="160">
        <v>0.16279069767441862</v>
      </c>
    </row>
    <row r="379" spans="1:16" x14ac:dyDescent="0.25">
      <c r="A379" s="44">
        <f>+COUNTIF($B$1:B379,ESTADISTICAS!B$9)</f>
        <v>0</v>
      </c>
      <c r="B379" t="str">
        <f t="shared" si="5"/>
        <v>19</v>
      </c>
      <c r="C379" s="157">
        <v>19364</v>
      </c>
      <c r="D379" s="158" t="s">
        <v>1752</v>
      </c>
      <c r="E379">
        <v>173</v>
      </c>
      <c r="F379">
        <v>30</v>
      </c>
      <c r="G379" s="160">
        <v>0.17341040462427745</v>
      </c>
      <c r="H379">
        <v>159</v>
      </c>
      <c r="I379">
        <v>6</v>
      </c>
      <c r="J379" s="160">
        <v>3.7735849056603772E-2</v>
      </c>
      <c r="K379">
        <v>180</v>
      </c>
      <c r="L379">
        <v>25</v>
      </c>
      <c r="M379" s="160">
        <v>0.1388888888888889</v>
      </c>
      <c r="N379">
        <v>174</v>
      </c>
      <c r="O379">
        <v>9</v>
      </c>
      <c r="P379" s="160">
        <v>5.1724137931034482E-2</v>
      </c>
    </row>
    <row r="380" spans="1:16" x14ac:dyDescent="0.25">
      <c r="A380" s="44">
        <f>+COUNTIF($B$1:B380,ESTADISTICAS!B$9)</f>
        <v>0</v>
      </c>
      <c r="B380" t="str">
        <f t="shared" si="5"/>
        <v>19</v>
      </c>
      <c r="C380" s="157">
        <v>19392</v>
      </c>
      <c r="D380" s="158" t="s">
        <v>1753</v>
      </c>
      <c r="E380">
        <v>127</v>
      </c>
      <c r="F380">
        <v>18</v>
      </c>
      <c r="G380" s="160">
        <v>0.14173228346456693</v>
      </c>
      <c r="H380">
        <v>116</v>
      </c>
      <c r="I380">
        <v>27</v>
      </c>
      <c r="J380" s="160">
        <v>0.23275862068965517</v>
      </c>
      <c r="K380">
        <v>97</v>
      </c>
      <c r="L380">
        <v>16</v>
      </c>
      <c r="M380" s="160">
        <v>0.16494845360824742</v>
      </c>
      <c r="N380">
        <v>102</v>
      </c>
      <c r="O380">
        <v>18</v>
      </c>
      <c r="P380" s="160">
        <v>0.17647058823529413</v>
      </c>
    </row>
    <row r="381" spans="1:16" x14ac:dyDescent="0.25">
      <c r="A381" s="44">
        <f>+COUNTIF($B$1:B381,ESTADISTICAS!B$9)</f>
        <v>0</v>
      </c>
      <c r="B381" t="str">
        <f t="shared" si="5"/>
        <v>19</v>
      </c>
      <c r="C381" s="157">
        <v>19397</v>
      </c>
      <c r="D381" s="158" t="s">
        <v>1754</v>
      </c>
      <c r="E381">
        <v>201</v>
      </c>
      <c r="F381">
        <v>31</v>
      </c>
      <c r="G381" s="160">
        <v>0.15422885572139303</v>
      </c>
      <c r="H381">
        <v>173</v>
      </c>
      <c r="I381">
        <v>22</v>
      </c>
      <c r="J381" s="160">
        <v>0.12716763005780346</v>
      </c>
      <c r="K381">
        <v>176</v>
      </c>
      <c r="L381">
        <v>22</v>
      </c>
      <c r="M381" s="160">
        <v>0.125</v>
      </c>
      <c r="N381">
        <v>186</v>
      </c>
      <c r="O381">
        <v>36</v>
      </c>
      <c r="P381" s="160">
        <v>0.19354838709677419</v>
      </c>
    </row>
    <row r="382" spans="1:16" x14ac:dyDescent="0.25">
      <c r="A382" s="44">
        <f>+COUNTIF($B$1:B382,ESTADISTICAS!B$9)</f>
        <v>0</v>
      </c>
      <c r="B382" t="str">
        <f t="shared" si="5"/>
        <v>19</v>
      </c>
      <c r="C382" s="157">
        <v>19418</v>
      </c>
      <c r="D382" s="158" t="s">
        <v>1755</v>
      </c>
      <c r="E382">
        <v>129</v>
      </c>
      <c r="F382">
        <v>4</v>
      </c>
      <c r="G382" s="160">
        <v>3.1007751937984496E-2</v>
      </c>
      <c r="H382">
        <v>126</v>
      </c>
      <c r="I382">
        <v>9</v>
      </c>
      <c r="J382" s="160">
        <v>7.1428571428571425E-2</v>
      </c>
      <c r="K382">
        <v>107</v>
      </c>
      <c r="L382">
        <v>1</v>
      </c>
      <c r="M382" s="160">
        <v>9.3457943925233638E-3</v>
      </c>
      <c r="N382">
        <v>128</v>
      </c>
      <c r="O382">
        <v>8</v>
      </c>
      <c r="P382" s="160">
        <v>6.25E-2</v>
      </c>
    </row>
    <row r="383" spans="1:16" x14ac:dyDescent="0.25">
      <c r="A383" s="44">
        <f>+COUNTIF($B$1:B383,ESTADISTICAS!B$9)</f>
        <v>0</v>
      </c>
      <c r="B383" t="str">
        <f t="shared" si="5"/>
        <v>19</v>
      </c>
      <c r="C383" s="157">
        <v>19450</v>
      </c>
      <c r="D383" s="158" t="s">
        <v>2432</v>
      </c>
      <c r="E383">
        <v>168</v>
      </c>
      <c r="F383">
        <v>24</v>
      </c>
      <c r="G383" s="160">
        <v>0.14285714285714285</v>
      </c>
      <c r="H383">
        <v>149</v>
      </c>
      <c r="I383">
        <v>32</v>
      </c>
      <c r="J383" s="160">
        <v>0.21476510067114093</v>
      </c>
      <c r="K383">
        <v>168</v>
      </c>
      <c r="L383">
        <v>42</v>
      </c>
      <c r="M383" s="160">
        <v>0.25</v>
      </c>
      <c r="N383">
        <v>151</v>
      </c>
      <c r="O383">
        <v>25</v>
      </c>
      <c r="P383" s="160">
        <v>0.16556291390728478</v>
      </c>
    </row>
    <row r="384" spans="1:16" x14ac:dyDescent="0.25">
      <c r="A384" s="44">
        <f>+COUNTIF($B$1:B384,ESTADISTICAS!B$9)</f>
        <v>0</v>
      </c>
      <c r="B384" t="str">
        <f t="shared" si="5"/>
        <v>19</v>
      </c>
      <c r="C384" s="157">
        <v>19455</v>
      </c>
      <c r="D384" s="158" t="s">
        <v>1756</v>
      </c>
      <c r="E384">
        <v>366</v>
      </c>
      <c r="F384">
        <v>101</v>
      </c>
      <c r="G384" s="160">
        <v>0.27595628415300544</v>
      </c>
      <c r="H384">
        <v>278</v>
      </c>
      <c r="I384">
        <v>100</v>
      </c>
      <c r="J384" s="160">
        <v>0.35971223021582732</v>
      </c>
      <c r="K384">
        <v>343</v>
      </c>
      <c r="L384">
        <v>117</v>
      </c>
      <c r="M384" s="160">
        <v>0.34110787172011664</v>
      </c>
      <c r="N384">
        <v>335</v>
      </c>
      <c r="O384">
        <v>74</v>
      </c>
      <c r="P384" s="160">
        <v>0.22089552238805971</v>
      </c>
    </row>
    <row r="385" spans="1:16" x14ac:dyDescent="0.25">
      <c r="A385" s="44">
        <f>+COUNTIF($B$1:B385,ESTADISTICAS!B$9)</f>
        <v>0</v>
      </c>
      <c r="B385" t="str">
        <f t="shared" si="5"/>
        <v>19</v>
      </c>
      <c r="C385" s="157">
        <v>19473</v>
      </c>
      <c r="D385" s="158" t="s">
        <v>1757</v>
      </c>
      <c r="E385">
        <v>265</v>
      </c>
      <c r="F385">
        <v>34</v>
      </c>
      <c r="G385" s="160">
        <v>0.12830188679245283</v>
      </c>
      <c r="H385">
        <v>276</v>
      </c>
      <c r="I385">
        <v>30</v>
      </c>
      <c r="J385" s="160">
        <v>0.10869565217391304</v>
      </c>
      <c r="K385">
        <v>317</v>
      </c>
      <c r="L385">
        <v>47</v>
      </c>
      <c r="M385" s="160">
        <v>0.14826498422712933</v>
      </c>
      <c r="N385">
        <v>325</v>
      </c>
      <c r="O385">
        <v>42</v>
      </c>
      <c r="P385" s="160">
        <v>0.12923076923076923</v>
      </c>
    </row>
    <row r="386" spans="1:16" x14ac:dyDescent="0.25">
      <c r="A386" s="44">
        <f>+COUNTIF($B$1:B386,ESTADISTICAS!B$9)</f>
        <v>0</v>
      </c>
      <c r="B386" t="str">
        <f t="shared" si="5"/>
        <v>19</v>
      </c>
      <c r="C386" s="157">
        <v>19513</v>
      </c>
      <c r="D386" s="158" t="s">
        <v>1758</v>
      </c>
      <c r="E386">
        <v>114</v>
      </c>
      <c r="F386">
        <v>18</v>
      </c>
      <c r="G386" s="160">
        <v>0.15789473684210525</v>
      </c>
      <c r="H386">
        <v>117</v>
      </c>
      <c r="I386">
        <v>11</v>
      </c>
      <c r="J386" s="160">
        <v>9.4017094017094016E-2</v>
      </c>
      <c r="K386">
        <v>87</v>
      </c>
      <c r="L386">
        <v>8</v>
      </c>
      <c r="M386" s="160">
        <v>9.1954022988505746E-2</v>
      </c>
      <c r="N386">
        <v>101</v>
      </c>
      <c r="O386">
        <v>6</v>
      </c>
      <c r="P386" s="160">
        <v>5.9405940594059403E-2</v>
      </c>
    </row>
    <row r="387" spans="1:16" x14ac:dyDescent="0.25">
      <c r="A387" s="44">
        <f>+COUNTIF($B$1:B387,ESTADISTICAS!B$9)</f>
        <v>0</v>
      </c>
      <c r="B387" t="str">
        <f t="shared" si="5"/>
        <v>19</v>
      </c>
      <c r="C387" s="157">
        <v>19517</v>
      </c>
      <c r="D387" s="158" t="s">
        <v>1759</v>
      </c>
      <c r="E387">
        <v>289</v>
      </c>
      <c r="F387">
        <v>37</v>
      </c>
      <c r="G387" s="160">
        <v>0.12802768166089964</v>
      </c>
      <c r="H387">
        <v>273</v>
      </c>
      <c r="I387">
        <v>29</v>
      </c>
      <c r="J387" s="160">
        <v>0.10622710622710622</v>
      </c>
      <c r="K387">
        <v>291</v>
      </c>
      <c r="L387">
        <v>52</v>
      </c>
      <c r="M387" s="160">
        <v>0.17869415807560138</v>
      </c>
      <c r="N387">
        <v>222</v>
      </c>
      <c r="O387">
        <v>33</v>
      </c>
      <c r="P387" s="160">
        <v>0.14864864864864866</v>
      </c>
    </row>
    <row r="388" spans="1:16" x14ac:dyDescent="0.25">
      <c r="A388" s="44">
        <f>+COUNTIF($B$1:B388,ESTADISTICAS!B$9)</f>
        <v>0</v>
      </c>
      <c r="B388" t="str">
        <f t="shared" ref="B388:B451" si="6">+IF(LEN(C388)=4,MID(C388,1,1),MID(C388,1,2))</f>
        <v>19</v>
      </c>
      <c r="C388" s="157">
        <v>19532</v>
      </c>
      <c r="D388" s="158" t="s">
        <v>1760</v>
      </c>
      <c r="E388">
        <v>341</v>
      </c>
      <c r="F388">
        <v>55</v>
      </c>
      <c r="G388" s="160">
        <v>0.16129032258064516</v>
      </c>
      <c r="H388">
        <v>267</v>
      </c>
      <c r="I388">
        <v>64</v>
      </c>
      <c r="J388" s="160">
        <v>0.23970037453183521</v>
      </c>
      <c r="K388">
        <v>354</v>
      </c>
      <c r="L388">
        <v>64</v>
      </c>
      <c r="M388" s="160">
        <v>0.1807909604519774</v>
      </c>
      <c r="N388">
        <v>326</v>
      </c>
      <c r="O388">
        <v>50</v>
      </c>
      <c r="P388" s="160">
        <v>0.15337423312883436</v>
      </c>
    </row>
    <row r="389" spans="1:16" x14ac:dyDescent="0.25">
      <c r="A389" s="44">
        <f>+COUNTIF($B$1:B389,ESTADISTICAS!B$9)</f>
        <v>0</v>
      </c>
      <c r="B389" t="str">
        <f t="shared" si="6"/>
        <v>19</v>
      </c>
      <c r="C389" s="157">
        <v>19533</v>
      </c>
      <c r="D389" s="158" t="s">
        <v>1761</v>
      </c>
      <c r="E389">
        <v>41</v>
      </c>
      <c r="F389">
        <v>8</v>
      </c>
      <c r="G389" s="160">
        <v>0.1951219512195122</v>
      </c>
      <c r="H389">
        <v>39</v>
      </c>
      <c r="I389">
        <v>7</v>
      </c>
      <c r="J389" s="160">
        <v>0.17948717948717949</v>
      </c>
      <c r="K389">
        <v>46</v>
      </c>
      <c r="L389">
        <v>6</v>
      </c>
      <c r="M389" s="160">
        <v>0.13043478260869565</v>
      </c>
      <c r="N389">
        <v>47</v>
      </c>
      <c r="O389">
        <v>12</v>
      </c>
      <c r="P389" s="160">
        <v>0.25531914893617019</v>
      </c>
    </row>
    <row r="390" spans="1:16" x14ac:dyDescent="0.25">
      <c r="A390" s="44">
        <f>+COUNTIF($B$1:B390,ESTADISTICAS!B$9)</f>
        <v>0</v>
      </c>
      <c r="B390" t="str">
        <f t="shared" si="6"/>
        <v>19</v>
      </c>
      <c r="C390" s="157">
        <v>19548</v>
      </c>
      <c r="D390" s="158" t="s">
        <v>1762</v>
      </c>
      <c r="E390">
        <v>403</v>
      </c>
      <c r="F390">
        <v>83</v>
      </c>
      <c r="G390" s="160">
        <v>0.20595533498759305</v>
      </c>
      <c r="H390">
        <v>430</v>
      </c>
      <c r="I390">
        <v>118</v>
      </c>
      <c r="J390" s="160">
        <v>0.2744186046511628</v>
      </c>
      <c r="K390">
        <v>399</v>
      </c>
      <c r="L390">
        <v>106</v>
      </c>
      <c r="M390" s="160">
        <v>0.26566416040100249</v>
      </c>
      <c r="N390">
        <v>401</v>
      </c>
      <c r="O390">
        <v>99</v>
      </c>
      <c r="P390" s="160">
        <v>0.24688279301745636</v>
      </c>
    </row>
    <row r="391" spans="1:16" x14ac:dyDescent="0.25">
      <c r="A391" s="44">
        <f>+COUNTIF($B$1:B391,ESTADISTICAS!B$9)</f>
        <v>0</v>
      </c>
      <c r="B391" t="str">
        <f t="shared" si="6"/>
        <v>19</v>
      </c>
      <c r="C391" s="157">
        <v>19573</v>
      </c>
      <c r="D391" s="158" t="s">
        <v>1763</v>
      </c>
      <c r="E391">
        <v>517</v>
      </c>
      <c r="F391">
        <v>97</v>
      </c>
      <c r="G391" s="160">
        <v>0.18762088974854932</v>
      </c>
      <c r="H391">
        <v>585</v>
      </c>
      <c r="I391">
        <v>106</v>
      </c>
      <c r="J391" s="160">
        <v>0.18119658119658119</v>
      </c>
      <c r="K391">
        <v>551</v>
      </c>
      <c r="L391">
        <v>170</v>
      </c>
      <c r="M391" s="160">
        <v>0.30852994555353902</v>
      </c>
      <c r="N391">
        <v>534</v>
      </c>
      <c r="O391">
        <v>141</v>
      </c>
      <c r="P391" s="160">
        <v>0.2640449438202247</v>
      </c>
    </row>
    <row r="392" spans="1:16" x14ac:dyDescent="0.25">
      <c r="A392" s="44">
        <f>+COUNTIF($B$1:B392,ESTADISTICAS!B$9)</f>
        <v>0</v>
      </c>
      <c r="B392" t="str">
        <f t="shared" si="6"/>
        <v>19</v>
      </c>
      <c r="C392" s="157">
        <v>19585</v>
      </c>
      <c r="D392" s="158" t="s">
        <v>1764</v>
      </c>
      <c r="E392">
        <v>175</v>
      </c>
      <c r="F392">
        <v>23</v>
      </c>
      <c r="G392" s="160">
        <v>0.13142857142857142</v>
      </c>
      <c r="H392">
        <v>154</v>
      </c>
      <c r="I392">
        <v>26</v>
      </c>
      <c r="J392" s="160">
        <v>0.16883116883116883</v>
      </c>
      <c r="K392">
        <v>143</v>
      </c>
      <c r="L392">
        <v>25</v>
      </c>
      <c r="M392" s="160">
        <v>0.17482517482517482</v>
      </c>
      <c r="N392">
        <v>151</v>
      </c>
      <c r="O392">
        <v>42</v>
      </c>
      <c r="P392" s="160">
        <v>0.27814569536423839</v>
      </c>
    </row>
    <row r="393" spans="1:16" x14ac:dyDescent="0.25">
      <c r="A393" s="44">
        <f>+COUNTIF($B$1:B393,ESTADISTICAS!B$9)</f>
        <v>0</v>
      </c>
      <c r="B393" t="str">
        <f t="shared" si="6"/>
        <v>19</v>
      </c>
      <c r="C393" s="157">
        <v>19622</v>
      </c>
      <c r="D393" s="158" t="s">
        <v>1765</v>
      </c>
      <c r="E393">
        <v>109</v>
      </c>
      <c r="F393">
        <v>20</v>
      </c>
      <c r="G393" s="160">
        <v>0.1834862385321101</v>
      </c>
      <c r="H393">
        <v>124</v>
      </c>
      <c r="I393">
        <v>36</v>
      </c>
      <c r="J393" s="160">
        <v>0.29032258064516131</v>
      </c>
      <c r="K393">
        <v>133</v>
      </c>
      <c r="L393">
        <v>30</v>
      </c>
      <c r="M393" s="160">
        <v>0.22556390977443608</v>
      </c>
      <c r="N393">
        <v>111</v>
      </c>
      <c r="O393">
        <v>21</v>
      </c>
      <c r="P393" s="160">
        <v>0.1891891891891892</v>
      </c>
    </row>
    <row r="394" spans="1:16" x14ac:dyDescent="0.25">
      <c r="A394" s="44">
        <f>+COUNTIF($B$1:B394,ESTADISTICAS!B$9)</f>
        <v>0</v>
      </c>
      <c r="B394" t="str">
        <f t="shared" si="6"/>
        <v>19</v>
      </c>
      <c r="C394" s="157">
        <v>19693</v>
      </c>
      <c r="D394" s="158" t="s">
        <v>1766</v>
      </c>
      <c r="E394">
        <v>111</v>
      </c>
      <c r="F394">
        <v>12</v>
      </c>
      <c r="G394" s="160">
        <v>0.10810810810810811</v>
      </c>
      <c r="H394">
        <v>94</v>
      </c>
      <c r="I394">
        <v>19</v>
      </c>
      <c r="J394" s="160">
        <v>0.20212765957446807</v>
      </c>
      <c r="K394">
        <v>69</v>
      </c>
      <c r="L394">
        <v>13</v>
      </c>
      <c r="M394" s="160">
        <v>0.18840579710144928</v>
      </c>
      <c r="N394">
        <v>100</v>
      </c>
      <c r="O394">
        <v>20</v>
      </c>
      <c r="P394" s="160">
        <v>0.2</v>
      </c>
    </row>
    <row r="395" spans="1:16" x14ac:dyDescent="0.25">
      <c r="A395" s="44">
        <f>+COUNTIF($B$1:B395,ESTADISTICAS!B$9)</f>
        <v>0</v>
      </c>
      <c r="B395" t="str">
        <f t="shared" si="6"/>
        <v>19</v>
      </c>
      <c r="C395" s="157">
        <v>19698</v>
      </c>
      <c r="D395" s="158" t="s">
        <v>2433</v>
      </c>
      <c r="E395">
        <v>1083</v>
      </c>
      <c r="F395">
        <v>219</v>
      </c>
      <c r="G395" s="160">
        <v>0.20221606648199447</v>
      </c>
      <c r="H395">
        <v>1041</v>
      </c>
      <c r="I395">
        <v>228</v>
      </c>
      <c r="J395" s="160">
        <v>0.21902017291066284</v>
      </c>
      <c r="K395">
        <v>1077</v>
      </c>
      <c r="L395">
        <v>297</v>
      </c>
      <c r="M395" s="160">
        <v>0.27576601671309192</v>
      </c>
      <c r="N395">
        <v>1007</v>
      </c>
      <c r="O395">
        <v>263</v>
      </c>
      <c r="P395" s="160">
        <v>0.2611717974180735</v>
      </c>
    </row>
    <row r="396" spans="1:16" x14ac:dyDescent="0.25">
      <c r="A396" s="44">
        <f>+COUNTIF($B$1:B396,ESTADISTICAS!B$9)</f>
        <v>0</v>
      </c>
      <c r="B396" t="str">
        <f t="shared" si="6"/>
        <v>19</v>
      </c>
      <c r="C396" s="157">
        <v>19701</v>
      </c>
      <c r="D396" s="158" t="s">
        <v>2434</v>
      </c>
      <c r="E396">
        <v>43</v>
      </c>
      <c r="F396">
        <v>11</v>
      </c>
      <c r="G396" s="160">
        <v>0.2558139534883721</v>
      </c>
      <c r="H396">
        <v>51</v>
      </c>
      <c r="I396">
        <v>14</v>
      </c>
      <c r="J396" s="160">
        <v>0.27450980392156865</v>
      </c>
      <c r="K396">
        <v>38</v>
      </c>
      <c r="L396">
        <v>7</v>
      </c>
      <c r="M396" s="160">
        <v>0.18421052631578946</v>
      </c>
      <c r="N396">
        <v>67</v>
      </c>
      <c r="O396">
        <v>14</v>
      </c>
      <c r="P396" s="160">
        <v>0.20895522388059701</v>
      </c>
    </row>
    <row r="397" spans="1:16" x14ac:dyDescent="0.25">
      <c r="A397" s="44">
        <f>+COUNTIF($B$1:B397,ESTADISTICAS!B$9)</f>
        <v>0</v>
      </c>
      <c r="B397" t="str">
        <f t="shared" si="6"/>
        <v>19</v>
      </c>
      <c r="C397" s="157">
        <v>19743</v>
      </c>
      <c r="D397" s="158" t="s">
        <v>1767</v>
      </c>
      <c r="E397">
        <v>438</v>
      </c>
      <c r="F397">
        <v>64</v>
      </c>
      <c r="G397" s="160">
        <v>0.14611872146118721</v>
      </c>
      <c r="H397">
        <v>402</v>
      </c>
      <c r="I397">
        <v>57</v>
      </c>
      <c r="J397" s="160">
        <v>0.1417910447761194</v>
      </c>
      <c r="K397">
        <v>391</v>
      </c>
      <c r="L397">
        <v>66</v>
      </c>
      <c r="M397" s="160">
        <v>0.16879795396419436</v>
      </c>
      <c r="N397">
        <v>421</v>
      </c>
      <c r="O397">
        <v>55</v>
      </c>
      <c r="P397" s="160">
        <v>0.13064133016627077</v>
      </c>
    </row>
    <row r="398" spans="1:16" x14ac:dyDescent="0.25">
      <c r="A398" s="44">
        <f>+COUNTIF($B$1:B398,ESTADISTICAS!B$9)</f>
        <v>0</v>
      </c>
      <c r="B398" t="str">
        <f t="shared" si="6"/>
        <v>19</v>
      </c>
      <c r="C398" s="157">
        <v>19760</v>
      </c>
      <c r="D398" s="158" t="s">
        <v>1768</v>
      </c>
      <c r="E398">
        <v>106</v>
      </c>
      <c r="F398">
        <v>27</v>
      </c>
      <c r="G398" s="160">
        <v>0.25471698113207547</v>
      </c>
      <c r="H398">
        <v>86</v>
      </c>
      <c r="I398">
        <v>27</v>
      </c>
      <c r="J398" s="160">
        <v>0.31395348837209303</v>
      </c>
      <c r="K398">
        <v>110</v>
      </c>
      <c r="L398">
        <v>29</v>
      </c>
      <c r="M398" s="160">
        <v>0.26363636363636361</v>
      </c>
      <c r="N398">
        <v>100</v>
      </c>
      <c r="O398">
        <v>26</v>
      </c>
      <c r="P398" s="160">
        <v>0.26</v>
      </c>
    </row>
    <row r="399" spans="1:16" x14ac:dyDescent="0.25">
      <c r="A399" s="44">
        <f>+COUNTIF($B$1:B399,ESTADISTICAS!B$9)</f>
        <v>0</v>
      </c>
      <c r="B399" t="str">
        <f t="shared" si="6"/>
        <v>19</v>
      </c>
      <c r="C399" s="157">
        <v>19780</v>
      </c>
      <c r="D399" s="158" t="s">
        <v>1769</v>
      </c>
      <c r="E399">
        <v>160</v>
      </c>
      <c r="F399">
        <v>26</v>
      </c>
      <c r="G399" s="160">
        <v>0.16250000000000001</v>
      </c>
      <c r="H399">
        <v>213</v>
      </c>
      <c r="I399">
        <v>18</v>
      </c>
      <c r="J399" s="160">
        <v>8.4507042253521125E-2</v>
      </c>
      <c r="K399">
        <v>227</v>
      </c>
      <c r="L399">
        <v>24</v>
      </c>
      <c r="M399" s="160">
        <v>0.10572687224669604</v>
      </c>
      <c r="N399">
        <v>192</v>
      </c>
      <c r="O399">
        <v>21</v>
      </c>
      <c r="P399" s="160">
        <v>0.109375</v>
      </c>
    </row>
    <row r="400" spans="1:16" x14ac:dyDescent="0.25">
      <c r="A400" s="44">
        <f>+COUNTIF($B$1:B400,ESTADISTICAS!B$9)</f>
        <v>0</v>
      </c>
      <c r="B400" t="str">
        <f t="shared" si="6"/>
        <v>19</v>
      </c>
      <c r="C400" s="157">
        <v>19785</v>
      </c>
      <c r="D400" s="158" t="s">
        <v>1770</v>
      </c>
      <c r="E400">
        <v>42</v>
      </c>
      <c r="F400">
        <v>6</v>
      </c>
      <c r="G400" s="160">
        <v>0.14285714285714285</v>
      </c>
      <c r="H400">
        <v>47</v>
      </c>
      <c r="I400">
        <v>11</v>
      </c>
      <c r="J400" s="160">
        <v>0.23404255319148937</v>
      </c>
      <c r="K400">
        <v>60</v>
      </c>
      <c r="L400">
        <v>9</v>
      </c>
      <c r="M400" s="160">
        <v>0.15</v>
      </c>
      <c r="N400">
        <v>71</v>
      </c>
      <c r="O400">
        <v>7</v>
      </c>
      <c r="P400" s="160">
        <v>9.8591549295774641E-2</v>
      </c>
    </row>
    <row r="401" spans="1:16" x14ac:dyDescent="0.25">
      <c r="A401" s="44">
        <f>+COUNTIF($B$1:B401,ESTADISTICAS!B$9)</f>
        <v>0</v>
      </c>
      <c r="B401" t="str">
        <f t="shared" si="6"/>
        <v>19</v>
      </c>
      <c r="C401" s="157">
        <v>19807</v>
      </c>
      <c r="D401" s="158" t="s">
        <v>1771</v>
      </c>
      <c r="E401">
        <v>284</v>
      </c>
      <c r="F401">
        <v>71</v>
      </c>
      <c r="G401" s="160">
        <v>0.25</v>
      </c>
      <c r="H401">
        <v>336</v>
      </c>
      <c r="I401">
        <v>90</v>
      </c>
      <c r="J401" s="160">
        <v>0.26785714285714285</v>
      </c>
      <c r="K401">
        <v>303</v>
      </c>
      <c r="L401">
        <v>69</v>
      </c>
      <c r="M401" s="160">
        <v>0.22772277227722773</v>
      </c>
      <c r="N401">
        <v>336</v>
      </c>
      <c r="O401">
        <v>68</v>
      </c>
      <c r="P401" s="160">
        <v>0.20238095238095238</v>
      </c>
    </row>
    <row r="402" spans="1:16" x14ac:dyDescent="0.25">
      <c r="A402" s="44">
        <f>+COUNTIF($B$1:B402,ESTADISTICAS!B$9)</f>
        <v>0</v>
      </c>
      <c r="B402" t="str">
        <f t="shared" si="6"/>
        <v>19</v>
      </c>
      <c r="C402" s="157">
        <v>19809</v>
      </c>
      <c r="D402" s="158" t="s">
        <v>1772</v>
      </c>
      <c r="E402">
        <v>169</v>
      </c>
      <c r="F402">
        <v>19</v>
      </c>
      <c r="G402" s="160">
        <v>0.11242603550295859</v>
      </c>
      <c r="H402">
        <v>221</v>
      </c>
      <c r="I402">
        <v>17</v>
      </c>
      <c r="J402" s="160">
        <v>7.6923076923076927E-2</v>
      </c>
      <c r="K402">
        <v>215</v>
      </c>
      <c r="L402">
        <v>34</v>
      </c>
      <c r="M402" s="160">
        <v>0.15813953488372093</v>
      </c>
      <c r="N402">
        <v>200</v>
      </c>
      <c r="O402">
        <v>22</v>
      </c>
      <c r="P402" s="160">
        <v>0.11</v>
      </c>
    </row>
    <row r="403" spans="1:16" x14ac:dyDescent="0.25">
      <c r="A403" s="44">
        <f>+COUNTIF($B$1:B403,ESTADISTICAS!B$9)</f>
        <v>0</v>
      </c>
      <c r="B403" t="str">
        <f t="shared" si="6"/>
        <v>19</v>
      </c>
      <c r="C403" s="157">
        <v>19821</v>
      </c>
      <c r="D403" s="158" t="s">
        <v>1773</v>
      </c>
      <c r="E403">
        <v>274</v>
      </c>
      <c r="F403">
        <v>19</v>
      </c>
      <c r="G403" s="160">
        <v>6.9343065693430656E-2</v>
      </c>
      <c r="H403">
        <v>290</v>
      </c>
      <c r="I403">
        <v>19</v>
      </c>
      <c r="J403" s="160">
        <v>6.5517241379310351E-2</v>
      </c>
      <c r="K403">
        <v>343</v>
      </c>
      <c r="L403">
        <v>25</v>
      </c>
      <c r="M403" s="160">
        <v>7.2886297376093298E-2</v>
      </c>
      <c r="N403">
        <v>303</v>
      </c>
      <c r="O403">
        <v>21</v>
      </c>
      <c r="P403" s="160">
        <v>6.9306930693069313E-2</v>
      </c>
    </row>
    <row r="404" spans="1:16" x14ac:dyDescent="0.25">
      <c r="A404" s="44">
        <f>+COUNTIF($B$1:B404,ESTADISTICAS!B$9)</f>
        <v>0</v>
      </c>
      <c r="B404" t="str">
        <f t="shared" si="6"/>
        <v>19</v>
      </c>
      <c r="C404" s="157">
        <v>19824</v>
      </c>
      <c r="D404" s="158" t="s">
        <v>1774</v>
      </c>
      <c r="E404">
        <v>160</v>
      </c>
      <c r="F404">
        <v>16</v>
      </c>
      <c r="G404" s="160">
        <v>0.1</v>
      </c>
      <c r="H404">
        <v>197</v>
      </c>
      <c r="I404">
        <v>28</v>
      </c>
      <c r="J404" s="160">
        <v>0.14213197969543148</v>
      </c>
      <c r="K404">
        <v>226</v>
      </c>
      <c r="L404">
        <v>38</v>
      </c>
      <c r="M404" s="160">
        <v>0.16814159292035399</v>
      </c>
      <c r="N404">
        <v>172</v>
      </c>
      <c r="O404">
        <v>25</v>
      </c>
      <c r="P404" s="160">
        <v>0.14534883720930233</v>
      </c>
    </row>
    <row r="405" spans="1:16" x14ac:dyDescent="0.25">
      <c r="A405" s="44">
        <f>+COUNTIF($B$1:B405,ESTADISTICAS!B$9)</f>
        <v>0</v>
      </c>
      <c r="B405" t="str">
        <f t="shared" si="6"/>
        <v>19</v>
      </c>
      <c r="C405" s="157">
        <v>19845</v>
      </c>
      <c r="D405" s="158" t="s">
        <v>1775</v>
      </c>
      <c r="E405">
        <v>208</v>
      </c>
      <c r="F405">
        <v>36</v>
      </c>
      <c r="G405" s="160">
        <v>0.17307692307692307</v>
      </c>
      <c r="H405">
        <v>181</v>
      </c>
      <c r="I405">
        <v>35</v>
      </c>
      <c r="J405" s="160">
        <v>0.19337016574585636</v>
      </c>
      <c r="K405">
        <v>214</v>
      </c>
      <c r="L405">
        <v>43</v>
      </c>
      <c r="M405" s="160">
        <v>0.20093457943925233</v>
      </c>
      <c r="N405">
        <v>194</v>
      </c>
      <c r="O405">
        <v>39</v>
      </c>
      <c r="P405" s="160">
        <v>0.20103092783505155</v>
      </c>
    </row>
    <row r="406" spans="1:16" x14ac:dyDescent="0.25">
      <c r="A406" s="44">
        <f>+COUNTIF($B$1:B406,ESTADISTICAS!B$9)</f>
        <v>0</v>
      </c>
      <c r="B406" t="str">
        <f t="shared" si="6"/>
        <v>20</v>
      </c>
      <c r="C406" s="157">
        <v>20001</v>
      </c>
      <c r="D406" s="158" t="s">
        <v>2435</v>
      </c>
      <c r="E406">
        <v>4856</v>
      </c>
      <c r="F406">
        <v>2092</v>
      </c>
      <c r="G406" s="160">
        <v>0.43080724876441517</v>
      </c>
      <c r="H406">
        <v>5014</v>
      </c>
      <c r="I406">
        <v>2267</v>
      </c>
      <c r="J406" s="160">
        <v>0.45213402473075387</v>
      </c>
      <c r="K406">
        <v>5182</v>
      </c>
      <c r="L406">
        <v>2420</v>
      </c>
      <c r="M406" s="160">
        <v>0.46700115785411039</v>
      </c>
      <c r="N406">
        <v>5355</v>
      </c>
      <c r="O406">
        <v>2318</v>
      </c>
      <c r="P406" s="160">
        <v>0.43286647992530347</v>
      </c>
    </row>
    <row r="407" spans="1:16" x14ac:dyDescent="0.25">
      <c r="A407" s="44">
        <f>+COUNTIF($B$1:B407,ESTADISTICAS!B$9)</f>
        <v>0</v>
      </c>
      <c r="B407" t="str">
        <f t="shared" si="6"/>
        <v>20</v>
      </c>
      <c r="C407" s="157">
        <v>20011</v>
      </c>
      <c r="D407" s="158" t="s">
        <v>1776</v>
      </c>
      <c r="E407">
        <v>957</v>
      </c>
      <c r="F407">
        <v>424</v>
      </c>
      <c r="G407" s="160">
        <v>0.44305120167189133</v>
      </c>
      <c r="H407">
        <v>884</v>
      </c>
      <c r="I407">
        <v>383</v>
      </c>
      <c r="J407" s="160">
        <v>0.43325791855203621</v>
      </c>
      <c r="K407">
        <v>999</v>
      </c>
      <c r="L407">
        <v>547</v>
      </c>
      <c r="M407" s="160">
        <v>0.54754754754754753</v>
      </c>
      <c r="N407">
        <v>1052</v>
      </c>
      <c r="O407">
        <v>647</v>
      </c>
      <c r="P407" s="160">
        <v>0.61501901140684412</v>
      </c>
    </row>
    <row r="408" spans="1:16" x14ac:dyDescent="0.25">
      <c r="A408" s="44">
        <f>+COUNTIF($B$1:B408,ESTADISTICAS!B$9)</f>
        <v>0</v>
      </c>
      <c r="B408" t="str">
        <f t="shared" si="6"/>
        <v>20</v>
      </c>
      <c r="C408" s="157">
        <v>20013</v>
      </c>
      <c r="D408" s="158" t="s">
        <v>1777</v>
      </c>
      <c r="E408">
        <v>514</v>
      </c>
      <c r="F408">
        <v>107</v>
      </c>
      <c r="G408" s="160">
        <v>0.20817120622568094</v>
      </c>
      <c r="H408">
        <v>520</v>
      </c>
      <c r="I408">
        <v>135</v>
      </c>
      <c r="J408" s="160">
        <v>0.25961538461538464</v>
      </c>
      <c r="K408">
        <v>627</v>
      </c>
      <c r="L408">
        <v>201</v>
      </c>
      <c r="M408" s="160">
        <v>0.32057416267942584</v>
      </c>
      <c r="N408">
        <v>557</v>
      </c>
      <c r="O408">
        <v>160</v>
      </c>
      <c r="P408" s="160">
        <v>0.28725314183123879</v>
      </c>
    </row>
    <row r="409" spans="1:16" x14ac:dyDescent="0.25">
      <c r="A409" s="44">
        <f>+COUNTIF($B$1:B409,ESTADISTICAS!B$9)</f>
        <v>0</v>
      </c>
      <c r="B409" t="str">
        <f t="shared" si="6"/>
        <v>20</v>
      </c>
      <c r="C409" s="157">
        <v>20032</v>
      </c>
      <c r="D409" s="158" t="s">
        <v>1778</v>
      </c>
      <c r="E409">
        <v>144</v>
      </c>
      <c r="F409">
        <v>39</v>
      </c>
      <c r="G409" s="160">
        <v>0.27083333333333331</v>
      </c>
      <c r="H409">
        <v>183</v>
      </c>
      <c r="I409">
        <v>48</v>
      </c>
      <c r="J409" s="160">
        <v>0.26229508196721313</v>
      </c>
      <c r="K409">
        <v>188</v>
      </c>
      <c r="L409">
        <v>44</v>
      </c>
      <c r="M409" s="160">
        <v>0.23404255319148937</v>
      </c>
      <c r="N409">
        <v>181</v>
      </c>
      <c r="O409">
        <v>59</v>
      </c>
      <c r="P409" s="160">
        <v>0.32596685082872928</v>
      </c>
    </row>
    <row r="410" spans="1:16" x14ac:dyDescent="0.25">
      <c r="A410" s="44">
        <f>+COUNTIF($B$1:B410,ESTADISTICAS!B$9)</f>
        <v>0</v>
      </c>
      <c r="B410" t="str">
        <f t="shared" si="6"/>
        <v>20</v>
      </c>
      <c r="C410" s="157">
        <v>20045</v>
      </c>
      <c r="D410" s="158" t="s">
        <v>1779</v>
      </c>
      <c r="E410">
        <v>167</v>
      </c>
      <c r="F410">
        <v>56</v>
      </c>
      <c r="G410" s="160">
        <v>0.33532934131736525</v>
      </c>
      <c r="H410">
        <v>159</v>
      </c>
      <c r="I410">
        <v>56</v>
      </c>
      <c r="J410" s="160">
        <v>0.3522012578616352</v>
      </c>
      <c r="K410">
        <v>212</v>
      </c>
      <c r="L410">
        <v>70</v>
      </c>
      <c r="M410" s="160">
        <v>0.330188679245283</v>
      </c>
      <c r="N410">
        <v>187</v>
      </c>
      <c r="O410">
        <v>46</v>
      </c>
      <c r="P410" s="160">
        <v>0.24598930481283424</v>
      </c>
    </row>
    <row r="411" spans="1:16" x14ac:dyDescent="0.25">
      <c r="A411" s="44">
        <f>+COUNTIF($B$1:B411,ESTADISTICAS!B$9)</f>
        <v>0</v>
      </c>
      <c r="B411" t="str">
        <f t="shared" si="6"/>
        <v>20</v>
      </c>
      <c r="C411" s="157">
        <v>20060</v>
      </c>
      <c r="D411" s="158" t="s">
        <v>1780</v>
      </c>
      <c r="E411">
        <v>352</v>
      </c>
      <c r="F411">
        <v>60</v>
      </c>
      <c r="G411" s="160">
        <v>0.17045454545454544</v>
      </c>
      <c r="H411">
        <v>327</v>
      </c>
      <c r="I411">
        <v>78</v>
      </c>
      <c r="J411" s="160">
        <v>0.23853211009174313</v>
      </c>
      <c r="K411">
        <v>367</v>
      </c>
      <c r="L411">
        <v>109</v>
      </c>
      <c r="M411" s="160">
        <v>0.29700272479564033</v>
      </c>
      <c r="N411">
        <v>410</v>
      </c>
      <c r="O411">
        <v>94</v>
      </c>
      <c r="P411" s="160">
        <v>0.22926829268292684</v>
      </c>
    </row>
    <row r="412" spans="1:16" x14ac:dyDescent="0.25">
      <c r="A412" s="44">
        <f>+COUNTIF($B$1:B412,ESTADISTICAS!B$9)</f>
        <v>0</v>
      </c>
      <c r="B412" t="str">
        <f t="shared" si="6"/>
        <v>20</v>
      </c>
      <c r="C412" s="157">
        <v>20175</v>
      </c>
      <c r="D412" s="158" t="s">
        <v>1781</v>
      </c>
      <c r="E412">
        <v>372</v>
      </c>
      <c r="F412">
        <v>53</v>
      </c>
      <c r="G412" s="160">
        <v>0.1424731182795699</v>
      </c>
      <c r="H412">
        <v>452</v>
      </c>
      <c r="I412">
        <v>88</v>
      </c>
      <c r="J412" s="160">
        <v>0.19469026548672566</v>
      </c>
      <c r="K412">
        <v>454</v>
      </c>
      <c r="L412">
        <v>87</v>
      </c>
      <c r="M412" s="160">
        <v>0.19162995594713655</v>
      </c>
      <c r="N412">
        <v>453</v>
      </c>
      <c r="O412">
        <v>71</v>
      </c>
      <c r="P412" s="160">
        <v>0.15673289183222958</v>
      </c>
    </row>
    <row r="413" spans="1:16" x14ac:dyDescent="0.25">
      <c r="A413" s="44">
        <f>+COUNTIF($B$1:B413,ESTADISTICAS!B$9)</f>
        <v>0</v>
      </c>
      <c r="B413" t="str">
        <f t="shared" si="6"/>
        <v>20</v>
      </c>
      <c r="C413" s="157">
        <v>20178</v>
      </c>
      <c r="D413" s="158" t="s">
        <v>1782</v>
      </c>
      <c r="E413">
        <v>285</v>
      </c>
      <c r="F413">
        <v>62</v>
      </c>
      <c r="G413" s="160">
        <v>0.21754385964912282</v>
      </c>
      <c r="H413">
        <v>255</v>
      </c>
      <c r="I413">
        <v>69</v>
      </c>
      <c r="J413" s="160">
        <v>0.27058823529411763</v>
      </c>
      <c r="K413">
        <v>275</v>
      </c>
      <c r="L413">
        <v>54</v>
      </c>
      <c r="M413" s="160">
        <v>0.19636363636363635</v>
      </c>
      <c r="N413">
        <v>261</v>
      </c>
      <c r="O413">
        <v>54</v>
      </c>
      <c r="P413" s="160">
        <v>0.20689655172413793</v>
      </c>
    </row>
    <row r="414" spans="1:16" x14ac:dyDescent="0.25">
      <c r="A414" s="44">
        <f>+COUNTIF($B$1:B414,ESTADISTICAS!B$9)</f>
        <v>0</v>
      </c>
      <c r="B414" t="str">
        <f t="shared" si="6"/>
        <v>20</v>
      </c>
      <c r="C414" s="157">
        <v>20228</v>
      </c>
      <c r="D414" s="158" t="s">
        <v>1783</v>
      </c>
      <c r="E414">
        <v>383</v>
      </c>
      <c r="F414">
        <v>79</v>
      </c>
      <c r="G414" s="160">
        <v>0.20626631853785901</v>
      </c>
      <c r="H414">
        <v>337</v>
      </c>
      <c r="I414">
        <v>72</v>
      </c>
      <c r="J414" s="160">
        <v>0.21364985163204747</v>
      </c>
      <c r="K414">
        <v>432</v>
      </c>
      <c r="L414">
        <v>103</v>
      </c>
      <c r="M414" s="160">
        <v>0.23842592592592593</v>
      </c>
      <c r="N414">
        <v>496</v>
      </c>
      <c r="O414">
        <v>113</v>
      </c>
      <c r="P414" s="160">
        <v>0.22782258064516128</v>
      </c>
    </row>
    <row r="415" spans="1:16" x14ac:dyDescent="0.25">
      <c r="A415" s="44">
        <f>+COUNTIF($B$1:B415,ESTADISTICAS!B$9)</f>
        <v>0</v>
      </c>
      <c r="B415" t="str">
        <f t="shared" si="6"/>
        <v>20</v>
      </c>
      <c r="C415" s="157">
        <v>20238</v>
      </c>
      <c r="D415" s="158" t="s">
        <v>1784</v>
      </c>
      <c r="E415">
        <v>307</v>
      </c>
      <c r="F415">
        <v>55</v>
      </c>
      <c r="G415" s="160">
        <v>0.17915309446254071</v>
      </c>
      <c r="H415">
        <v>299</v>
      </c>
      <c r="I415">
        <v>52</v>
      </c>
      <c r="J415" s="160">
        <v>0.17391304347826086</v>
      </c>
      <c r="K415">
        <v>289</v>
      </c>
      <c r="L415">
        <v>68</v>
      </c>
      <c r="M415" s="160">
        <v>0.23529411764705882</v>
      </c>
      <c r="N415">
        <v>244</v>
      </c>
      <c r="O415">
        <v>48</v>
      </c>
      <c r="P415" s="160">
        <v>0.19672131147540983</v>
      </c>
    </row>
    <row r="416" spans="1:16" x14ac:dyDescent="0.25">
      <c r="A416" s="44">
        <f>+COUNTIF($B$1:B416,ESTADISTICAS!B$9)</f>
        <v>0</v>
      </c>
      <c r="B416" t="str">
        <f t="shared" si="6"/>
        <v>20</v>
      </c>
      <c r="C416" s="157">
        <v>20250</v>
      </c>
      <c r="D416" s="158" t="s">
        <v>1785</v>
      </c>
      <c r="E416">
        <v>386</v>
      </c>
      <c r="F416">
        <v>76</v>
      </c>
      <c r="G416" s="160">
        <v>0.19689119170984457</v>
      </c>
      <c r="H416">
        <v>341</v>
      </c>
      <c r="I416">
        <v>72</v>
      </c>
      <c r="J416" s="160">
        <v>0.21114369501466276</v>
      </c>
      <c r="K416">
        <v>326</v>
      </c>
      <c r="L416">
        <v>63</v>
      </c>
      <c r="M416" s="160">
        <v>0.19325153374233128</v>
      </c>
      <c r="N416">
        <v>423</v>
      </c>
      <c r="O416">
        <v>94</v>
      </c>
      <c r="P416" s="160">
        <v>0.22222222222222221</v>
      </c>
    </row>
    <row r="417" spans="1:16" x14ac:dyDescent="0.25">
      <c r="A417" s="44">
        <f>+COUNTIF($B$1:B417,ESTADISTICAS!B$9)</f>
        <v>0</v>
      </c>
      <c r="B417" t="str">
        <f t="shared" si="6"/>
        <v>20</v>
      </c>
      <c r="C417" s="157">
        <v>20295</v>
      </c>
      <c r="D417" s="158" t="s">
        <v>1786</v>
      </c>
      <c r="E417">
        <v>106</v>
      </c>
      <c r="F417">
        <v>26</v>
      </c>
      <c r="G417" s="160">
        <v>0.24528301886792453</v>
      </c>
      <c r="H417">
        <v>119</v>
      </c>
      <c r="I417">
        <v>25</v>
      </c>
      <c r="J417" s="160">
        <v>0.21008403361344538</v>
      </c>
      <c r="K417">
        <v>122</v>
      </c>
      <c r="L417">
        <v>40</v>
      </c>
      <c r="M417" s="160">
        <v>0.32786885245901637</v>
      </c>
      <c r="N417">
        <v>112</v>
      </c>
      <c r="O417">
        <v>35</v>
      </c>
      <c r="P417" s="160">
        <v>0.3125</v>
      </c>
    </row>
    <row r="418" spans="1:16" x14ac:dyDescent="0.25">
      <c r="A418" s="44">
        <f>+COUNTIF($B$1:B418,ESTADISTICAS!B$9)</f>
        <v>0</v>
      </c>
      <c r="B418" t="str">
        <f t="shared" si="6"/>
        <v>20</v>
      </c>
      <c r="C418" s="157">
        <v>20310</v>
      </c>
      <c r="D418" s="158" t="s">
        <v>1787</v>
      </c>
      <c r="E418">
        <v>39</v>
      </c>
      <c r="F418">
        <v>20</v>
      </c>
      <c r="G418" s="160">
        <v>0.51282051282051277</v>
      </c>
      <c r="H418">
        <v>17</v>
      </c>
      <c r="I418">
        <v>7</v>
      </c>
      <c r="J418" s="160">
        <v>0.41176470588235292</v>
      </c>
      <c r="K418">
        <v>24</v>
      </c>
      <c r="L418">
        <v>7</v>
      </c>
      <c r="M418" s="160">
        <v>0.29166666666666669</v>
      </c>
      <c r="N418">
        <v>40</v>
      </c>
      <c r="O418">
        <v>19</v>
      </c>
      <c r="P418" s="160">
        <v>0.47499999999999998</v>
      </c>
    </row>
    <row r="419" spans="1:16" x14ac:dyDescent="0.25">
      <c r="A419" s="44">
        <f>+COUNTIF($B$1:B419,ESTADISTICAS!B$9)</f>
        <v>0</v>
      </c>
      <c r="B419" t="str">
        <f t="shared" si="6"/>
        <v>20</v>
      </c>
      <c r="C419" s="157">
        <v>20383</v>
      </c>
      <c r="D419" s="158" t="s">
        <v>1788</v>
      </c>
      <c r="E419">
        <v>117</v>
      </c>
      <c r="F419">
        <v>36</v>
      </c>
      <c r="G419" s="160">
        <v>0.30769230769230771</v>
      </c>
      <c r="H419">
        <v>149</v>
      </c>
      <c r="I419">
        <v>48</v>
      </c>
      <c r="J419" s="160">
        <v>0.32214765100671139</v>
      </c>
      <c r="K419">
        <v>129</v>
      </c>
      <c r="L419">
        <v>45</v>
      </c>
      <c r="M419" s="160">
        <v>0.34883720930232559</v>
      </c>
      <c r="N419">
        <v>151</v>
      </c>
      <c r="O419">
        <v>56</v>
      </c>
      <c r="P419" s="160">
        <v>0.37086092715231789</v>
      </c>
    </row>
    <row r="420" spans="1:16" x14ac:dyDescent="0.25">
      <c r="A420" s="44">
        <f>+COUNTIF($B$1:B420,ESTADISTICAS!B$9)</f>
        <v>0</v>
      </c>
      <c r="B420" t="str">
        <f t="shared" si="6"/>
        <v>20</v>
      </c>
      <c r="C420" s="157">
        <v>20400</v>
      </c>
      <c r="D420" s="158" t="s">
        <v>1789</v>
      </c>
      <c r="E420">
        <v>312</v>
      </c>
      <c r="F420">
        <v>95</v>
      </c>
      <c r="G420" s="160">
        <v>0.30448717948717946</v>
      </c>
      <c r="H420">
        <v>362</v>
      </c>
      <c r="I420">
        <v>89</v>
      </c>
      <c r="J420" s="160">
        <v>0.24585635359116023</v>
      </c>
      <c r="K420">
        <v>349</v>
      </c>
      <c r="L420">
        <v>111</v>
      </c>
      <c r="M420" s="160">
        <v>0.31805157593123207</v>
      </c>
      <c r="N420">
        <v>367</v>
      </c>
      <c r="O420">
        <v>91</v>
      </c>
      <c r="P420" s="160">
        <v>0.24795640326975477</v>
      </c>
    </row>
    <row r="421" spans="1:16" x14ac:dyDescent="0.25">
      <c r="A421" s="44">
        <f>+COUNTIF($B$1:B421,ESTADISTICAS!B$9)</f>
        <v>0</v>
      </c>
      <c r="B421" t="str">
        <f t="shared" si="6"/>
        <v>20</v>
      </c>
      <c r="C421" s="157">
        <v>20443</v>
      </c>
      <c r="D421" s="158" t="s">
        <v>1790</v>
      </c>
      <c r="E421">
        <v>146</v>
      </c>
      <c r="F421">
        <v>29</v>
      </c>
      <c r="G421" s="160">
        <v>0.19863013698630136</v>
      </c>
      <c r="H421">
        <v>138</v>
      </c>
      <c r="I421">
        <v>40</v>
      </c>
      <c r="J421" s="160">
        <v>0.28985507246376813</v>
      </c>
      <c r="K421">
        <v>135</v>
      </c>
      <c r="L421">
        <v>51</v>
      </c>
      <c r="M421" s="160">
        <v>0.37777777777777777</v>
      </c>
      <c r="N421">
        <v>145</v>
      </c>
      <c r="O421">
        <v>45</v>
      </c>
      <c r="P421" s="160">
        <v>0.31034482758620691</v>
      </c>
    </row>
    <row r="422" spans="1:16" x14ac:dyDescent="0.25">
      <c r="A422" s="44">
        <f>+COUNTIF($B$1:B422,ESTADISTICAS!B$9)</f>
        <v>0</v>
      </c>
      <c r="B422" t="str">
        <f t="shared" si="6"/>
        <v>20</v>
      </c>
      <c r="C422" s="157">
        <v>20517</v>
      </c>
      <c r="D422" s="158" t="s">
        <v>1791</v>
      </c>
      <c r="E422">
        <v>147</v>
      </c>
      <c r="F422">
        <v>43</v>
      </c>
      <c r="G422" s="160">
        <v>0.29251700680272108</v>
      </c>
      <c r="H422">
        <v>175</v>
      </c>
      <c r="I422">
        <v>47</v>
      </c>
      <c r="J422" s="160">
        <v>0.26857142857142857</v>
      </c>
      <c r="K422">
        <v>176</v>
      </c>
      <c r="L422">
        <v>44</v>
      </c>
      <c r="M422" s="160">
        <v>0.25</v>
      </c>
      <c r="N422">
        <v>183</v>
      </c>
      <c r="O422">
        <v>45</v>
      </c>
      <c r="P422" s="160">
        <v>0.24590163934426229</v>
      </c>
    </row>
    <row r="423" spans="1:16" x14ac:dyDescent="0.25">
      <c r="A423" s="44">
        <f>+COUNTIF($B$1:B423,ESTADISTICAS!B$9)</f>
        <v>0</v>
      </c>
      <c r="B423" t="str">
        <f t="shared" si="6"/>
        <v>20</v>
      </c>
      <c r="C423" s="157">
        <v>20550</v>
      </c>
      <c r="D423" s="158" t="s">
        <v>1792</v>
      </c>
      <c r="E423">
        <v>176</v>
      </c>
      <c r="F423">
        <v>25</v>
      </c>
      <c r="G423" s="160">
        <v>0.14204545454545456</v>
      </c>
      <c r="H423">
        <v>213</v>
      </c>
      <c r="I423">
        <v>43</v>
      </c>
      <c r="J423" s="160">
        <v>0.20187793427230047</v>
      </c>
      <c r="K423">
        <v>182</v>
      </c>
      <c r="L423">
        <v>32</v>
      </c>
      <c r="M423" s="160">
        <v>0.17582417582417584</v>
      </c>
      <c r="N423">
        <v>207</v>
      </c>
      <c r="O423">
        <v>58</v>
      </c>
      <c r="P423" s="160">
        <v>0.28019323671497587</v>
      </c>
    </row>
    <row r="424" spans="1:16" x14ac:dyDescent="0.25">
      <c r="A424" s="44">
        <f>+COUNTIF($B$1:B424,ESTADISTICAS!B$9)</f>
        <v>0</v>
      </c>
      <c r="B424" t="str">
        <f t="shared" si="6"/>
        <v>20</v>
      </c>
      <c r="C424" s="157">
        <v>20570</v>
      </c>
      <c r="D424" s="158" t="s">
        <v>1793</v>
      </c>
      <c r="E424">
        <v>171</v>
      </c>
      <c r="F424">
        <v>50</v>
      </c>
      <c r="G424" s="160">
        <v>0.29239766081871343</v>
      </c>
      <c r="H424">
        <v>145</v>
      </c>
      <c r="I424">
        <v>26</v>
      </c>
      <c r="J424" s="160">
        <v>0.1793103448275862</v>
      </c>
      <c r="K424">
        <v>150</v>
      </c>
      <c r="L424">
        <v>33</v>
      </c>
      <c r="M424" s="160">
        <v>0.22</v>
      </c>
      <c r="N424">
        <v>189</v>
      </c>
      <c r="O424">
        <v>48</v>
      </c>
      <c r="P424" s="160">
        <v>0.25396825396825395</v>
      </c>
    </row>
    <row r="425" spans="1:16" x14ac:dyDescent="0.25">
      <c r="A425" s="44">
        <f>+COUNTIF($B$1:B425,ESTADISTICAS!B$9)</f>
        <v>0</v>
      </c>
      <c r="B425" t="str">
        <f t="shared" si="6"/>
        <v>20</v>
      </c>
      <c r="C425" s="157">
        <v>20614</v>
      </c>
      <c r="D425" s="158" t="s">
        <v>1794</v>
      </c>
      <c r="E425">
        <v>135</v>
      </c>
      <c r="F425">
        <v>34</v>
      </c>
      <c r="G425" s="160">
        <v>0.25185185185185183</v>
      </c>
      <c r="H425">
        <v>110</v>
      </c>
      <c r="I425">
        <v>31</v>
      </c>
      <c r="J425" s="160">
        <v>0.2818181818181818</v>
      </c>
      <c r="K425">
        <v>109</v>
      </c>
      <c r="L425">
        <v>35</v>
      </c>
      <c r="M425" s="160">
        <v>0.32110091743119268</v>
      </c>
      <c r="N425">
        <v>150</v>
      </c>
      <c r="O425">
        <v>44</v>
      </c>
      <c r="P425" s="160">
        <v>0.29333333333333333</v>
      </c>
    </row>
    <row r="426" spans="1:16" x14ac:dyDescent="0.25">
      <c r="A426" s="44">
        <f>+COUNTIF($B$1:B426,ESTADISTICAS!B$9)</f>
        <v>0</v>
      </c>
      <c r="B426" t="str">
        <f t="shared" si="6"/>
        <v>20</v>
      </c>
      <c r="C426" s="157">
        <v>20621</v>
      </c>
      <c r="D426" s="158" t="s">
        <v>1795</v>
      </c>
      <c r="E426">
        <v>254</v>
      </c>
      <c r="F426">
        <v>68</v>
      </c>
      <c r="G426" s="160">
        <v>0.26771653543307089</v>
      </c>
      <c r="H426">
        <v>218</v>
      </c>
      <c r="I426">
        <v>40</v>
      </c>
      <c r="J426" s="160">
        <v>0.1834862385321101</v>
      </c>
      <c r="K426">
        <v>219</v>
      </c>
      <c r="L426">
        <v>52</v>
      </c>
      <c r="M426" s="160">
        <v>0.23744292237442921</v>
      </c>
      <c r="N426">
        <v>226</v>
      </c>
      <c r="O426">
        <v>78</v>
      </c>
      <c r="P426" s="160">
        <v>0.34513274336283184</v>
      </c>
    </row>
    <row r="427" spans="1:16" x14ac:dyDescent="0.25">
      <c r="A427" s="44">
        <f>+COUNTIF($B$1:B427,ESTADISTICAS!B$9)</f>
        <v>0</v>
      </c>
      <c r="B427" t="str">
        <f t="shared" si="6"/>
        <v>20</v>
      </c>
      <c r="C427" s="157">
        <v>20710</v>
      </c>
      <c r="D427" s="158" t="s">
        <v>1796</v>
      </c>
      <c r="E427">
        <v>194</v>
      </c>
      <c r="F427">
        <v>84</v>
      </c>
      <c r="G427" s="160">
        <v>0.4329896907216495</v>
      </c>
      <c r="H427">
        <v>184</v>
      </c>
      <c r="I427">
        <v>70</v>
      </c>
      <c r="J427" s="160">
        <v>0.38043478260869568</v>
      </c>
      <c r="K427">
        <v>185</v>
      </c>
      <c r="L427">
        <v>73</v>
      </c>
      <c r="M427" s="160">
        <v>0.39459459459459462</v>
      </c>
      <c r="N427">
        <v>210</v>
      </c>
      <c r="O427">
        <v>68</v>
      </c>
      <c r="P427" s="160">
        <v>0.32380952380952382</v>
      </c>
    </row>
    <row r="428" spans="1:16" x14ac:dyDescent="0.25">
      <c r="A428" s="44">
        <f>+COUNTIF($B$1:B428,ESTADISTICAS!B$9)</f>
        <v>0</v>
      </c>
      <c r="B428" t="str">
        <f t="shared" si="6"/>
        <v>20</v>
      </c>
      <c r="C428" s="157">
        <v>20750</v>
      </c>
      <c r="D428" s="158" t="s">
        <v>1797</v>
      </c>
      <c r="E428">
        <v>160</v>
      </c>
      <c r="F428">
        <v>50</v>
      </c>
      <c r="G428" s="160">
        <v>0.3125</v>
      </c>
      <c r="H428">
        <v>166</v>
      </c>
      <c r="I428">
        <v>46</v>
      </c>
      <c r="J428" s="160">
        <v>0.27710843373493976</v>
      </c>
      <c r="K428">
        <v>152</v>
      </c>
      <c r="L428">
        <v>35</v>
      </c>
      <c r="M428" s="160">
        <v>0.23026315789473684</v>
      </c>
      <c r="N428">
        <v>181</v>
      </c>
      <c r="O428">
        <v>47</v>
      </c>
      <c r="P428" s="160">
        <v>0.25966850828729282</v>
      </c>
    </row>
    <row r="429" spans="1:16" x14ac:dyDescent="0.25">
      <c r="A429" s="44">
        <f>+COUNTIF($B$1:B429,ESTADISTICAS!B$9)</f>
        <v>0</v>
      </c>
      <c r="B429" t="str">
        <f t="shared" si="6"/>
        <v>20</v>
      </c>
      <c r="C429" s="157">
        <v>20770</v>
      </c>
      <c r="D429" s="158" t="s">
        <v>1798</v>
      </c>
      <c r="E429">
        <v>160</v>
      </c>
      <c r="F429">
        <v>34</v>
      </c>
      <c r="G429" s="160">
        <v>0.21249999999999999</v>
      </c>
      <c r="H429">
        <v>151</v>
      </c>
      <c r="I429">
        <v>41</v>
      </c>
      <c r="J429" s="160">
        <v>0.27152317880794702</v>
      </c>
      <c r="K429">
        <v>152</v>
      </c>
      <c r="L429">
        <v>50</v>
      </c>
      <c r="M429" s="160">
        <v>0.32894736842105265</v>
      </c>
      <c r="N429">
        <v>210</v>
      </c>
      <c r="O429">
        <v>71</v>
      </c>
      <c r="P429" s="160">
        <v>0.33809523809523812</v>
      </c>
    </row>
    <row r="430" spans="1:16" x14ac:dyDescent="0.25">
      <c r="A430" s="44">
        <f>+COUNTIF($B$1:B430,ESTADISTICAS!B$9)</f>
        <v>0</v>
      </c>
      <c r="B430" t="str">
        <f t="shared" si="6"/>
        <v>20</v>
      </c>
      <c r="C430" s="157">
        <v>20787</v>
      </c>
      <c r="D430" s="158" t="s">
        <v>1799</v>
      </c>
      <c r="E430">
        <v>215</v>
      </c>
      <c r="F430">
        <v>36</v>
      </c>
      <c r="G430" s="160">
        <v>0.16744186046511628</v>
      </c>
      <c r="H430">
        <v>175</v>
      </c>
      <c r="I430">
        <v>26</v>
      </c>
      <c r="J430" s="160">
        <v>0.14857142857142858</v>
      </c>
      <c r="K430">
        <v>212</v>
      </c>
      <c r="L430">
        <v>40</v>
      </c>
      <c r="M430" s="160">
        <v>0.18867924528301888</v>
      </c>
      <c r="N430">
        <v>222</v>
      </c>
      <c r="O430">
        <v>34</v>
      </c>
      <c r="P430" s="160">
        <v>0.15315315315315314</v>
      </c>
    </row>
    <row r="431" spans="1:16" x14ac:dyDescent="0.25">
      <c r="A431" s="44">
        <f>+COUNTIF($B$1:B431,ESTADISTICAS!B$9)</f>
        <v>0</v>
      </c>
      <c r="B431" t="str">
        <f t="shared" si="6"/>
        <v>23</v>
      </c>
      <c r="C431" s="157">
        <v>23001</v>
      </c>
      <c r="D431" s="158" t="s">
        <v>1800</v>
      </c>
      <c r="E431">
        <v>4756</v>
      </c>
      <c r="F431">
        <v>1651</v>
      </c>
      <c r="G431" s="160">
        <v>0.3471404541631623</v>
      </c>
      <c r="H431">
        <v>4826</v>
      </c>
      <c r="I431">
        <v>1922</v>
      </c>
      <c r="J431" s="160">
        <v>0.39825942809780357</v>
      </c>
      <c r="K431">
        <v>5148</v>
      </c>
      <c r="L431">
        <v>2303</v>
      </c>
      <c r="M431" s="160">
        <v>0.44735819735819737</v>
      </c>
      <c r="N431">
        <v>5002</v>
      </c>
      <c r="O431">
        <v>2252</v>
      </c>
      <c r="P431" s="160">
        <v>0.45021991203518591</v>
      </c>
    </row>
    <row r="432" spans="1:16" x14ac:dyDescent="0.25">
      <c r="A432" s="44">
        <f>+COUNTIF($B$1:B432,ESTADISTICAS!B$9)</f>
        <v>0</v>
      </c>
      <c r="B432" t="str">
        <f t="shared" si="6"/>
        <v>23</v>
      </c>
      <c r="C432" s="157">
        <v>23068</v>
      </c>
      <c r="D432" s="158" t="s">
        <v>2436</v>
      </c>
      <c r="E432">
        <v>431</v>
      </c>
      <c r="F432">
        <v>54</v>
      </c>
      <c r="G432" s="160">
        <v>0.12529002320185614</v>
      </c>
      <c r="H432">
        <v>422</v>
      </c>
      <c r="I432">
        <v>49</v>
      </c>
      <c r="J432" s="160">
        <v>0.11611374407582939</v>
      </c>
      <c r="K432">
        <v>426</v>
      </c>
      <c r="L432">
        <v>68</v>
      </c>
      <c r="M432" s="160">
        <v>0.15962441314553991</v>
      </c>
      <c r="N432">
        <v>437</v>
      </c>
      <c r="O432">
        <v>69</v>
      </c>
      <c r="P432" s="160">
        <v>0.15789473684210525</v>
      </c>
    </row>
    <row r="433" spans="1:16" x14ac:dyDescent="0.25">
      <c r="A433" s="44">
        <f>+COUNTIF($B$1:B433,ESTADISTICAS!B$9)</f>
        <v>0</v>
      </c>
      <c r="B433" t="str">
        <f t="shared" si="6"/>
        <v>23</v>
      </c>
      <c r="C433" s="157">
        <v>23079</v>
      </c>
      <c r="D433" s="158" t="s">
        <v>1592</v>
      </c>
      <c r="E433">
        <v>199</v>
      </c>
      <c r="F433">
        <v>33</v>
      </c>
      <c r="G433" s="160">
        <v>0.16582914572864321</v>
      </c>
      <c r="H433">
        <v>187</v>
      </c>
      <c r="I433">
        <v>35</v>
      </c>
      <c r="J433" s="160">
        <v>0.18716577540106952</v>
      </c>
      <c r="K433">
        <v>202</v>
      </c>
      <c r="L433">
        <v>35</v>
      </c>
      <c r="M433" s="160">
        <v>0.17326732673267325</v>
      </c>
      <c r="N433">
        <v>186</v>
      </c>
      <c r="O433">
        <v>33</v>
      </c>
      <c r="P433" s="160">
        <v>0.17741935483870969</v>
      </c>
    </row>
    <row r="434" spans="1:16" x14ac:dyDescent="0.25">
      <c r="A434" s="44">
        <f>+COUNTIF($B$1:B434,ESTADISTICAS!B$9)</f>
        <v>0</v>
      </c>
      <c r="B434" t="str">
        <f t="shared" si="6"/>
        <v>23</v>
      </c>
      <c r="C434" s="157">
        <v>23090</v>
      </c>
      <c r="D434" s="158" t="s">
        <v>1801</v>
      </c>
      <c r="E434">
        <v>149</v>
      </c>
      <c r="F434">
        <v>15</v>
      </c>
      <c r="G434" s="160">
        <v>0.10067114093959731</v>
      </c>
      <c r="H434">
        <v>178</v>
      </c>
      <c r="I434">
        <v>43</v>
      </c>
      <c r="J434" s="160">
        <v>0.24157303370786518</v>
      </c>
      <c r="K434">
        <v>203</v>
      </c>
      <c r="L434">
        <v>31</v>
      </c>
      <c r="M434" s="160">
        <v>0.15270935960591134</v>
      </c>
      <c r="N434">
        <v>225</v>
      </c>
      <c r="O434">
        <v>35</v>
      </c>
      <c r="P434" s="160">
        <v>0.15555555555555556</v>
      </c>
    </row>
    <row r="435" spans="1:16" x14ac:dyDescent="0.25">
      <c r="A435" s="44">
        <f>+COUNTIF($B$1:B435,ESTADISTICAS!B$9)</f>
        <v>0</v>
      </c>
      <c r="B435" t="str">
        <f t="shared" si="6"/>
        <v>23</v>
      </c>
      <c r="C435" s="157">
        <v>23162</v>
      </c>
      <c r="D435" s="158" t="s">
        <v>1802</v>
      </c>
      <c r="E435">
        <v>1167</v>
      </c>
      <c r="F435">
        <v>349</v>
      </c>
      <c r="G435" s="160">
        <v>0.29905741216795201</v>
      </c>
      <c r="H435">
        <v>1139</v>
      </c>
      <c r="I435">
        <v>391</v>
      </c>
      <c r="J435" s="160">
        <v>0.34328358208955223</v>
      </c>
      <c r="K435">
        <v>1103</v>
      </c>
      <c r="L435">
        <v>456</v>
      </c>
      <c r="M435" s="160">
        <v>0.41341795104261109</v>
      </c>
      <c r="N435">
        <v>1168</v>
      </c>
      <c r="O435">
        <v>475</v>
      </c>
      <c r="P435" s="160">
        <v>0.40667808219178081</v>
      </c>
    </row>
    <row r="436" spans="1:16" x14ac:dyDescent="0.25">
      <c r="A436" s="44">
        <f>+COUNTIF($B$1:B436,ESTADISTICAS!B$9)</f>
        <v>0</v>
      </c>
      <c r="B436" t="str">
        <f t="shared" si="6"/>
        <v>23</v>
      </c>
      <c r="C436" s="157">
        <v>23168</v>
      </c>
      <c r="D436" s="158" t="s">
        <v>2498</v>
      </c>
      <c r="E436">
        <v>179</v>
      </c>
      <c r="F436">
        <v>20</v>
      </c>
      <c r="G436" s="160">
        <v>0.11173184357541899</v>
      </c>
      <c r="H436">
        <v>192</v>
      </c>
      <c r="I436">
        <v>23</v>
      </c>
      <c r="J436" s="160">
        <v>0.11979166666666667</v>
      </c>
      <c r="K436">
        <v>166</v>
      </c>
      <c r="L436">
        <v>45</v>
      </c>
      <c r="M436" s="160">
        <v>0.27108433734939757</v>
      </c>
      <c r="N436">
        <v>156</v>
      </c>
      <c r="O436">
        <v>43</v>
      </c>
      <c r="P436" s="160">
        <v>0.27564102564102566</v>
      </c>
    </row>
    <row r="437" spans="1:16" x14ac:dyDescent="0.25">
      <c r="A437" s="44">
        <f>+COUNTIF($B$1:B437,ESTADISTICAS!B$9)</f>
        <v>0</v>
      </c>
      <c r="B437" t="str">
        <f t="shared" si="6"/>
        <v>23</v>
      </c>
      <c r="C437" s="157">
        <v>23182</v>
      </c>
      <c r="D437" s="158" t="s">
        <v>1803</v>
      </c>
      <c r="E437">
        <v>602</v>
      </c>
      <c r="F437">
        <v>136</v>
      </c>
      <c r="G437" s="160">
        <v>0.22591362126245848</v>
      </c>
      <c r="H437">
        <v>549</v>
      </c>
      <c r="I437">
        <v>123</v>
      </c>
      <c r="J437" s="160">
        <v>0.22404371584699453</v>
      </c>
      <c r="K437">
        <v>481</v>
      </c>
      <c r="L437">
        <v>119</v>
      </c>
      <c r="M437" s="160">
        <v>0.24740124740124741</v>
      </c>
      <c r="N437">
        <v>449</v>
      </c>
      <c r="O437">
        <v>138</v>
      </c>
      <c r="P437" s="160">
        <v>0.30734966592427615</v>
      </c>
    </row>
    <row r="438" spans="1:16" x14ac:dyDescent="0.25">
      <c r="A438" s="44">
        <f>+COUNTIF($B$1:B438,ESTADISTICAS!B$9)</f>
        <v>0</v>
      </c>
      <c r="B438" t="str">
        <f t="shared" si="6"/>
        <v>23</v>
      </c>
      <c r="C438" s="157">
        <v>23189</v>
      </c>
      <c r="D438" s="158" t="s">
        <v>1804</v>
      </c>
      <c r="E438">
        <v>573</v>
      </c>
      <c r="F438">
        <v>124</v>
      </c>
      <c r="G438" s="160">
        <v>0.21640488656195461</v>
      </c>
      <c r="H438">
        <v>540</v>
      </c>
      <c r="I438">
        <v>139</v>
      </c>
      <c r="J438" s="160">
        <v>0.25740740740740742</v>
      </c>
      <c r="K438">
        <v>649</v>
      </c>
      <c r="L438">
        <v>166</v>
      </c>
      <c r="M438" s="160">
        <v>0.25577812018489987</v>
      </c>
      <c r="N438">
        <v>668</v>
      </c>
      <c r="O438">
        <v>157</v>
      </c>
      <c r="P438" s="160">
        <v>0.23502994011976047</v>
      </c>
    </row>
    <row r="439" spans="1:16" x14ac:dyDescent="0.25">
      <c r="A439" s="44">
        <f>+COUNTIF($B$1:B439,ESTADISTICAS!B$9)</f>
        <v>0</v>
      </c>
      <c r="B439" t="str">
        <f t="shared" si="6"/>
        <v>23</v>
      </c>
      <c r="C439" s="157">
        <v>23300</v>
      </c>
      <c r="D439" s="158" t="s">
        <v>1805</v>
      </c>
      <c r="E439">
        <v>196</v>
      </c>
      <c r="F439">
        <v>26</v>
      </c>
      <c r="G439" s="160">
        <v>0.1326530612244898</v>
      </c>
      <c r="H439">
        <v>173</v>
      </c>
      <c r="I439">
        <v>28</v>
      </c>
      <c r="J439" s="160">
        <v>0.16184971098265896</v>
      </c>
      <c r="K439">
        <v>177</v>
      </c>
      <c r="L439">
        <v>39</v>
      </c>
      <c r="M439" s="160">
        <v>0.22033898305084745</v>
      </c>
      <c r="N439">
        <v>186</v>
      </c>
      <c r="O439">
        <v>35</v>
      </c>
      <c r="P439" s="160">
        <v>0.18817204301075269</v>
      </c>
    </row>
    <row r="440" spans="1:16" x14ac:dyDescent="0.25">
      <c r="A440" s="44">
        <f>+COUNTIF($B$1:B440,ESTADISTICAS!B$9)</f>
        <v>0</v>
      </c>
      <c r="B440" t="str">
        <f t="shared" si="6"/>
        <v>23</v>
      </c>
      <c r="C440" s="157">
        <v>23350</v>
      </c>
      <c r="D440" s="158" t="s">
        <v>1806</v>
      </c>
      <c r="E440">
        <v>119</v>
      </c>
      <c r="F440">
        <v>18</v>
      </c>
      <c r="G440" s="160">
        <v>0.15126050420168066</v>
      </c>
      <c r="H440">
        <v>134</v>
      </c>
      <c r="I440">
        <v>32</v>
      </c>
      <c r="J440" s="160">
        <v>0.23880597014925373</v>
      </c>
      <c r="K440">
        <v>130</v>
      </c>
      <c r="L440">
        <v>15</v>
      </c>
      <c r="M440" s="160">
        <v>0.11538461538461539</v>
      </c>
      <c r="N440">
        <v>142</v>
      </c>
      <c r="O440">
        <v>27</v>
      </c>
      <c r="P440" s="160">
        <v>0.19014084507042253</v>
      </c>
    </row>
    <row r="441" spans="1:16" x14ac:dyDescent="0.25">
      <c r="A441" s="44">
        <f>+COUNTIF($B$1:B441,ESTADISTICAS!B$9)</f>
        <v>0</v>
      </c>
      <c r="B441" t="str">
        <f t="shared" si="6"/>
        <v>23</v>
      </c>
      <c r="C441" s="157">
        <v>23417</v>
      </c>
      <c r="D441" s="158" t="s">
        <v>2437</v>
      </c>
      <c r="E441">
        <v>1586</v>
      </c>
      <c r="F441">
        <v>254</v>
      </c>
      <c r="G441" s="160">
        <v>0.16015132408575031</v>
      </c>
      <c r="H441">
        <v>1497</v>
      </c>
      <c r="I441">
        <v>291</v>
      </c>
      <c r="J441" s="160">
        <v>0.19438877755511022</v>
      </c>
      <c r="K441">
        <v>1680</v>
      </c>
      <c r="L441">
        <v>414</v>
      </c>
      <c r="M441" s="160">
        <v>0.24642857142857144</v>
      </c>
      <c r="N441">
        <v>1656</v>
      </c>
      <c r="O441">
        <v>352</v>
      </c>
      <c r="P441" s="160">
        <v>0.21256038647342995</v>
      </c>
    </row>
    <row r="442" spans="1:16" x14ac:dyDescent="0.25">
      <c r="A442" s="44">
        <f>+COUNTIF($B$1:B442,ESTADISTICAS!B$9)</f>
        <v>0</v>
      </c>
      <c r="B442" t="str">
        <f t="shared" si="6"/>
        <v>23</v>
      </c>
      <c r="C442" s="157">
        <v>23419</v>
      </c>
      <c r="D442" s="158" t="s">
        <v>1807</v>
      </c>
      <c r="E442">
        <v>196</v>
      </c>
      <c r="F442">
        <v>8</v>
      </c>
      <c r="G442" s="160">
        <v>4.0816326530612242E-2</v>
      </c>
      <c r="H442">
        <v>163</v>
      </c>
      <c r="I442">
        <v>9</v>
      </c>
      <c r="J442" s="160">
        <v>5.5214723926380369E-2</v>
      </c>
      <c r="K442">
        <v>175</v>
      </c>
      <c r="L442">
        <v>27</v>
      </c>
      <c r="M442" s="160">
        <v>0.15428571428571428</v>
      </c>
      <c r="N442">
        <v>176</v>
      </c>
      <c r="O442">
        <v>20</v>
      </c>
      <c r="P442" s="160">
        <v>0.11363636363636363</v>
      </c>
    </row>
    <row r="443" spans="1:16" x14ac:dyDescent="0.25">
      <c r="A443" s="44">
        <f>+COUNTIF($B$1:B443,ESTADISTICAS!B$9)</f>
        <v>0</v>
      </c>
      <c r="B443" t="str">
        <f t="shared" si="6"/>
        <v>23</v>
      </c>
      <c r="C443" s="157">
        <v>23464</v>
      </c>
      <c r="D443" s="158" t="s">
        <v>1808</v>
      </c>
      <c r="E443">
        <v>208</v>
      </c>
      <c r="F443">
        <v>27</v>
      </c>
      <c r="G443" s="160">
        <v>0.12980769230769232</v>
      </c>
      <c r="H443">
        <v>228</v>
      </c>
      <c r="I443">
        <v>42</v>
      </c>
      <c r="J443" s="160">
        <v>0.18421052631578946</v>
      </c>
      <c r="K443">
        <v>200</v>
      </c>
      <c r="L443">
        <v>40</v>
      </c>
      <c r="M443" s="160">
        <v>0.2</v>
      </c>
      <c r="N443">
        <v>209</v>
      </c>
      <c r="O443">
        <v>38</v>
      </c>
      <c r="P443" s="160">
        <v>0.18181818181818182</v>
      </c>
    </row>
    <row r="444" spans="1:16" x14ac:dyDescent="0.25">
      <c r="A444" s="44">
        <f>+COUNTIF($B$1:B444,ESTADISTICAS!B$9)</f>
        <v>0</v>
      </c>
      <c r="B444" t="str">
        <f t="shared" si="6"/>
        <v>23</v>
      </c>
      <c r="C444" s="157">
        <v>23466</v>
      </c>
      <c r="D444" s="158" t="s">
        <v>2499</v>
      </c>
      <c r="E444">
        <v>820</v>
      </c>
      <c r="F444">
        <v>237</v>
      </c>
      <c r="G444" s="160">
        <v>0.28902439024390242</v>
      </c>
      <c r="H444">
        <v>786</v>
      </c>
      <c r="I444">
        <v>257</v>
      </c>
      <c r="J444" s="160">
        <v>0.32697201017811706</v>
      </c>
      <c r="K444">
        <v>884</v>
      </c>
      <c r="L444">
        <v>304</v>
      </c>
      <c r="M444" s="160">
        <v>0.34389140271493213</v>
      </c>
      <c r="N444">
        <v>927</v>
      </c>
      <c r="O444">
        <v>279</v>
      </c>
      <c r="P444" s="160">
        <v>0.30097087378640774</v>
      </c>
    </row>
    <row r="445" spans="1:16" x14ac:dyDescent="0.25">
      <c r="A445" s="44">
        <f>+COUNTIF($B$1:B445,ESTADISTICAS!B$9)</f>
        <v>0</v>
      </c>
      <c r="B445" t="str">
        <f t="shared" si="6"/>
        <v>23</v>
      </c>
      <c r="C445" s="157">
        <v>23500</v>
      </c>
      <c r="D445" s="158" t="s">
        <v>1809</v>
      </c>
      <c r="E445">
        <v>281</v>
      </c>
      <c r="F445">
        <v>46</v>
      </c>
      <c r="G445" s="160">
        <v>0.16370106761565836</v>
      </c>
      <c r="H445">
        <v>298</v>
      </c>
      <c r="I445">
        <v>46</v>
      </c>
      <c r="J445" s="160">
        <v>0.15436241610738255</v>
      </c>
      <c r="K445">
        <v>264</v>
      </c>
      <c r="L445">
        <v>60</v>
      </c>
      <c r="M445" s="160">
        <v>0.22727272727272727</v>
      </c>
      <c r="N445">
        <v>350</v>
      </c>
      <c r="O445">
        <v>67</v>
      </c>
      <c r="P445" s="160">
        <v>0.19142857142857142</v>
      </c>
    </row>
    <row r="446" spans="1:16" x14ac:dyDescent="0.25">
      <c r="A446" s="44">
        <f>+COUNTIF($B$1:B446,ESTADISTICAS!B$9)</f>
        <v>0</v>
      </c>
      <c r="B446" t="str">
        <f t="shared" si="6"/>
        <v>23</v>
      </c>
      <c r="C446" s="157">
        <v>23555</v>
      </c>
      <c r="D446" s="158" t="s">
        <v>1810</v>
      </c>
      <c r="E446">
        <v>844</v>
      </c>
      <c r="F446">
        <v>155</v>
      </c>
      <c r="G446" s="160">
        <v>0.18364928909952608</v>
      </c>
      <c r="H446">
        <v>817</v>
      </c>
      <c r="I446">
        <v>152</v>
      </c>
      <c r="J446" s="160">
        <v>0.18604651162790697</v>
      </c>
      <c r="K446">
        <v>841</v>
      </c>
      <c r="L446">
        <v>211</v>
      </c>
      <c r="M446" s="160">
        <v>0.25089179548156954</v>
      </c>
      <c r="N446">
        <v>913</v>
      </c>
      <c r="O446">
        <v>164</v>
      </c>
      <c r="P446" s="160">
        <v>0.1796276013143483</v>
      </c>
    </row>
    <row r="447" spans="1:16" x14ac:dyDescent="0.25">
      <c r="A447" s="44">
        <f>+COUNTIF($B$1:B447,ESTADISTICAS!B$9)</f>
        <v>0</v>
      </c>
      <c r="B447" t="str">
        <f t="shared" si="6"/>
        <v>23</v>
      </c>
      <c r="C447" s="157">
        <v>23570</v>
      </c>
      <c r="D447" s="158" t="s">
        <v>1811</v>
      </c>
      <c r="E447">
        <v>336</v>
      </c>
      <c r="F447">
        <v>43</v>
      </c>
      <c r="G447" s="160">
        <v>0.12797619047619047</v>
      </c>
      <c r="H447">
        <v>322</v>
      </c>
      <c r="I447">
        <v>61</v>
      </c>
      <c r="J447" s="160">
        <v>0.18944099378881987</v>
      </c>
      <c r="K447">
        <v>367</v>
      </c>
      <c r="L447">
        <v>77</v>
      </c>
      <c r="M447" s="160">
        <v>0.2098092643051771</v>
      </c>
      <c r="N447">
        <v>323</v>
      </c>
      <c r="O447">
        <v>68</v>
      </c>
      <c r="P447" s="160">
        <v>0.21052631578947367</v>
      </c>
    </row>
    <row r="448" spans="1:16" x14ac:dyDescent="0.25">
      <c r="A448" s="44">
        <f>+COUNTIF($B$1:B448,ESTADISTICAS!B$9)</f>
        <v>0</v>
      </c>
      <c r="B448" t="str">
        <f t="shared" si="6"/>
        <v>23</v>
      </c>
      <c r="C448" s="157">
        <v>23574</v>
      </c>
      <c r="D448" s="158" t="s">
        <v>1812</v>
      </c>
      <c r="E448">
        <v>187</v>
      </c>
      <c r="F448">
        <v>24</v>
      </c>
      <c r="G448" s="160">
        <v>0.12834224598930483</v>
      </c>
      <c r="H448">
        <v>231</v>
      </c>
      <c r="I448">
        <v>26</v>
      </c>
      <c r="J448" s="160">
        <v>0.11255411255411256</v>
      </c>
      <c r="K448">
        <v>236</v>
      </c>
      <c r="L448">
        <v>39</v>
      </c>
      <c r="M448" s="160">
        <v>0.1652542372881356</v>
      </c>
      <c r="N448">
        <v>220</v>
      </c>
      <c r="O448">
        <v>22</v>
      </c>
      <c r="P448" s="160">
        <v>0.1</v>
      </c>
    </row>
    <row r="449" spans="1:16" x14ac:dyDescent="0.25">
      <c r="A449" s="44">
        <f>+COUNTIF($B$1:B449,ESTADISTICAS!B$9)</f>
        <v>0</v>
      </c>
      <c r="B449" t="str">
        <f t="shared" si="6"/>
        <v>23</v>
      </c>
      <c r="C449" s="157">
        <v>23580</v>
      </c>
      <c r="D449" s="158" t="s">
        <v>1813</v>
      </c>
      <c r="E449">
        <v>252</v>
      </c>
      <c r="F449">
        <v>43</v>
      </c>
      <c r="G449" s="160">
        <v>0.17063492063492064</v>
      </c>
      <c r="H449">
        <v>279</v>
      </c>
      <c r="I449">
        <v>51</v>
      </c>
      <c r="J449" s="160">
        <v>0.18279569892473119</v>
      </c>
      <c r="K449">
        <v>291</v>
      </c>
      <c r="L449">
        <v>76</v>
      </c>
      <c r="M449" s="160">
        <v>0.2611683848797251</v>
      </c>
      <c r="N449">
        <v>323</v>
      </c>
      <c r="O449">
        <v>61</v>
      </c>
      <c r="P449" s="160">
        <v>0.18885448916408668</v>
      </c>
    </row>
    <row r="450" spans="1:16" x14ac:dyDescent="0.25">
      <c r="A450" s="44">
        <f>+COUNTIF($B$1:B450,ESTADISTICAS!B$9)</f>
        <v>0</v>
      </c>
      <c r="B450" t="str">
        <f t="shared" si="6"/>
        <v>23</v>
      </c>
      <c r="C450" s="157">
        <v>23586</v>
      </c>
      <c r="D450" s="158" t="s">
        <v>1814</v>
      </c>
      <c r="E450">
        <v>235</v>
      </c>
      <c r="F450">
        <v>22</v>
      </c>
      <c r="G450" s="160">
        <v>9.3617021276595741E-2</v>
      </c>
      <c r="H450">
        <v>220</v>
      </c>
      <c r="I450">
        <v>36</v>
      </c>
      <c r="J450" s="160">
        <v>0.16363636363636364</v>
      </c>
      <c r="K450">
        <v>212</v>
      </c>
      <c r="L450">
        <v>29</v>
      </c>
      <c r="M450" s="160">
        <v>0.13679245283018868</v>
      </c>
      <c r="N450">
        <v>235</v>
      </c>
      <c r="O450">
        <v>26</v>
      </c>
      <c r="P450" s="160">
        <v>0.11063829787234042</v>
      </c>
    </row>
    <row r="451" spans="1:16" x14ac:dyDescent="0.25">
      <c r="A451" s="44">
        <f>+COUNTIF($B$1:B451,ESTADISTICAS!B$9)</f>
        <v>0</v>
      </c>
      <c r="B451" t="str">
        <f t="shared" si="6"/>
        <v>23</v>
      </c>
      <c r="C451" s="157">
        <v>23660</v>
      </c>
      <c r="D451" s="158" t="s">
        <v>1815</v>
      </c>
      <c r="E451">
        <v>1227</v>
      </c>
      <c r="F451">
        <v>258</v>
      </c>
      <c r="G451" s="160">
        <v>0.21026894865525672</v>
      </c>
      <c r="H451">
        <v>1118</v>
      </c>
      <c r="I451">
        <v>260</v>
      </c>
      <c r="J451" s="160">
        <v>0.23255813953488372</v>
      </c>
      <c r="K451">
        <v>1195</v>
      </c>
      <c r="L451">
        <v>358</v>
      </c>
      <c r="M451" s="160">
        <v>0.29958158995815898</v>
      </c>
      <c r="N451">
        <v>1189</v>
      </c>
      <c r="O451">
        <v>330</v>
      </c>
      <c r="P451" s="160">
        <v>0.27754415475189237</v>
      </c>
    </row>
    <row r="452" spans="1:16" x14ac:dyDescent="0.25">
      <c r="A452" s="44">
        <f>+COUNTIF($B$1:B452,ESTADISTICAS!B$9)</f>
        <v>0</v>
      </c>
      <c r="B452" t="str">
        <f t="shared" ref="B452:B515" si="7">+IF(LEN(C452)=4,MID(C452,1,1),MID(C452,1,2))</f>
        <v>23</v>
      </c>
      <c r="C452" s="157">
        <v>23670</v>
      </c>
      <c r="D452" s="158" t="s">
        <v>2500</v>
      </c>
      <c r="E452">
        <v>534</v>
      </c>
      <c r="F452">
        <v>54</v>
      </c>
      <c r="G452" s="160">
        <v>0.10112359550561797</v>
      </c>
      <c r="H452">
        <v>615</v>
      </c>
      <c r="I452">
        <v>56</v>
      </c>
      <c r="J452" s="160">
        <v>9.1056910569105698E-2</v>
      </c>
      <c r="K452">
        <v>595</v>
      </c>
      <c r="L452">
        <v>79</v>
      </c>
      <c r="M452" s="160">
        <v>0.13277310924369748</v>
      </c>
      <c r="N452">
        <v>656</v>
      </c>
      <c r="O452">
        <v>105</v>
      </c>
      <c r="P452" s="160">
        <v>0.1600609756097561</v>
      </c>
    </row>
    <row r="453" spans="1:16" x14ac:dyDescent="0.25">
      <c r="A453" s="44">
        <f>+COUNTIF($B$1:B453,ESTADISTICAS!B$9)</f>
        <v>0</v>
      </c>
      <c r="B453" t="str">
        <f t="shared" si="7"/>
        <v>23</v>
      </c>
      <c r="C453" s="157">
        <v>23672</v>
      </c>
      <c r="D453" s="158" t="s">
        <v>1816</v>
      </c>
      <c r="E453">
        <v>373</v>
      </c>
      <c r="F453">
        <v>44</v>
      </c>
      <c r="G453" s="160">
        <v>0.11796246648793565</v>
      </c>
      <c r="H453">
        <v>347</v>
      </c>
      <c r="I453">
        <v>51</v>
      </c>
      <c r="J453" s="160">
        <v>0.14697406340057637</v>
      </c>
      <c r="K453">
        <v>334</v>
      </c>
      <c r="L453">
        <v>46</v>
      </c>
      <c r="M453" s="160">
        <v>0.1377245508982036</v>
      </c>
      <c r="N453">
        <v>422</v>
      </c>
      <c r="O453">
        <v>68</v>
      </c>
      <c r="P453" s="160">
        <v>0.16113744075829384</v>
      </c>
    </row>
    <row r="454" spans="1:16" x14ac:dyDescent="0.25">
      <c r="A454" s="44">
        <f>+COUNTIF($B$1:B454,ESTADISTICAS!B$9)</f>
        <v>0</v>
      </c>
      <c r="B454" t="str">
        <f t="shared" si="7"/>
        <v>23</v>
      </c>
      <c r="C454" s="157">
        <v>23675</v>
      </c>
      <c r="D454" s="158" t="s">
        <v>1817</v>
      </c>
      <c r="E454">
        <v>249</v>
      </c>
      <c r="F454">
        <v>55</v>
      </c>
      <c r="G454" s="160">
        <v>0.22088353413654618</v>
      </c>
      <c r="H454">
        <v>287</v>
      </c>
      <c r="I454">
        <v>58</v>
      </c>
      <c r="J454" s="160">
        <v>0.20209059233449478</v>
      </c>
      <c r="K454">
        <v>327</v>
      </c>
      <c r="L454">
        <v>76</v>
      </c>
      <c r="M454" s="160">
        <v>0.23241590214067279</v>
      </c>
      <c r="N454">
        <v>320</v>
      </c>
      <c r="O454">
        <v>79</v>
      </c>
      <c r="P454" s="160">
        <v>0.24687500000000001</v>
      </c>
    </row>
    <row r="455" spans="1:16" x14ac:dyDescent="0.25">
      <c r="A455" s="44">
        <f>+COUNTIF($B$1:B455,ESTADISTICAS!B$9)</f>
        <v>0</v>
      </c>
      <c r="B455" t="str">
        <f t="shared" si="7"/>
        <v>23</v>
      </c>
      <c r="C455" s="157">
        <v>23678</v>
      </c>
      <c r="D455" s="158" t="s">
        <v>1495</v>
      </c>
      <c r="E455">
        <v>233</v>
      </c>
      <c r="F455">
        <v>25</v>
      </c>
      <c r="G455" s="160">
        <v>0.1072961373390558</v>
      </c>
      <c r="H455">
        <v>271</v>
      </c>
      <c r="I455">
        <v>48</v>
      </c>
      <c r="J455" s="160">
        <v>0.17712177121771217</v>
      </c>
      <c r="K455">
        <v>284</v>
      </c>
      <c r="L455">
        <v>59</v>
      </c>
      <c r="M455" s="160">
        <v>0.20774647887323944</v>
      </c>
      <c r="N455">
        <v>286</v>
      </c>
      <c r="O455">
        <v>38</v>
      </c>
      <c r="P455" s="160">
        <v>0.13286713286713286</v>
      </c>
    </row>
    <row r="456" spans="1:16" x14ac:dyDescent="0.25">
      <c r="A456" s="44">
        <f>+COUNTIF($B$1:B456,ESTADISTICAS!B$9)</f>
        <v>0</v>
      </c>
      <c r="B456" t="str">
        <f t="shared" si="7"/>
        <v>23</v>
      </c>
      <c r="C456" s="157">
        <v>23682</v>
      </c>
      <c r="D456" s="158" t="s">
        <v>2501</v>
      </c>
      <c r="E456">
        <v>60</v>
      </c>
      <c r="F456">
        <v>5</v>
      </c>
      <c r="G456" s="160">
        <v>8.3333333333333329E-2</v>
      </c>
      <c r="H456">
        <v>86</v>
      </c>
      <c r="I456">
        <v>10</v>
      </c>
      <c r="J456" s="160">
        <v>0.11627906976744186</v>
      </c>
      <c r="K456">
        <v>80</v>
      </c>
      <c r="L456">
        <v>14</v>
      </c>
      <c r="M456" s="160">
        <v>0.17499999999999999</v>
      </c>
      <c r="N456">
        <v>88</v>
      </c>
      <c r="O456">
        <v>12</v>
      </c>
      <c r="P456" s="160">
        <v>0.13636363636363635</v>
      </c>
    </row>
    <row r="457" spans="1:16" x14ac:dyDescent="0.25">
      <c r="A457" s="44">
        <f>+COUNTIF($B$1:B457,ESTADISTICAS!B$9)</f>
        <v>0</v>
      </c>
      <c r="B457" t="str">
        <f t="shared" si="7"/>
        <v>23</v>
      </c>
      <c r="C457" s="157">
        <v>23686</v>
      </c>
      <c r="D457" s="158" t="s">
        <v>2438</v>
      </c>
      <c r="E457">
        <v>549</v>
      </c>
      <c r="F457">
        <v>113</v>
      </c>
      <c r="G457" s="160">
        <v>0.2058287795992714</v>
      </c>
      <c r="H457">
        <v>513</v>
      </c>
      <c r="I457">
        <v>149</v>
      </c>
      <c r="J457" s="160">
        <v>0.29044834307992201</v>
      </c>
      <c r="K457">
        <v>500</v>
      </c>
      <c r="L457">
        <v>125</v>
      </c>
      <c r="M457" s="160">
        <v>0.25</v>
      </c>
      <c r="N457">
        <v>537</v>
      </c>
      <c r="O457">
        <v>151</v>
      </c>
      <c r="P457" s="160">
        <v>0.28119180633147112</v>
      </c>
    </row>
    <row r="458" spans="1:16" x14ac:dyDescent="0.25">
      <c r="A458" s="44">
        <f>+COUNTIF($B$1:B458,ESTADISTICAS!B$9)</f>
        <v>0</v>
      </c>
      <c r="B458" t="str">
        <f t="shared" si="7"/>
        <v>23</v>
      </c>
      <c r="C458" s="157">
        <v>23807</v>
      </c>
      <c r="D458" s="158" t="s">
        <v>1818</v>
      </c>
      <c r="E458">
        <v>729</v>
      </c>
      <c r="F458">
        <v>138</v>
      </c>
      <c r="G458" s="160">
        <v>0.18930041152263374</v>
      </c>
      <c r="H458">
        <v>807</v>
      </c>
      <c r="I458">
        <v>171</v>
      </c>
      <c r="J458" s="160">
        <v>0.21189591078066913</v>
      </c>
      <c r="K458">
        <v>912</v>
      </c>
      <c r="L458">
        <v>190</v>
      </c>
      <c r="M458" s="160">
        <v>0.20833333333333334</v>
      </c>
      <c r="N458">
        <v>977</v>
      </c>
      <c r="O458">
        <v>222</v>
      </c>
      <c r="P458" s="160">
        <v>0.22722620266120777</v>
      </c>
    </row>
    <row r="459" spans="1:16" x14ac:dyDescent="0.25">
      <c r="A459" s="44">
        <f>+COUNTIF($B$1:B459,ESTADISTICAS!B$9)</f>
        <v>0</v>
      </c>
      <c r="B459" t="str">
        <f t="shared" si="7"/>
        <v>23</v>
      </c>
      <c r="C459" s="157">
        <v>23815</v>
      </c>
      <c r="D459" s="158" t="s">
        <v>2503</v>
      </c>
      <c r="E459">
        <v>372</v>
      </c>
      <c r="F459">
        <v>27</v>
      </c>
      <c r="G459" s="160">
        <v>7.2580645161290328E-2</v>
      </c>
      <c r="H459">
        <v>380</v>
      </c>
      <c r="I459">
        <v>34</v>
      </c>
      <c r="J459" s="160">
        <v>8.9473684210526316E-2</v>
      </c>
      <c r="K459">
        <v>437</v>
      </c>
      <c r="L459">
        <v>50</v>
      </c>
      <c r="M459" s="160">
        <v>0.11441647597254005</v>
      </c>
      <c r="N459">
        <v>483</v>
      </c>
      <c r="O459">
        <v>71</v>
      </c>
      <c r="P459" s="160">
        <v>0.14699792960662525</v>
      </c>
    </row>
    <row r="460" spans="1:16" x14ac:dyDescent="0.25">
      <c r="A460" s="44">
        <f>+COUNTIF($B$1:B460,ESTADISTICAS!B$9)</f>
        <v>0</v>
      </c>
      <c r="B460" t="str">
        <f t="shared" si="7"/>
        <v>23</v>
      </c>
      <c r="C460" s="157">
        <v>23855</v>
      </c>
      <c r="D460" s="158" t="s">
        <v>1819</v>
      </c>
      <c r="E460">
        <v>445</v>
      </c>
      <c r="F460">
        <v>100</v>
      </c>
      <c r="G460" s="160">
        <v>0.2247191011235955</v>
      </c>
      <c r="H460">
        <v>409</v>
      </c>
      <c r="I460">
        <v>72</v>
      </c>
      <c r="J460" s="160">
        <v>0.17603911980440098</v>
      </c>
      <c r="K460">
        <v>422</v>
      </c>
      <c r="L460">
        <v>91</v>
      </c>
      <c r="M460" s="160">
        <v>0.21563981042654029</v>
      </c>
      <c r="N460">
        <v>459</v>
      </c>
      <c r="O460">
        <v>83</v>
      </c>
      <c r="P460" s="160">
        <v>0.18082788671023964</v>
      </c>
    </row>
    <row r="461" spans="1:16" x14ac:dyDescent="0.25">
      <c r="A461" s="44">
        <f>+COUNTIF($B$1:B461,ESTADISTICAS!B$9)</f>
        <v>0</v>
      </c>
      <c r="B461" t="str">
        <f t="shared" si="7"/>
        <v>25</v>
      </c>
      <c r="C461" s="157">
        <v>25001</v>
      </c>
      <c r="D461" s="158" t="s">
        <v>1820</v>
      </c>
      <c r="E461">
        <v>127</v>
      </c>
      <c r="F461">
        <v>50</v>
      </c>
      <c r="G461" s="160">
        <v>0.39370078740157483</v>
      </c>
      <c r="H461">
        <v>112</v>
      </c>
      <c r="I461">
        <v>44</v>
      </c>
      <c r="J461" s="160">
        <v>0.39285714285714285</v>
      </c>
      <c r="K461">
        <v>117</v>
      </c>
      <c r="L461">
        <v>45</v>
      </c>
      <c r="M461" s="160">
        <v>0.38461538461538464</v>
      </c>
      <c r="N461">
        <v>115</v>
      </c>
      <c r="O461">
        <v>51</v>
      </c>
      <c r="P461" s="160">
        <v>0.44347826086956521</v>
      </c>
    </row>
    <row r="462" spans="1:16" x14ac:dyDescent="0.25">
      <c r="A462" s="44">
        <f>+COUNTIF($B$1:B462,ESTADISTICAS!B$9)</f>
        <v>0</v>
      </c>
      <c r="B462" t="str">
        <f t="shared" si="7"/>
        <v>25</v>
      </c>
      <c r="C462" s="157">
        <v>25019</v>
      </c>
      <c r="D462" s="158" t="s">
        <v>1821</v>
      </c>
      <c r="E462">
        <v>54</v>
      </c>
      <c r="F462">
        <v>12</v>
      </c>
      <c r="G462" s="160">
        <v>0.22222222222222221</v>
      </c>
      <c r="H462">
        <v>63</v>
      </c>
      <c r="I462">
        <v>20</v>
      </c>
      <c r="J462" s="160">
        <v>0.31746031746031744</v>
      </c>
      <c r="K462">
        <v>46</v>
      </c>
      <c r="L462">
        <v>13</v>
      </c>
      <c r="M462" s="160">
        <v>0.28260869565217389</v>
      </c>
      <c r="N462">
        <v>61</v>
      </c>
      <c r="O462">
        <v>16</v>
      </c>
      <c r="P462" s="160">
        <v>0.26229508196721313</v>
      </c>
    </row>
    <row r="463" spans="1:16" x14ac:dyDescent="0.25">
      <c r="A463" s="44">
        <f>+COUNTIF($B$1:B463,ESTADISTICAS!B$9)</f>
        <v>0</v>
      </c>
      <c r="B463" t="str">
        <f t="shared" si="7"/>
        <v>25</v>
      </c>
      <c r="C463" s="157">
        <v>25035</v>
      </c>
      <c r="D463" s="158" t="s">
        <v>1822</v>
      </c>
      <c r="E463">
        <v>137</v>
      </c>
      <c r="F463">
        <v>42</v>
      </c>
      <c r="G463" s="160">
        <v>0.30656934306569344</v>
      </c>
      <c r="H463">
        <v>136</v>
      </c>
      <c r="I463">
        <v>50</v>
      </c>
      <c r="J463" s="160">
        <v>0.36764705882352944</v>
      </c>
      <c r="K463">
        <v>120</v>
      </c>
      <c r="L463">
        <v>43</v>
      </c>
      <c r="M463" s="160">
        <v>0.35833333333333334</v>
      </c>
      <c r="N463">
        <v>120</v>
      </c>
      <c r="O463">
        <v>42</v>
      </c>
      <c r="P463" s="160">
        <v>0.35</v>
      </c>
    </row>
    <row r="464" spans="1:16" x14ac:dyDescent="0.25">
      <c r="A464" s="44">
        <f>+COUNTIF($B$1:B464,ESTADISTICAS!B$9)</f>
        <v>0</v>
      </c>
      <c r="B464" t="str">
        <f t="shared" si="7"/>
        <v>25</v>
      </c>
      <c r="C464" s="157">
        <v>25040</v>
      </c>
      <c r="D464" s="158" t="s">
        <v>1823</v>
      </c>
      <c r="E464">
        <v>159</v>
      </c>
      <c r="F464">
        <v>52</v>
      </c>
      <c r="G464" s="160">
        <v>0.32704402515723269</v>
      </c>
      <c r="H464">
        <v>162</v>
      </c>
      <c r="I464">
        <v>60</v>
      </c>
      <c r="J464" s="160">
        <v>0.37037037037037035</v>
      </c>
      <c r="K464">
        <v>179</v>
      </c>
      <c r="L464">
        <v>67</v>
      </c>
      <c r="M464" s="160">
        <v>0.37430167597765363</v>
      </c>
      <c r="N464">
        <v>128</v>
      </c>
      <c r="O464">
        <v>35</v>
      </c>
      <c r="P464" s="160">
        <v>0.2734375</v>
      </c>
    </row>
    <row r="465" spans="1:16" x14ac:dyDescent="0.25">
      <c r="A465" s="44">
        <f>+COUNTIF($B$1:B465,ESTADISTICAS!B$9)</f>
        <v>0</v>
      </c>
      <c r="B465" t="str">
        <f t="shared" si="7"/>
        <v>25</v>
      </c>
      <c r="C465" s="157">
        <v>25053</v>
      </c>
      <c r="D465" s="158" t="s">
        <v>1824</v>
      </c>
      <c r="E465">
        <v>125</v>
      </c>
      <c r="F465">
        <v>50</v>
      </c>
      <c r="G465" s="160">
        <v>0.4</v>
      </c>
      <c r="H465">
        <v>125</v>
      </c>
      <c r="I465">
        <v>61</v>
      </c>
      <c r="J465" s="160">
        <v>0.48799999999999999</v>
      </c>
      <c r="K465">
        <v>130</v>
      </c>
      <c r="L465">
        <v>50</v>
      </c>
      <c r="M465" s="160">
        <v>0.38461538461538464</v>
      </c>
      <c r="N465">
        <v>130</v>
      </c>
      <c r="O465">
        <v>47</v>
      </c>
      <c r="P465" s="160">
        <v>0.36153846153846153</v>
      </c>
    </row>
    <row r="466" spans="1:16" x14ac:dyDescent="0.25">
      <c r="A466" s="44">
        <f>+COUNTIF($B$1:B466,ESTADISTICAS!B$9)</f>
        <v>0</v>
      </c>
      <c r="B466" t="str">
        <f t="shared" si="7"/>
        <v>25</v>
      </c>
      <c r="C466" s="157">
        <v>25086</v>
      </c>
      <c r="D466" s="158" t="s">
        <v>1825</v>
      </c>
      <c r="E466">
        <v>44</v>
      </c>
      <c r="F466">
        <v>6</v>
      </c>
      <c r="G466" s="160">
        <v>0.13636363636363635</v>
      </c>
      <c r="H466">
        <v>31</v>
      </c>
      <c r="I466">
        <v>10</v>
      </c>
      <c r="J466" s="160">
        <v>0.32258064516129031</v>
      </c>
      <c r="K466">
        <v>26</v>
      </c>
      <c r="L466">
        <v>9</v>
      </c>
      <c r="M466" s="160">
        <v>0.34615384615384615</v>
      </c>
      <c r="N466">
        <v>28</v>
      </c>
      <c r="O466">
        <v>9</v>
      </c>
      <c r="P466" s="160">
        <v>0.32142857142857145</v>
      </c>
    </row>
    <row r="467" spans="1:16" x14ac:dyDescent="0.25">
      <c r="A467" s="44">
        <f>+COUNTIF($B$1:B467,ESTADISTICAS!B$9)</f>
        <v>0</v>
      </c>
      <c r="B467" t="str">
        <f t="shared" si="7"/>
        <v>25</v>
      </c>
      <c r="C467" s="157">
        <v>25095</v>
      </c>
      <c r="D467" s="158" t="s">
        <v>1826</v>
      </c>
      <c r="E467">
        <v>17</v>
      </c>
      <c r="F467">
        <v>7</v>
      </c>
      <c r="G467" s="160">
        <v>0.41176470588235292</v>
      </c>
      <c r="H467">
        <v>23</v>
      </c>
      <c r="I467">
        <v>4</v>
      </c>
      <c r="J467" s="160">
        <v>0.17391304347826086</v>
      </c>
      <c r="K467">
        <v>22</v>
      </c>
      <c r="L467">
        <v>7</v>
      </c>
      <c r="M467" s="160">
        <v>0.31818181818181818</v>
      </c>
      <c r="N467">
        <v>17</v>
      </c>
      <c r="O467">
        <v>9</v>
      </c>
      <c r="P467" s="160">
        <v>0.52941176470588236</v>
      </c>
    </row>
    <row r="468" spans="1:16" x14ac:dyDescent="0.25">
      <c r="A468" s="44">
        <f>+COUNTIF($B$1:B468,ESTADISTICAS!B$9)</f>
        <v>0</v>
      </c>
      <c r="B468" t="str">
        <f t="shared" si="7"/>
        <v>25</v>
      </c>
      <c r="C468" s="157">
        <v>25099</v>
      </c>
      <c r="D468" s="158" t="s">
        <v>1827</v>
      </c>
      <c r="E468">
        <v>65</v>
      </c>
      <c r="F468">
        <v>26</v>
      </c>
      <c r="G468" s="160">
        <v>0.4</v>
      </c>
      <c r="H468">
        <v>71</v>
      </c>
      <c r="I468">
        <v>40</v>
      </c>
      <c r="J468" s="160">
        <v>0.56338028169014087</v>
      </c>
      <c r="K468">
        <v>111</v>
      </c>
      <c r="L468">
        <v>74</v>
      </c>
      <c r="M468" s="160">
        <v>0.66666666666666663</v>
      </c>
      <c r="N468">
        <v>76</v>
      </c>
      <c r="O468">
        <v>33</v>
      </c>
      <c r="P468" s="160">
        <v>0.43421052631578949</v>
      </c>
    </row>
    <row r="469" spans="1:16" x14ac:dyDescent="0.25">
      <c r="A469" s="44">
        <f>+COUNTIF($B$1:B469,ESTADISTICAS!B$9)</f>
        <v>0</v>
      </c>
      <c r="B469" t="str">
        <f t="shared" si="7"/>
        <v>25</v>
      </c>
      <c r="C469" s="157">
        <v>25120</v>
      </c>
      <c r="D469" s="158" t="s">
        <v>1828</v>
      </c>
      <c r="E469">
        <v>35</v>
      </c>
      <c r="F469">
        <v>7</v>
      </c>
      <c r="G469" s="160">
        <v>0.2</v>
      </c>
      <c r="H469">
        <v>50</v>
      </c>
      <c r="I469">
        <v>11</v>
      </c>
      <c r="J469" s="160">
        <v>0.22</v>
      </c>
      <c r="K469">
        <v>50</v>
      </c>
      <c r="L469">
        <v>11</v>
      </c>
      <c r="M469" s="160">
        <v>0.22</v>
      </c>
      <c r="N469">
        <v>44</v>
      </c>
      <c r="O469">
        <v>9</v>
      </c>
      <c r="P469" s="160">
        <v>0.20454545454545456</v>
      </c>
    </row>
    <row r="470" spans="1:16" x14ac:dyDescent="0.25">
      <c r="A470" s="44">
        <f>+COUNTIF($B$1:B470,ESTADISTICAS!B$9)</f>
        <v>0</v>
      </c>
      <c r="B470" t="str">
        <f t="shared" si="7"/>
        <v>25</v>
      </c>
      <c r="C470" s="157">
        <v>25123</v>
      </c>
      <c r="D470" s="158" t="s">
        <v>1829</v>
      </c>
      <c r="E470">
        <v>83</v>
      </c>
      <c r="F470">
        <v>25</v>
      </c>
      <c r="G470" s="160">
        <v>0.30120481927710846</v>
      </c>
      <c r="H470">
        <v>89</v>
      </c>
      <c r="I470">
        <v>32</v>
      </c>
      <c r="J470" s="160">
        <v>0.3595505617977528</v>
      </c>
      <c r="K470">
        <v>90</v>
      </c>
      <c r="L470">
        <v>34</v>
      </c>
      <c r="M470" s="160">
        <v>0.37777777777777777</v>
      </c>
      <c r="N470">
        <v>80</v>
      </c>
      <c r="O470">
        <v>31</v>
      </c>
      <c r="P470" s="160">
        <v>0.38750000000000001</v>
      </c>
    </row>
    <row r="471" spans="1:16" x14ac:dyDescent="0.25">
      <c r="A471" s="44">
        <f>+COUNTIF($B$1:B471,ESTADISTICAS!B$9)</f>
        <v>0</v>
      </c>
      <c r="B471" t="str">
        <f t="shared" si="7"/>
        <v>25</v>
      </c>
      <c r="C471" s="157">
        <v>25126</v>
      </c>
      <c r="D471" s="158" t="s">
        <v>1830</v>
      </c>
      <c r="E471">
        <v>679</v>
      </c>
      <c r="F471">
        <v>361</v>
      </c>
      <c r="G471" s="160">
        <v>0.53166421207658321</v>
      </c>
      <c r="H471">
        <v>803</v>
      </c>
      <c r="I471">
        <v>337</v>
      </c>
      <c r="J471" s="160">
        <v>0.41967621419676215</v>
      </c>
      <c r="K471">
        <v>804</v>
      </c>
      <c r="L471">
        <v>448</v>
      </c>
      <c r="M471" s="160">
        <v>0.55721393034825872</v>
      </c>
      <c r="N471">
        <v>836</v>
      </c>
      <c r="O471">
        <v>403</v>
      </c>
      <c r="P471" s="160">
        <v>0.48205741626794257</v>
      </c>
    </row>
    <row r="472" spans="1:16" x14ac:dyDescent="0.25">
      <c r="A472" s="44">
        <f>+COUNTIF($B$1:B472,ESTADISTICAS!B$9)</f>
        <v>0</v>
      </c>
      <c r="B472" t="str">
        <f t="shared" si="7"/>
        <v>25</v>
      </c>
      <c r="C472" s="157">
        <v>25148</v>
      </c>
      <c r="D472" s="158" t="s">
        <v>1831</v>
      </c>
      <c r="E472">
        <v>91</v>
      </c>
      <c r="F472">
        <v>25</v>
      </c>
      <c r="G472" s="160">
        <v>0.27472527472527475</v>
      </c>
      <c r="H472">
        <v>112</v>
      </c>
      <c r="I472">
        <v>25</v>
      </c>
      <c r="J472" s="160">
        <v>0.22321428571428573</v>
      </c>
      <c r="K472">
        <v>112</v>
      </c>
      <c r="L472">
        <v>35</v>
      </c>
      <c r="M472" s="160">
        <v>0.3125</v>
      </c>
      <c r="N472">
        <v>111</v>
      </c>
      <c r="O472">
        <v>33</v>
      </c>
      <c r="P472" s="160">
        <v>0.29729729729729731</v>
      </c>
    </row>
    <row r="473" spans="1:16" x14ac:dyDescent="0.25">
      <c r="A473" s="44">
        <f>+COUNTIF($B$1:B473,ESTADISTICAS!B$9)</f>
        <v>0</v>
      </c>
      <c r="B473" t="str">
        <f t="shared" si="7"/>
        <v>25</v>
      </c>
      <c r="C473" s="157">
        <v>25151</v>
      </c>
      <c r="D473" s="158" t="s">
        <v>1832</v>
      </c>
      <c r="E473">
        <v>241</v>
      </c>
      <c r="F473">
        <v>77</v>
      </c>
      <c r="G473" s="160">
        <v>0.31950207468879666</v>
      </c>
      <c r="H473">
        <v>248</v>
      </c>
      <c r="I473">
        <v>68</v>
      </c>
      <c r="J473" s="160">
        <v>0.27419354838709675</v>
      </c>
      <c r="K473">
        <v>214</v>
      </c>
      <c r="L473">
        <v>89</v>
      </c>
      <c r="M473" s="160">
        <v>0.41588785046728971</v>
      </c>
      <c r="N473">
        <v>194</v>
      </c>
      <c r="O473">
        <v>59</v>
      </c>
      <c r="P473" s="160">
        <v>0.30412371134020616</v>
      </c>
    </row>
    <row r="474" spans="1:16" x14ac:dyDescent="0.25">
      <c r="A474" s="44">
        <f>+COUNTIF($B$1:B474,ESTADISTICAS!B$9)</f>
        <v>0</v>
      </c>
      <c r="B474" t="str">
        <f t="shared" si="7"/>
        <v>25</v>
      </c>
      <c r="C474" s="157">
        <v>25154</v>
      </c>
      <c r="D474" s="158" t="s">
        <v>1833</v>
      </c>
      <c r="E474">
        <v>66</v>
      </c>
      <c r="F474">
        <v>33</v>
      </c>
      <c r="G474" s="160">
        <v>0.5</v>
      </c>
      <c r="H474">
        <v>75</v>
      </c>
      <c r="I474">
        <v>27</v>
      </c>
      <c r="J474" s="160">
        <v>0.36</v>
      </c>
      <c r="K474">
        <v>66</v>
      </c>
      <c r="L474">
        <v>32</v>
      </c>
      <c r="M474" s="160">
        <v>0.48484848484848486</v>
      </c>
      <c r="N474">
        <v>64</v>
      </c>
      <c r="O474">
        <v>19</v>
      </c>
      <c r="P474" s="160">
        <v>0.296875</v>
      </c>
    </row>
    <row r="475" spans="1:16" x14ac:dyDescent="0.25">
      <c r="A475" s="44">
        <f>+COUNTIF($B$1:B475,ESTADISTICAS!B$9)</f>
        <v>0</v>
      </c>
      <c r="B475" t="str">
        <f t="shared" si="7"/>
        <v>25</v>
      </c>
      <c r="C475" s="157">
        <v>25168</v>
      </c>
      <c r="D475" s="158" t="s">
        <v>1834</v>
      </c>
      <c r="E475">
        <v>38</v>
      </c>
      <c r="F475">
        <v>7</v>
      </c>
      <c r="G475" s="160">
        <v>0.18421052631578946</v>
      </c>
      <c r="H475">
        <v>46</v>
      </c>
      <c r="I475">
        <v>4</v>
      </c>
      <c r="J475" s="160">
        <v>8.6956521739130432E-2</v>
      </c>
      <c r="K475">
        <v>25</v>
      </c>
      <c r="L475">
        <v>10</v>
      </c>
      <c r="M475" s="160">
        <v>0.4</v>
      </c>
      <c r="N475">
        <v>38</v>
      </c>
      <c r="O475">
        <v>7</v>
      </c>
      <c r="P475" s="160">
        <v>0.18421052631578946</v>
      </c>
    </row>
    <row r="476" spans="1:16" x14ac:dyDescent="0.25">
      <c r="A476" s="44">
        <f>+COUNTIF($B$1:B476,ESTADISTICAS!B$9)</f>
        <v>0</v>
      </c>
      <c r="B476" t="str">
        <f t="shared" si="7"/>
        <v>25</v>
      </c>
      <c r="C476" s="157">
        <v>25175</v>
      </c>
      <c r="D476" s="158" t="s">
        <v>1835</v>
      </c>
      <c r="E476">
        <v>2068</v>
      </c>
      <c r="F476">
        <v>1073</v>
      </c>
      <c r="G476" s="160">
        <v>0.5188588007736944</v>
      </c>
      <c r="H476">
        <v>1992</v>
      </c>
      <c r="I476">
        <v>886</v>
      </c>
      <c r="J476" s="160">
        <v>0.44477911646586343</v>
      </c>
      <c r="K476">
        <v>1990</v>
      </c>
      <c r="L476">
        <v>1150</v>
      </c>
      <c r="M476" s="160">
        <v>0.57788944723618085</v>
      </c>
      <c r="N476">
        <v>1883</v>
      </c>
      <c r="O476">
        <v>977</v>
      </c>
      <c r="P476" s="160">
        <v>0.51885289431757831</v>
      </c>
    </row>
    <row r="477" spans="1:16" x14ac:dyDescent="0.25">
      <c r="A477" s="44">
        <f>+COUNTIF($B$1:B477,ESTADISTICAS!B$9)</f>
        <v>0</v>
      </c>
      <c r="B477" t="str">
        <f t="shared" si="7"/>
        <v>25</v>
      </c>
      <c r="C477" s="157">
        <v>25178</v>
      </c>
      <c r="D477" s="158" t="s">
        <v>1836</v>
      </c>
      <c r="E477">
        <v>95</v>
      </c>
      <c r="F477">
        <v>41</v>
      </c>
      <c r="G477" s="160">
        <v>0.43157894736842106</v>
      </c>
      <c r="H477">
        <v>85</v>
      </c>
      <c r="I477">
        <v>31</v>
      </c>
      <c r="J477" s="160">
        <v>0.36470588235294116</v>
      </c>
      <c r="K477">
        <v>100</v>
      </c>
      <c r="L477">
        <v>44</v>
      </c>
      <c r="M477" s="160">
        <v>0.44</v>
      </c>
      <c r="N477">
        <v>82</v>
      </c>
      <c r="O477">
        <v>24</v>
      </c>
      <c r="P477" s="160">
        <v>0.29268292682926828</v>
      </c>
    </row>
    <row r="478" spans="1:16" x14ac:dyDescent="0.25">
      <c r="A478" s="44">
        <f>+COUNTIF($B$1:B478,ESTADISTICAS!B$9)</f>
        <v>0</v>
      </c>
      <c r="B478" t="str">
        <f t="shared" si="7"/>
        <v>25</v>
      </c>
      <c r="C478" s="157">
        <v>25181</v>
      </c>
      <c r="D478" s="158" t="s">
        <v>1837</v>
      </c>
      <c r="E478">
        <v>148</v>
      </c>
      <c r="F478">
        <v>59</v>
      </c>
      <c r="G478" s="160">
        <v>0.39864864864864863</v>
      </c>
      <c r="H478">
        <v>146</v>
      </c>
      <c r="I478">
        <v>55</v>
      </c>
      <c r="J478" s="160">
        <v>0.37671232876712329</v>
      </c>
      <c r="K478">
        <v>137</v>
      </c>
      <c r="L478">
        <v>46</v>
      </c>
      <c r="M478" s="160">
        <v>0.33576642335766421</v>
      </c>
      <c r="N478">
        <v>117</v>
      </c>
      <c r="O478">
        <v>44</v>
      </c>
      <c r="P478" s="160">
        <v>0.37606837606837606</v>
      </c>
    </row>
    <row r="479" spans="1:16" x14ac:dyDescent="0.25">
      <c r="A479" s="44">
        <f>+COUNTIF($B$1:B479,ESTADISTICAS!B$9)</f>
        <v>0</v>
      </c>
      <c r="B479" t="str">
        <f t="shared" si="7"/>
        <v>25</v>
      </c>
      <c r="C479" s="157">
        <v>25183</v>
      </c>
      <c r="D479" s="158" t="s">
        <v>1838</v>
      </c>
      <c r="E479">
        <v>270</v>
      </c>
      <c r="F479">
        <v>101</v>
      </c>
      <c r="G479" s="160">
        <v>0.37407407407407406</v>
      </c>
      <c r="H479">
        <v>228</v>
      </c>
      <c r="I479">
        <v>87</v>
      </c>
      <c r="J479" s="160">
        <v>0.38157894736842107</v>
      </c>
      <c r="K479">
        <v>200</v>
      </c>
      <c r="L479">
        <v>74</v>
      </c>
      <c r="M479" s="160">
        <v>0.37</v>
      </c>
      <c r="N479">
        <v>213</v>
      </c>
      <c r="O479">
        <v>91</v>
      </c>
      <c r="P479" s="160">
        <v>0.42723004694835681</v>
      </c>
    </row>
    <row r="480" spans="1:16" x14ac:dyDescent="0.25">
      <c r="A480" s="44">
        <f>+COUNTIF($B$1:B480,ESTADISTICAS!B$9)</f>
        <v>0</v>
      </c>
      <c r="B480" t="str">
        <f t="shared" si="7"/>
        <v>25</v>
      </c>
      <c r="C480" s="157">
        <v>25200</v>
      </c>
      <c r="D480" s="158" t="s">
        <v>1839</v>
      </c>
      <c r="E480">
        <v>269</v>
      </c>
      <c r="F480">
        <v>90</v>
      </c>
      <c r="G480" s="160">
        <v>0.33457249070631973</v>
      </c>
      <c r="H480">
        <v>203</v>
      </c>
      <c r="I480">
        <v>73</v>
      </c>
      <c r="J480" s="160">
        <v>0.35960591133004927</v>
      </c>
      <c r="K480">
        <v>235</v>
      </c>
      <c r="L480">
        <v>85</v>
      </c>
      <c r="M480" s="160">
        <v>0.36170212765957449</v>
      </c>
      <c r="N480">
        <v>253</v>
      </c>
      <c r="O480">
        <v>109</v>
      </c>
      <c r="P480" s="160">
        <v>0.43083003952569171</v>
      </c>
    </row>
    <row r="481" spans="1:16" x14ac:dyDescent="0.25">
      <c r="A481" s="44">
        <f>+COUNTIF($B$1:B481,ESTADISTICAS!B$9)</f>
        <v>0</v>
      </c>
      <c r="B481" t="str">
        <f t="shared" si="7"/>
        <v>25</v>
      </c>
      <c r="C481" s="157">
        <v>25214</v>
      </c>
      <c r="D481" s="158" t="s">
        <v>1840</v>
      </c>
      <c r="E481">
        <v>635</v>
      </c>
      <c r="F481">
        <v>365</v>
      </c>
      <c r="G481" s="160">
        <v>0.57480314960629919</v>
      </c>
      <c r="H481">
        <v>766</v>
      </c>
      <c r="I481">
        <v>375</v>
      </c>
      <c r="J481" s="160">
        <v>0.48955613577023499</v>
      </c>
      <c r="K481">
        <v>790</v>
      </c>
      <c r="L481">
        <v>483</v>
      </c>
      <c r="M481" s="160">
        <v>0.61139240506329118</v>
      </c>
      <c r="N481">
        <v>781</v>
      </c>
      <c r="O481">
        <v>435</v>
      </c>
      <c r="P481" s="160">
        <v>0.55697823303457106</v>
      </c>
    </row>
    <row r="482" spans="1:16" x14ac:dyDescent="0.25">
      <c r="A482" s="44">
        <f>+COUNTIF($B$1:B482,ESTADISTICAS!B$9)</f>
        <v>0</v>
      </c>
      <c r="B482" t="str">
        <f t="shared" si="7"/>
        <v>25</v>
      </c>
      <c r="C482" s="157">
        <v>25224</v>
      </c>
      <c r="D482" s="158" t="s">
        <v>1841</v>
      </c>
      <c r="E482">
        <v>93</v>
      </c>
      <c r="F482">
        <v>18</v>
      </c>
      <c r="G482" s="160">
        <v>0.19354838709677419</v>
      </c>
      <c r="H482">
        <v>68</v>
      </c>
      <c r="I482">
        <v>10</v>
      </c>
      <c r="J482" s="160">
        <v>0.14705882352941177</v>
      </c>
      <c r="K482">
        <v>65</v>
      </c>
      <c r="L482">
        <v>17</v>
      </c>
      <c r="M482" s="160">
        <v>0.26153846153846155</v>
      </c>
      <c r="N482">
        <v>78</v>
      </c>
      <c r="O482">
        <v>29</v>
      </c>
      <c r="P482" s="160">
        <v>0.37179487179487181</v>
      </c>
    </row>
    <row r="483" spans="1:16" x14ac:dyDescent="0.25">
      <c r="A483" s="44">
        <f>+COUNTIF($B$1:B483,ESTADISTICAS!B$9)</f>
        <v>0</v>
      </c>
      <c r="B483" t="str">
        <f t="shared" si="7"/>
        <v>25</v>
      </c>
      <c r="C483" s="157">
        <v>25245</v>
      </c>
      <c r="D483" s="158" t="s">
        <v>1842</v>
      </c>
      <c r="E483">
        <v>214</v>
      </c>
      <c r="F483">
        <v>57</v>
      </c>
      <c r="G483" s="160">
        <v>0.26635514018691586</v>
      </c>
      <c r="H483">
        <v>219</v>
      </c>
      <c r="I483">
        <v>71</v>
      </c>
      <c r="J483" s="160">
        <v>0.32420091324200911</v>
      </c>
      <c r="K483">
        <v>210</v>
      </c>
      <c r="L483">
        <v>71</v>
      </c>
      <c r="M483" s="160">
        <v>0.33809523809523812</v>
      </c>
      <c r="N483">
        <v>283</v>
      </c>
      <c r="O483">
        <v>74</v>
      </c>
      <c r="P483" s="160">
        <v>0.26148409893992935</v>
      </c>
    </row>
    <row r="484" spans="1:16" x14ac:dyDescent="0.25">
      <c r="A484" s="44">
        <f>+COUNTIF($B$1:B484,ESTADISTICAS!B$9)</f>
        <v>0</v>
      </c>
      <c r="B484" t="str">
        <f t="shared" si="7"/>
        <v>25</v>
      </c>
      <c r="C484" s="157">
        <v>25258</v>
      </c>
      <c r="D484" s="158" t="s">
        <v>1563</v>
      </c>
      <c r="E484">
        <v>44</v>
      </c>
      <c r="F484">
        <v>17</v>
      </c>
      <c r="G484" s="160">
        <v>0.38636363636363635</v>
      </c>
      <c r="H484">
        <v>42</v>
      </c>
      <c r="I484">
        <v>10</v>
      </c>
      <c r="J484" s="160">
        <v>0.23809523809523808</v>
      </c>
      <c r="K484">
        <v>40</v>
      </c>
      <c r="L484">
        <v>9</v>
      </c>
      <c r="M484" s="160">
        <v>0.22500000000000001</v>
      </c>
      <c r="N484">
        <v>37</v>
      </c>
      <c r="O484">
        <v>15</v>
      </c>
      <c r="P484" s="160">
        <v>0.40540540540540543</v>
      </c>
    </row>
    <row r="485" spans="1:16" x14ac:dyDescent="0.25">
      <c r="A485" s="44">
        <f>+COUNTIF($B$1:B485,ESTADISTICAS!B$9)</f>
        <v>0</v>
      </c>
      <c r="B485" t="str">
        <f t="shared" si="7"/>
        <v>25</v>
      </c>
      <c r="C485" s="157">
        <v>25260</v>
      </c>
      <c r="D485" s="158" t="s">
        <v>1843</v>
      </c>
      <c r="E485">
        <v>227</v>
      </c>
      <c r="F485">
        <v>55</v>
      </c>
      <c r="G485" s="160">
        <v>0.24229074889867841</v>
      </c>
      <c r="H485">
        <v>205</v>
      </c>
      <c r="I485">
        <v>66</v>
      </c>
      <c r="J485" s="160">
        <v>0.32195121951219513</v>
      </c>
      <c r="K485">
        <v>208</v>
      </c>
      <c r="L485">
        <v>52</v>
      </c>
      <c r="M485" s="160">
        <v>0.25</v>
      </c>
      <c r="N485">
        <v>227</v>
      </c>
      <c r="O485">
        <v>50</v>
      </c>
      <c r="P485" s="160">
        <v>0.22026431718061673</v>
      </c>
    </row>
    <row r="486" spans="1:16" x14ac:dyDescent="0.25">
      <c r="A486" s="44">
        <f>+COUNTIF($B$1:B486,ESTADISTICAS!B$9)</f>
        <v>0</v>
      </c>
      <c r="B486" t="str">
        <f t="shared" si="7"/>
        <v>25</v>
      </c>
      <c r="C486" s="157">
        <v>25269</v>
      </c>
      <c r="D486" s="158" t="s">
        <v>1844</v>
      </c>
      <c r="E486">
        <v>1309</v>
      </c>
      <c r="F486">
        <v>552</v>
      </c>
      <c r="G486" s="160">
        <v>0.42169595110771579</v>
      </c>
      <c r="H486">
        <v>1334</v>
      </c>
      <c r="I486">
        <v>574</v>
      </c>
      <c r="J486" s="160">
        <v>0.43028485757121437</v>
      </c>
      <c r="K486">
        <v>1383</v>
      </c>
      <c r="L486">
        <v>642</v>
      </c>
      <c r="M486" s="160">
        <v>0.46420824295010849</v>
      </c>
      <c r="N486">
        <v>1336</v>
      </c>
      <c r="O486">
        <v>526</v>
      </c>
      <c r="P486" s="160">
        <v>0.39371257485029942</v>
      </c>
    </row>
    <row r="487" spans="1:16" x14ac:dyDescent="0.25">
      <c r="A487" s="44">
        <f>+COUNTIF($B$1:B487,ESTADISTICAS!B$9)</f>
        <v>0</v>
      </c>
      <c r="B487" t="str">
        <f t="shared" si="7"/>
        <v>25</v>
      </c>
      <c r="C487" s="157">
        <v>25279</v>
      </c>
      <c r="D487" s="158" t="s">
        <v>1845</v>
      </c>
      <c r="E487">
        <v>116</v>
      </c>
      <c r="F487">
        <v>35</v>
      </c>
      <c r="G487" s="160">
        <v>0.30172413793103448</v>
      </c>
      <c r="H487">
        <v>116</v>
      </c>
      <c r="I487">
        <v>45</v>
      </c>
      <c r="J487" s="160">
        <v>0.38793103448275862</v>
      </c>
      <c r="K487">
        <v>139</v>
      </c>
      <c r="L487">
        <v>38</v>
      </c>
      <c r="M487" s="160">
        <v>0.2733812949640288</v>
      </c>
      <c r="N487">
        <v>120</v>
      </c>
      <c r="O487">
        <v>30</v>
      </c>
      <c r="P487" s="160">
        <v>0.25</v>
      </c>
    </row>
    <row r="488" spans="1:16" x14ac:dyDescent="0.25">
      <c r="A488" s="44">
        <f>+COUNTIF($B$1:B488,ESTADISTICAS!B$9)</f>
        <v>0</v>
      </c>
      <c r="B488" t="str">
        <f t="shared" si="7"/>
        <v>25</v>
      </c>
      <c r="C488" s="157">
        <v>25281</v>
      </c>
      <c r="D488" s="158" t="s">
        <v>1846</v>
      </c>
      <c r="E488">
        <v>71</v>
      </c>
      <c r="F488">
        <v>21</v>
      </c>
      <c r="G488" s="160">
        <v>0.29577464788732394</v>
      </c>
      <c r="H488">
        <v>55</v>
      </c>
      <c r="I488">
        <v>11</v>
      </c>
      <c r="J488" s="160">
        <v>0.2</v>
      </c>
      <c r="K488">
        <v>50</v>
      </c>
      <c r="L488">
        <v>16</v>
      </c>
      <c r="M488" s="160">
        <v>0.32</v>
      </c>
      <c r="N488">
        <v>77</v>
      </c>
      <c r="O488">
        <v>26</v>
      </c>
      <c r="P488" s="160">
        <v>0.33766233766233766</v>
      </c>
    </row>
    <row r="489" spans="1:16" x14ac:dyDescent="0.25">
      <c r="A489" s="44">
        <f>+COUNTIF($B$1:B489,ESTADISTICAS!B$9)</f>
        <v>0</v>
      </c>
      <c r="B489" t="str">
        <f t="shared" si="7"/>
        <v>25</v>
      </c>
      <c r="C489" s="157">
        <v>25286</v>
      </c>
      <c r="D489" s="158" t="s">
        <v>1847</v>
      </c>
      <c r="E489">
        <v>985</v>
      </c>
      <c r="F489">
        <v>458</v>
      </c>
      <c r="G489" s="160">
        <v>0.46497461928934009</v>
      </c>
      <c r="H489">
        <v>1173</v>
      </c>
      <c r="I489">
        <v>582</v>
      </c>
      <c r="J489" s="160">
        <v>0.49616368286445012</v>
      </c>
      <c r="K489">
        <v>1225</v>
      </c>
      <c r="L489">
        <v>616</v>
      </c>
      <c r="M489" s="160">
        <v>0.50285714285714289</v>
      </c>
      <c r="N489">
        <v>1272</v>
      </c>
      <c r="O489">
        <v>555</v>
      </c>
      <c r="P489" s="160">
        <v>0.43632075471698112</v>
      </c>
    </row>
    <row r="490" spans="1:16" x14ac:dyDescent="0.25">
      <c r="A490" s="44">
        <f>+COUNTIF($B$1:B490,ESTADISTICAS!B$9)</f>
        <v>0</v>
      </c>
      <c r="B490" t="str">
        <f t="shared" si="7"/>
        <v>25</v>
      </c>
      <c r="C490" s="157">
        <v>25288</v>
      </c>
      <c r="D490" s="158" t="s">
        <v>1848</v>
      </c>
      <c r="E490">
        <v>84</v>
      </c>
      <c r="F490">
        <v>41</v>
      </c>
      <c r="G490" s="160">
        <v>0.48809523809523808</v>
      </c>
      <c r="H490">
        <v>118</v>
      </c>
      <c r="I490">
        <v>41</v>
      </c>
      <c r="J490" s="160">
        <v>0.34745762711864409</v>
      </c>
      <c r="K490">
        <v>82</v>
      </c>
      <c r="L490">
        <v>32</v>
      </c>
      <c r="M490" s="160">
        <v>0.3902439024390244</v>
      </c>
      <c r="N490">
        <v>86</v>
      </c>
      <c r="O490">
        <v>28</v>
      </c>
      <c r="P490" s="160">
        <v>0.32558139534883723</v>
      </c>
    </row>
    <row r="491" spans="1:16" x14ac:dyDescent="0.25">
      <c r="A491" s="44">
        <f>+COUNTIF($B$1:B491,ESTADISTICAS!B$9)</f>
        <v>0</v>
      </c>
      <c r="B491" t="str">
        <f t="shared" si="7"/>
        <v>25</v>
      </c>
      <c r="C491" s="157">
        <v>25290</v>
      </c>
      <c r="D491" s="158" t="s">
        <v>1849</v>
      </c>
      <c r="E491">
        <v>1427</v>
      </c>
      <c r="F491">
        <v>761</v>
      </c>
      <c r="G491" s="160">
        <v>0.53328661527680443</v>
      </c>
      <c r="H491">
        <v>1526</v>
      </c>
      <c r="I491">
        <v>756</v>
      </c>
      <c r="J491" s="160">
        <v>0.49541284403669728</v>
      </c>
      <c r="K491">
        <v>1564</v>
      </c>
      <c r="L491">
        <v>793</v>
      </c>
      <c r="M491" s="160">
        <v>0.50703324808184147</v>
      </c>
      <c r="N491">
        <v>1559</v>
      </c>
      <c r="O491">
        <v>741</v>
      </c>
      <c r="P491" s="160">
        <v>0.47530468248877483</v>
      </c>
    </row>
    <row r="492" spans="1:16" x14ac:dyDescent="0.25">
      <c r="A492" s="44">
        <f>+COUNTIF($B$1:B492,ESTADISTICAS!B$9)</f>
        <v>0</v>
      </c>
      <c r="B492" t="str">
        <f t="shared" si="7"/>
        <v>25</v>
      </c>
      <c r="C492" s="157">
        <v>25293</v>
      </c>
      <c r="D492" s="158" t="s">
        <v>1850</v>
      </c>
      <c r="E492">
        <v>71</v>
      </c>
      <c r="F492">
        <v>26</v>
      </c>
      <c r="G492" s="160">
        <v>0.36619718309859156</v>
      </c>
      <c r="H492">
        <v>71</v>
      </c>
      <c r="I492">
        <v>27</v>
      </c>
      <c r="J492" s="160">
        <v>0.38028169014084506</v>
      </c>
      <c r="K492">
        <v>60</v>
      </c>
      <c r="L492">
        <v>16</v>
      </c>
      <c r="M492" s="160">
        <v>0.26666666666666666</v>
      </c>
      <c r="N492">
        <v>54</v>
      </c>
      <c r="O492">
        <v>6</v>
      </c>
      <c r="P492" s="160">
        <v>0.1111111111111111</v>
      </c>
    </row>
    <row r="493" spans="1:16" x14ac:dyDescent="0.25">
      <c r="A493" s="44">
        <f>+COUNTIF($B$1:B493,ESTADISTICAS!B$9)</f>
        <v>0</v>
      </c>
      <c r="B493" t="str">
        <f t="shared" si="7"/>
        <v>25</v>
      </c>
      <c r="C493" s="157">
        <v>25295</v>
      </c>
      <c r="D493" s="158" t="s">
        <v>1851</v>
      </c>
      <c r="E493">
        <v>120</v>
      </c>
      <c r="F493">
        <v>53</v>
      </c>
      <c r="G493" s="160">
        <v>0.44166666666666665</v>
      </c>
      <c r="H493">
        <v>109</v>
      </c>
      <c r="I493">
        <v>38</v>
      </c>
      <c r="J493" s="160">
        <v>0.34862385321100919</v>
      </c>
      <c r="K493">
        <v>101</v>
      </c>
      <c r="L493">
        <v>55</v>
      </c>
      <c r="M493" s="160">
        <v>0.54455445544554459</v>
      </c>
      <c r="N493">
        <v>122</v>
      </c>
      <c r="O493">
        <v>64</v>
      </c>
      <c r="P493" s="160">
        <v>0.52459016393442626</v>
      </c>
    </row>
    <row r="494" spans="1:16" x14ac:dyDescent="0.25">
      <c r="A494" s="44">
        <f>+COUNTIF($B$1:B494,ESTADISTICAS!B$9)</f>
        <v>0</v>
      </c>
      <c r="B494" t="str">
        <f t="shared" si="7"/>
        <v>25</v>
      </c>
      <c r="C494" s="157">
        <v>25297</v>
      </c>
      <c r="D494" s="158" t="s">
        <v>1852</v>
      </c>
      <c r="E494">
        <v>164</v>
      </c>
      <c r="F494">
        <v>71</v>
      </c>
      <c r="G494" s="160">
        <v>0.43292682926829268</v>
      </c>
      <c r="H494">
        <v>131</v>
      </c>
      <c r="I494">
        <v>45</v>
      </c>
      <c r="J494" s="160">
        <v>0.34351145038167941</v>
      </c>
      <c r="K494">
        <v>142</v>
      </c>
      <c r="L494">
        <v>47</v>
      </c>
      <c r="M494" s="160">
        <v>0.33098591549295775</v>
      </c>
      <c r="N494">
        <v>135</v>
      </c>
      <c r="O494">
        <v>44</v>
      </c>
      <c r="P494" s="160">
        <v>0.32592592592592595</v>
      </c>
    </row>
    <row r="495" spans="1:16" x14ac:dyDescent="0.25">
      <c r="A495" s="44">
        <f>+COUNTIF($B$1:B495,ESTADISTICAS!B$9)</f>
        <v>0</v>
      </c>
      <c r="B495" t="str">
        <f t="shared" si="7"/>
        <v>25</v>
      </c>
      <c r="C495" s="157">
        <v>25299</v>
      </c>
      <c r="D495" s="158" t="s">
        <v>1853</v>
      </c>
      <c r="E495">
        <v>22</v>
      </c>
      <c r="F495">
        <v>8</v>
      </c>
      <c r="G495" s="160">
        <v>0.36363636363636365</v>
      </c>
      <c r="H495">
        <v>40</v>
      </c>
      <c r="I495">
        <v>21</v>
      </c>
      <c r="J495" s="160">
        <v>0.52500000000000002</v>
      </c>
      <c r="K495">
        <v>23</v>
      </c>
      <c r="L495">
        <v>4</v>
      </c>
      <c r="M495" s="160">
        <v>0.17391304347826086</v>
      </c>
      <c r="N495">
        <v>44</v>
      </c>
      <c r="O495">
        <v>10</v>
      </c>
      <c r="P495" s="160">
        <v>0.22727272727272727</v>
      </c>
    </row>
    <row r="496" spans="1:16" x14ac:dyDescent="0.25">
      <c r="A496" s="44">
        <f>+COUNTIF($B$1:B496,ESTADISTICAS!B$9)</f>
        <v>0</v>
      </c>
      <c r="B496" t="str">
        <f t="shared" si="7"/>
        <v>25</v>
      </c>
      <c r="C496" s="157">
        <v>25307</v>
      </c>
      <c r="D496" s="158" t="s">
        <v>1854</v>
      </c>
      <c r="E496">
        <v>1183</v>
      </c>
      <c r="F496">
        <v>617</v>
      </c>
      <c r="G496" s="160">
        <v>0.52155536770921385</v>
      </c>
      <c r="H496">
        <v>1167</v>
      </c>
      <c r="I496">
        <v>610</v>
      </c>
      <c r="J496" s="160">
        <v>0.52270779777206511</v>
      </c>
      <c r="K496">
        <v>1189</v>
      </c>
      <c r="L496">
        <v>595</v>
      </c>
      <c r="M496" s="160">
        <v>0.50042052144659377</v>
      </c>
      <c r="N496">
        <v>1075</v>
      </c>
      <c r="O496">
        <v>546</v>
      </c>
      <c r="P496" s="160">
        <v>0.50790697674418606</v>
      </c>
    </row>
    <row r="497" spans="1:16" x14ac:dyDescent="0.25">
      <c r="A497" s="44">
        <f>+COUNTIF($B$1:B497,ESTADISTICAS!B$9)</f>
        <v>0</v>
      </c>
      <c r="B497" t="str">
        <f t="shared" si="7"/>
        <v>25</v>
      </c>
      <c r="C497" s="157">
        <v>25312</v>
      </c>
      <c r="D497" s="158" t="s">
        <v>1458</v>
      </c>
      <c r="E497">
        <v>48</v>
      </c>
      <c r="F497">
        <v>12</v>
      </c>
      <c r="G497" s="160">
        <v>0.25</v>
      </c>
      <c r="H497">
        <v>65</v>
      </c>
      <c r="I497">
        <v>26</v>
      </c>
      <c r="J497" s="160">
        <v>0.4</v>
      </c>
      <c r="K497">
        <v>80</v>
      </c>
      <c r="L497">
        <v>35</v>
      </c>
      <c r="M497" s="160">
        <v>0.4375</v>
      </c>
      <c r="N497">
        <v>75</v>
      </c>
      <c r="O497">
        <v>24</v>
      </c>
      <c r="P497" s="160">
        <v>0.32</v>
      </c>
    </row>
    <row r="498" spans="1:16" x14ac:dyDescent="0.25">
      <c r="A498" s="44">
        <f>+COUNTIF($B$1:B498,ESTADISTICAS!B$9)</f>
        <v>0</v>
      </c>
      <c r="B498" t="str">
        <f t="shared" si="7"/>
        <v>25</v>
      </c>
      <c r="C498" s="157">
        <v>25317</v>
      </c>
      <c r="D498" s="158" t="s">
        <v>1855</v>
      </c>
      <c r="E498">
        <v>110</v>
      </c>
      <c r="F498">
        <v>35</v>
      </c>
      <c r="G498" s="160">
        <v>0.31818181818181818</v>
      </c>
      <c r="H498">
        <v>136</v>
      </c>
      <c r="I498">
        <v>29</v>
      </c>
      <c r="J498" s="160">
        <v>0.21323529411764705</v>
      </c>
      <c r="K498">
        <v>144</v>
      </c>
      <c r="L498">
        <v>39</v>
      </c>
      <c r="M498" s="160">
        <v>0.27083333333333331</v>
      </c>
      <c r="N498">
        <v>148</v>
      </c>
      <c r="O498">
        <v>29</v>
      </c>
      <c r="P498" s="160">
        <v>0.19594594594594594</v>
      </c>
    </row>
    <row r="499" spans="1:16" x14ac:dyDescent="0.25">
      <c r="A499" s="44">
        <f>+COUNTIF($B$1:B499,ESTADISTICAS!B$9)</f>
        <v>0</v>
      </c>
      <c r="B499" t="str">
        <f t="shared" si="7"/>
        <v>25</v>
      </c>
      <c r="C499" s="157">
        <v>25320</v>
      </c>
      <c r="D499" s="158" t="s">
        <v>1856</v>
      </c>
      <c r="E499">
        <v>272</v>
      </c>
      <c r="F499">
        <v>110</v>
      </c>
      <c r="G499" s="160">
        <v>0.40441176470588236</v>
      </c>
      <c r="H499">
        <v>310</v>
      </c>
      <c r="I499">
        <v>139</v>
      </c>
      <c r="J499" s="160">
        <v>0.44838709677419353</v>
      </c>
      <c r="K499">
        <v>276</v>
      </c>
      <c r="L499">
        <v>143</v>
      </c>
      <c r="M499" s="160">
        <v>0.51811594202898548</v>
      </c>
      <c r="N499">
        <v>264</v>
      </c>
      <c r="O499">
        <v>131</v>
      </c>
      <c r="P499" s="160">
        <v>0.49621212121212122</v>
      </c>
    </row>
    <row r="500" spans="1:16" x14ac:dyDescent="0.25">
      <c r="A500" s="44">
        <f>+COUNTIF($B$1:B500,ESTADISTICAS!B$9)</f>
        <v>0</v>
      </c>
      <c r="B500" t="str">
        <f t="shared" si="7"/>
        <v>25</v>
      </c>
      <c r="C500" s="157">
        <v>25322</v>
      </c>
      <c r="D500" s="158" t="s">
        <v>1857</v>
      </c>
      <c r="E500">
        <v>189</v>
      </c>
      <c r="F500">
        <v>53</v>
      </c>
      <c r="G500" s="160">
        <v>0.28042328042328041</v>
      </c>
      <c r="H500">
        <v>273</v>
      </c>
      <c r="I500">
        <v>76</v>
      </c>
      <c r="J500" s="160">
        <v>0.2783882783882784</v>
      </c>
      <c r="K500">
        <v>224</v>
      </c>
      <c r="L500">
        <v>57</v>
      </c>
      <c r="M500" s="160">
        <v>0.2544642857142857</v>
      </c>
      <c r="N500">
        <v>170</v>
      </c>
      <c r="O500">
        <v>62</v>
      </c>
      <c r="P500" s="160">
        <v>0.36470588235294116</v>
      </c>
    </row>
    <row r="501" spans="1:16" x14ac:dyDescent="0.25">
      <c r="A501" s="44">
        <f>+COUNTIF($B$1:B501,ESTADISTICAS!B$9)</f>
        <v>0</v>
      </c>
      <c r="B501" t="str">
        <f t="shared" si="7"/>
        <v>25</v>
      </c>
      <c r="C501" s="157">
        <v>25324</v>
      </c>
      <c r="D501" s="158" t="s">
        <v>1858</v>
      </c>
      <c r="E501">
        <v>39</v>
      </c>
      <c r="F501">
        <v>10</v>
      </c>
      <c r="G501" s="160">
        <v>0.25641025641025639</v>
      </c>
      <c r="H501">
        <v>29</v>
      </c>
      <c r="I501">
        <v>11</v>
      </c>
      <c r="J501" s="160">
        <v>0.37931034482758619</v>
      </c>
      <c r="K501">
        <v>36</v>
      </c>
      <c r="L501">
        <v>12</v>
      </c>
      <c r="M501" s="160">
        <v>0.33333333333333331</v>
      </c>
      <c r="N501">
        <v>21</v>
      </c>
      <c r="O501">
        <v>3</v>
      </c>
      <c r="P501" s="160">
        <v>0.14285714285714285</v>
      </c>
    </row>
    <row r="502" spans="1:16" x14ac:dyDescent="0.25">
      <c r="A502" s="44">
        <f>+COUNTIF($B$1:B502,ESTADISTICAS!B$9)</f>
        <v>0</v>
      </c>
      <c r="B502" t="str">
        <f t="shared" si="7"/>
        <v>25</v>
      </c>
      <c r="C502" s="157">
        <v>25326</v>
      </c>
      <c r="D502" s="158" t="s">
        <v>1859</v>
      </c>
      <c r="E502">
        <v>68</v>
      </c>
      <c r="F502">
        <v>26</v>
      </c>
      <c r="G502" s="160">
        <v>0.38235294117647056</v>
      </c>
      <c r="H502">
        <v>78</v>
      </c>
      <c r="I502">
        <v>28</v>
      </c>
      <c r="J502" s="160">
        <v>0.35897435897435898</v>
      </c>
      <c r="K502">
        <v>56</v>
      </c>
      <c r="L502">
        <v>7</v>
      </c>
      <c r="M502" s="160">
        <v>0.125</v>
      </c>
      <c r="N502">
        <v>69</v>
      </c>
      <c r="O502">
        <v>18</v>
      </c>
      <c r="P502" s="160">
        <v>0.2608695652173913</v>
      </c>
    </row>
    <row r="503" spans="1:16" x14ac:dyDescent="0.25">
      <c r="A503" s="44">
        <f>+COUNTIF($B$1:B503,ESTADISTICAS!B$9)</f>
        <v>0</v>
      </c>
      <c r="B503" t="str">
        <f t="shared" si="7"/>
        <v>25</v>
      </c>
      <c r="C503" s="157">
        <v>25328</v>
      </c>
      <c r="D503" s="158" t="s">
        <v>1860</v>
      </c>
      <c r="E503">
        <v>49</v>
      </c>
      <c r="F503">
        <v>12</v>
      </c>
      <c r="G503" s="160">
        <v>0.24489795918367346</v>
      </c>
      <c r="H503">
        <v>40</v>
      </c>
      <c r="I503">
        <v>16</v>
      </c>
      <c r="J503" s="160">
        <v>0.4</v>
      </c>
      <c r="K503">
        <v>70</v>
      </c>
      <c r="L503">
        <v>22</v>
      </c>
      <c r="M503" s="160">
        <v>0.31428571428571428</v>
      </c>
      <c r="N503">
        <v>51</v>
      </c>
      <c r="O503">
        <v>18</v>
      </c>
      <c r="P503" s="160">
        <v>0.35294117647058826</v>
      </c>
    </row>
    <row r="504" spans="1:16" x14ac:dyDescent="0.25">
      <c r="A504" s="44">
        <f>+COUNTIF($B$1:B504,ESTADISTICAS!B$9)</f>
        <v>0</v>
      </c>
      <c r="B504" t="str">
        <f t="shared" si="7"/>
        <v>25</v>
      </c>
      <c r="C504" s="157">
        <v>25335</v>
      </c>
      <c r="D504" s="158" t="s">
        <v>1861</v>
      </c>
      <c r="E504">
        <v>78</v>
      </c>
      <c r="F504">
        <v>19</v>
      </c>
      <c r="G504" s="160">
        <v>0.24358974358974358</v>
      </c>
      <c r="H504">
        <v>65</v>
      </c>
      <c r="I504">
        <v>20</v>
      </c>
      <c r="J504" s="160">
        <v>0.30769230769230771</v>
      </c>
      <c r="K504">
        <v>66</v>
      </c>
      <c r="L504">
        <v>19</v>
      </c>
      <c r="M504" s="160">
        <v>0.2878787878787879</v>
      </c>
      <c r="N504">
        <v>64</v>
      </c>
      <c r="O504">
        <v>15</v>
      </c>
      <c r="P504" s="160">
        <v>0.234375</v>
      </c>
    </row>
    <row r="505" spans="1:16" x14ac:dyDescent="0.25">
      <c r="A505" s="44">
        <f>+COUNTIF($B$1:B505,ESTADISTICAS!B$9)</f>
        <v>0</v>
      </c>
      <c r="B505" t="str">
        <f t="shared" si="7"/>
        <v>25</v>
      </c>
      <c r="C505" s="157">
        <v>25339</v>
      </c>
      <c r="D505" s="158" t="s">
        <v>1862</v>
      </c>
      <c r="E505">
        <v>28</v>
      </c>
      <c r="F505">
        <v>7</v>
      </c>
      <c r="G505" s="160">
        <v>0.25</v>
      </c>
      <c r="H505">
        <v>34</v>
      </c>
      <c r="I505">
        <v>10</v>
      </c>
      <c r="J505" s="160">
        <v>0.29411764705882354</v>
      </c>
      <c r="K505">
        <v>31</v>
      </c>
      <c r="L505">
        <v>7</v>
      </c>
      <c r="M505" s="160">
        <v>0.22580645161290322</v>
      </c>
      <c r="N505">
        <v>33</v>
      </c>
      <c r="O505">
        <v>7</v>
      </c>
      <c r="P505" s="160">
        <v>0.21212121212121213</v>
      </c>
    </row>
    <row r="506" spans="1:16" x14ac:dyDescent="0.25">
      <c r="A506" s="44">
        <f>+COUNTIF($B$1:B506,ESTADISTICAS!B$9)</f>
        <v>0</v>
      </c>
      <c r="B506" t="str">
        <f t="shared" si="7"/>
        <v>25</v>
      </c>
      <c r="C506" s="157">
        <v>25368</v>
      </c>
      <c r="D506" s="158" t="s">
        <v>1863</v>
      </c>
      <c r="E506">
        <v>28</v>
      </c>
      <c r="F506">
        <v>15</v>
      </c>
      <c r="G506" s="160">
        <v>0.5357142857142857</v>
      </c>
      <c r="H506">
        <v>33</v>
      </c>
      <c r="I506">
        <v>13</v>
      </c>
      <c r="J506" s="160">
        <v>0.39393939393939392</v>
      </c>
      <c r="K506">
        <v>26</v>
      </c>
      <c r="L506">
        <v>10</v>
      </c>
      <c r="M506" s="160">
        <v>0.38461538461538464</v>
      </c>
      <c r="N506">
        <v>19</v>
      </c>
      <c r="O506">
        <v>9</v>
      </c>
      <c r="P506" s="160">
        <v>0.47368421052631576</v>
      </c>
    </row>
    <row r="507" spans="1:16" x14ac:dyDescent="0.25">
      <c r="A507" s="44">
        <f>+COUNTIF($B$1:B507,ESTADISTICAS!B$9)</f>
        <v>0</v>
      </c>
      <c r="B507" t="str">
        <f t="shared" si="7"/>
        <v>25</v>
      </c>
      <c r="C507" s="157">
        <v>25372</v>
      </c>
      <c r="D507" s="158" t="s">
        <v>1864</v>
      </c>
      <c r="E507">
        <v>83</v>
      </c>
      <c r="F507">
        <v>19</v>
      </c>
      <c r="G507" s="160">
        <v>0.2289156626506024</v>
      </c>
      <c r="H507">
        <v>93</v>
      </c>
      <c r="I507">
        <v>18</v>
      </c>
      <c r="J507" s="160">
        <v>0.19354838709677419</v>
      </c>
      <c r="K507">
        <v>81</v>
      </c>
      <c r="L507">
        <v>13</v>
      </c>
      <c r="M507" s="160">
        <v>0.16049382716049382</v>
      </c>
      <c r="N507">
        <v>86</v>
      </c>
      <c r="O507">
        <v>7</v>
      </c>
      <c r="P507" s="160">
        <v>8.1395348837209308E-2</v>
      </c>
    </row>
    <row r="508" spans="1:16" x14ac:dyDescent="0.25">
      <c r="A508" s="44">
        <f>+COUNTIF($B$1:B508,ESTADISTICAS!B$9)</f>
        <v>0</v>
      </c>
      <c r="B508" t="str">
        <f t="shared" si="7"/>
        <v>25</v>
      </c>
      <c r="C508" s="157">
        <v>25377</v>
      </c>
      <c r="D508" s="158" t="s">
        <v>1865</v>
      </c>
      <c r="E508">
        <v>466</v>
      </c>
      <c r="F508">
        <v>203</v>
      </c>
      <c r="G508" s="160">
        <v>0.4356223175965665</v>
      </c>
      <c r="H508">
        <v>488</v>
      </c>
      <c r="I508">
        <v>188</v>
      </c>
      <c r="J508" s="160">
        <v>0.38524590163934425</v>
      </c>
      <c r="K508">
        <v>462</v>
      </c>
      <c r="L508">
        <v>299</v>
      </c>
      <c r="M508" s="160">
        <v>0.6471861471861472</v>
      </c>
      <c r="N508">
        <v>451</v>
      </c>
      <c r="O508">
        <v>210</v>
      </c>
      <c r="P508" s="160">
        <v>0.4656319290465632</v>
      </c>
    </row>
    <row r="509" spans="1:16" x14ac:dyDescent="0.25">
      <c r="A509" s="44">
        <f>+COUNTIF($B$1:B509,ESTADISTICAS!B$9)</f>
        <v>0</v>
      </c>
      <c r="B509" t="str">
        <f t="shared" si="7"/>
        <v>25</v>
      </c>
      <c r="C509" s="157">
        <v>25386</v>
      </c>
      <c r="D509" s="158" t="s">
        <v>1866</v>
      </c>
      <c r="E509">
        <v>276</v>
      </c>
      <c r="F509">
        <v>144</v>
      </c>
      <c r="G509" s="160">
        <v>0.52173913043478259</v>
      </c>
      <c r="H509">
        <v>280</v>
      </c>
      <c r="I509">
        <v>149</v>
      </c>
      <c r="J509" s="160">
        <v>0.53214285714285714</v>
      </c>
      <c r="K509">
        <v>286</v>
      </c>
      <c r="L509">
        <v>165</v>
      </c>
      <c r="M509" s="160">
        <v>0.57692307692307687</v>
      </c>
      <c r="N509">
        <v>304</v>
      </c>
      <c r="O509">
        <v>141</v>
      </c>
      <c r="P509" s="160">
        <v>0.46381578947368424</v>
      </c>
    </row>
    <row r="510" spans="1:16" x14ac:dyDescent="0.25">
      <c r="A510" s="44">
        <f>+COUNTIF($B$1:B510,ESTADISTICAS!B$9)</f>
        <v>0</v>
      </c>
      <c r="B510" t="str">
        <f t="shared" si="7"/>
        <v>25</v>
      </c>
      <c r="C510" s="157">
        <v>25394</v>
      </c>
      <c r="D510" s="158" t="s">
        <v>1867</v>
      </c>
      <c r="E510">
        <v>127</v>
      </c>
      <c r="F510">
        <v>32</v>
      </c>
      <c r="G510" s="160">
        <v>0.25196850393700787</v>
      </c>
      <c r="H510">
        <v>125</v>
      </c>
      <c r="I510">
        <v>41</v>
      </c>
      <c r="J510" s="160">
        <v>0.32800000000000001</v>
      </c>
      <c r="K510">
        <v>134</v>
      </c>
      <c r="L510">
        <v>39</v>
      </c>
      <c r="M510" s="160">
        <v>0.29104477611940299</v>
      </c>
      <c r="N510">
        <v>118</v>
      </c>
      <c r="O510">
        <v>34</v>
      </c>
      <c r="P510" s="160">
        <v>0.28813559322033899</v>
      </c>
    </row>
    <row r="511" spans="1:16" x14ac:dyDescent="0.25">
      <c r="A511" s="44">
        <f>+COUNTIF($B$1:B511,ESTADISTICAS!B$9)</f>
        <v>0</v>
      </c>
      <c r="B511" t="str">
        <f t="shared" si="7"/>
        <v>25</v>
      </c>
      <c r="C511" s="157">
        <v>25398</v>
      </c>
      <c r="D511" s="158" t="s">
        <v>1868</v>
      </c>
      <c r="E511">
        <v>60</v>
      </c>
      <c r="F511">
        <v>20</v>
      </c>
      <c r="G511" s="160">
        <v>0.33333333333333331</v>
      </c>
      <c r="H511">
        <v>62</v>
      </c>
      <c r="I511">
        <v>17</v>
      </c>
      <c r="J511" s="160">
        <v>0.27419354838709675</v>
      </c>
      <c r="K511">
        <v>59</v>
      </c>
      <c r="L511">
        <v>29</v>
      </c>
      <c r="M511" s="160">
        <v>0.49152542372881358</v>
      </c>
      <c r="N511">
        <v>53</v>
      </c>
      <c r="O511">
        <v>15</v>
      </c>
      <c r="P511" s="160">
        <v>0.28301886792452829</v>
      </c>
    </row>
    <row r="512" spans="1:16" x14ac:dyDescent="0.25">
      <c r="A512" s="44">
        <f>+COUNTIF($B$1:B512,ESTADISTICAS!B$9)</f>
        <v>0</v>
      </c>
      <c r="B512" t="str">
        <f t="shared" si="7"/>
        <v>25</v>
      </c>
      <c r="C512" s="157">
        <v>25402</v>
      </c>
      <c r="D512" s="158" t="s">
        <v>1754</v>
      </c>
      <c r="E512">
        <v>216</v>
      </c>
      <c r="F512">
        <v>80</v>
      </c>
      <c r="G512" s="160">
        <v>0.37037037037037035</v>
      </c>
      <c r="H512">
        <v>200</v>
      </c>
      <c r="I512">
        <v>86</v>
      </c>
      <c r="J512" s="160">
        <v>0.43</v>
      </c>
      <c r="K512">
        <v>160</v>
      </c>
      <c r="L512">
        <v>81</v>
      </c>
      <c r="M512" s="160">
        <v>0.50624999999999998</v>
      </c>
      <c r="N512">
        <v>217</v>
      </c>
      <c r="O512">
        <v>92</v>
      </c>
      <c r="P512" s="160">
        <v>0.42396313364055299</v>
      </c>
    </row>
    <row r="513" spans="1:16" x14ac:dyDescent="0.25">
      <c r="A513" s="44">
        <f>+COUNTIF($B$1:B513,ESTADISTICAS!B$9)</f>
        <v>0</v>
      </c>
      <c r="B513" t="str">
        <f t="shared" si="7"/>
        <v>25</v>
      </c>
      <c r="C513" s="157">
        <v>25407</v>
      </c>
      <c r="D513" s="158" t="s">
        <v>1869</v>
      </c>
      <c r="E513">
        <v>73</v>
      </c>
      <c r="F513">
        <v>14</v>
      </c>
      <c r="G513" s="160">
        <v>0.19178082191780821</v>
      </c>
      <c r="H513">
        <v>100</v>
      </c>
      <c r="I513">
        <v>21</v>
      </c>
      <c r="J513" s="160">
        <v>0.21</v>
      </c>
      <c r="K513">
        <v>110</v>
      </c>
      <c r="L513">
        <v>28</v>
      </c>
      <c r="M513" s="160">
        <v>0.25454545454545452</v>
      </c>
      <c r="N513">
        <v>87</v>
      </c>
      <c r="O513">
        <v>18</v>
      </c>
      <c r="P513" s="160">
        <v>0.20689655172413793</v>
      </c>
    </row>
    <row r="514" spans="1:16" x14ac:dyDescent="0.25">
      <c r="A514" s="44">
        <f>+COUNTIF($B$1:B514,ESTADISTICAS!B$9)</f>
        <v>0</v>
      </c>
      <c r="B514" t="str">
        <f t="shared" si="7"/>
        <v>25</v>
      </c>
      <c r="C514" s="157">
        <v>25426</v>
      </c>
      <c r="D514" s="158" t="s">
        <v>1870</v>
      </c>
      <c r="E514">
        <v>84</v>
      </c>
      <c r="F514">
        <v>26</v>
      </c>
      <c r="G514" s="160">
        <v>0.30952380952380953</v>
      </c>
      <c r="H514">
        <v>77</v>
      </c>
      <c r="I514">
        <v>26</v>
      </c>
      <c r="J514" s="160">
        <v>0.33766233766233766</v>
      </c>
      <c r="K514">
        <v>72</v>
      </c>
      <c r="L514">
        <v>26</v>
      </c>
      <c r="M514" s="160">
        <v>0.3611111111111111</v>
      </c>
      <c r="N514">
        <v>72</v>
      </c>
      <c r="O514">
        <v>17</v>
      </c>
      <c r="P514" s="160">
        <v>0.2361111111111111</v>
      </c>
    </row>
    <row r="515" spans="1:16" x14ac:dyDescent="0.25">
      <c r="A515" s="44">
        <f>+COUNTIF($B$1:B515,ESTADISTICAS!B$9)</f>
        <v>0</v>
      </c>
      <c r="B515" t="str">
        <f t="shared" si="7"/>
        <v>25</v>
      </c>
      <c r="C515" s="157">
        <v>25430</v>
      </c>
      <c r="D515" s="158" t="s">
        <v>1871</v>
      </c>
      <c r="E515">
        <v>853</v>
      </c>
      <c r="F515">
        <v>380</v>
      </c>
      <c r="G515" s="160">
        <v>0.44548651817116058</v>
      </c>
      <c r="H515">
        <v>848</v>
      </c>
      <c r="I515">
        <v>401</v>
      </c>
      <c r="J515" s="160">
        <v>0.47287735849056606</v>
      </c>
      <c r="K515">
        <v>830</v>
      </c>
      <c r="L515">
        <v>422</v>
      </c>
      <c r="M515" s="160">
        <v>0.50843373493975907</v>
      </c>
      <c r="N515">
        <v>936</v>
      </c>
      <c r="O515">
        <v>420</v>
      </c>
      <c r="P515" s="160">
        <v>0.44871794871794873</v>
      </c>
    </row>
    <row r="516" spans="1:16" x14ac:dyDescent="0.25">
      <c r="A516" s="44">
        <f>+COUNTIF($B$1:B516,ESTADISTICAS!B$9)</f>
        <v>0</v>
      </c>
      <c r="B516" t="str">
        <f t="shared" ref="B516:B579" si="8">+IF(LEN(C516)=4,MID(C516,1,1),MID(C516,1,2))</f>
        <v>25</v>
      </c>
      <c r="C516" s="157">
        <v>25436</v>
      </c>
      <c r="D516" s="158" t="s">
        <v>1872</v>
      </c>
      <c r="E516">
        <v>44</v>
      </c>
      <c r="F516">
        <v>16</v>
      </c>
      <c r="G516" s="160">
        <v>0.36363636363636365</v>
      </c>
      <c r="H516">
        <v>49</v>
      </c>
      <c r="I516">
        <v>17</v>
      </c>
      <c r="J516" s="160">
        <v>0.34693877551020408</v>
      </c>
      <c r="K516">
        <v>56</v>
      </c>
      <c r="L516">
        <v>10</v>
      </c>
      <c r="M516" s="160">
        <v>0.17857142857142858</v>
      </c>
      <c r="N516">
        <v>47</v>
      </c>
      <c r="O516">
        <v>13</v>
      </c>
      <c r="P516" s="160">
        <v>0.27659574468085107</v>
      </c>
    </row>
    <row r="517" spans="1:16" x14ac:dyDescent="0.25">
      <c r="A517" s="44">
        <f>+COUNTIF($B$1:B517,ESTADISTICAS!B$9)</f>
        <v>0</v>
      </c>
      <c r="B517" t="str">
        <f t="shared" si="8"/>
        <v>25</v>
      </c>
      <c r="C517" s="157">
        <v>25438</v>
      </c>
      <c r="D517" s="158" t="s">
        <v>1873</v>
      </c>
      <c r="E517">
        <v>80</v>
      </c>
      <c r="F517">
        <v>25</v>
      </c>
      <c r="G517" s="160">
        <v>0.3125</v>
      </c>
      <c r="H517">
        <v>85</v>
      </c>
      <c r="I517">
        <v>22</v>
      </c>
      <c r="J517" s="160">
        <v>0.25882352941176473</v>
      </c>
      <c r="K517">
        <v>70</v>
      </c>
      <c r="L517">
        <v>15</v>
      </c>
      <c r="M517" s="160">
        <v>0.21428571428571427</v>
      </c>
      <c r="N517">
        <v>66</v>
      </c>
      <c r="O517">
        <v>14</v>
      </c>
      <c r="P517" s="160">
        <v>0.21212121212121213</v>
      </c>
    </row>
    <row r="518" spans="1:16" x14ac:dyDescent="0.25">
      <c r="A518" s="44">
        <f>+COUNTIF($B$1:B518,ESTADISTICAS!B$9)</f>
        <v>0</v>
      </c>
      <c r="B518" t="str">
        <f t="shared" si="8"/>
        <v>25</v>
      </c>
      <c r="C518" s="157">
        <v>25473</v>
      </c>
      <c r="D518" s="158" t="s">
        <v>1874</v>
      </c>
      <c r="E518">
        <v>1365</v>
      </c>
      <c r="F518">
        <v>753</v>
      </c>
      <c r="G518" s="160">
        <v>0.55164835164835169</v>
      </c>
      <c r="H518">
        <v>1446</v>
      </c>
      <c r="I518">
        <v>819</v>
      </c>
      <c r="J518" s="160">
        <v>0.56639004149377592</v>
      </c>
      <c r="K518">
        <v>1515</v>
      </c>
      <c r="L518">
        <v>901</v>
      </c>
      <c r="M518" s="160">
        <v>0.59471947194719477</v>
      </c>
      <c r="N518">
        <v>1385</v>
      </c>
      <c r="O518">
        <v>701</v>
      </c>
      <c r="P518" s="160">
        <v>0.50613718411552344</v>
      </c>
    </row>
    <row r="519" spans="1:16" x14ac:dyDescent="0.25">
      <c r="A519" s="44">
        <f>+COUNTIF($B$1:B519,ESTADISTICAS!B$9)</f>
        <v>0</v>
      </c>
      <c r="B519" t="str">
        <f t="shared" si="8"/>
        <v>25</v>
      </c>
      <c r="C519" s="157">
        <v>25483</v>
      </c>
      <c r="D519" s="158" t="s">
        <v>1478</v>
      </c>
      <c r="E519">
        <v>29</v>
      </c>
      <c r="F519">
        <v>11</v>
      </c>
      <c r="G519" s="160">
        <v>0.37931034482758619</v>
      </c>
      <c r="H519">
        <v>35</v>
      </c>
      <c r="I519">
        <v>13</v>
      </c>
      <c r="J519" s="160">
        <v>0.37142857142857144</v>
      </c>
      <c r="K519">
        <v>23</v>
      </c>
      <c r="L519">
        <v>9</v>
      </c>
      <c r="M519" s="160">
        <v>0.39130434782608697</v>
      </c>
      <c r="N519">
        <v>20</v>
      </c>
      <c r="O519">
        <v>7</v>
      </c>
      <c r="P519" s="160">
        <v>0.35</v>
      </c>
    </row>
    <row r="520" spans="1:16" x14ac:dyDescent="0.25">
      <c r="A520" s="44">
        <f>+COUNTIF($B$1:B520,ESTADISTICAS!B$9)</f>
        <v>0</v>
      </c>
      <c r="B520" t="str">
        <f t="shared" si="8"/>
        <v>25</v>
      </c>
      <c r="C520" s="157">
        <v>25486</v>
      </c>
      <c r="D520" s="158" t="s">
        <v>1875</v>
      </c>
      <c r="E520">
        <v>175</v>
      </c>
      <c r="F520">
        <v>54</v>
      </c>
      <c r="G520" s="160">
        <v>0.30857142857142855</v>
      </c>
      <c r="H520">
        <v>220</v>
      </c>
      <c r="I520">
        <v>42</v>
      </c>
      <c r="J520" s="160">
        <v>0.19090909090909092</v>
      </c>
      <c r="K520">
        <v>181</v>
      </c>
      <c r="L520">
        <v>45</v>
      </c>
      <c r="M520" s="160">
        <v>0.24861878453038674</v>
      </c>
      <c r="N520">
        <v>200</v>
      </c>
      <c r="O520">
        <v>48</v>
      </c>
      <c r="P520" s="160">
        <v>0.24</v>
      </c>
    </row>
    <row r="521" spans="1:16" x14ac:dyDescent="0.25">
      <c r="A521" s="44">
        <f>+COUNTIF($B$1:B521,ESTADISTICAS!B$9)</f>
        <v>0</v>
      </c>
      <c r="B521" t="str">
        <f t="shared" si="8"/>
        <v>25</v>
      </c>
      <c r="C521" s="157">
        <v>25488</v>
      </c>
      <c r="D521" s="158" t="s">
        <v>1876</v>
      </c>
      <c r="E521">
        <v>83</v>
      </c>
      <c r="F521">
        <v>39</v>
      </c>
      <c r="G521" s="160">
        <v>0.46987951807228917</v>
      </c>
      <c r="H521">
        <v>102</v>
      </c>
      <c r="I521">
        <v>46</v>
      </c>
      <c r="J521" s="160">
        <v>0.45098039215686275</v>
      </c>
      <c r="K521">
        <v>90</v>
      </c>
      <c r="L521">
        <v>38</v>
      </c>
      <c r="M521" s="160">
        <v>0.42222222222222222</v>
      </c>
      <c r="N521">
        <v>96</v>
      </c>
      <c r="O521">
        <v>42</v>
      </c>
      <c r="P521" s="160">
        <v>0.4375</v>
      </c>
    </row>
    <row r="522" spans="1:16" x14ac:dyDescent="0.25">
      <c r="A522" s="44">
        <f>+COUNTIF($B$1:B522,ESTADISTICAS!B$9)</f>
        <v>0</v>
      </c>
      <c r="B522" t="str">
        <f t="shared" si="8"/>
        <v>25</v>
      </c>
      <c r="C522" s="157">
        <v>25489</v>
      </c>
      <c r="D522" s="158" t="s">
        <v>1877</v>
      </c>
      <c r="E522">
        <v>41</v>
      </c>
      <c r="F522">
        <v>14</v>
      </c>
      <c r="G522" s="160">
        <v>0.34146341463414637</v>
      </c>
      <c r="H522">
        <v>44</v>
      </c>
      <c r="I522">
        <v>22</v>
      </c>
      <c r="J522" s="160">
        <v>0.5</v>
      </c>
      <c r="K522">
        <v>43</v>
      </c>
      <c r="L522">
        <v>23</v>
      </c>
      <c r="M522" s="160">
        <v>0.53488372093023251</v>
      </c>
      <c r="N522">
        <v>20</v>
      </c>
      <c r="O522">
        <v>7</v>
      </c>
      <c r="P522" s="160">
        <v>0.35</v>
      </c>
    </row>
    <row r="523" spans="1:16" x14ac:dyDescent="0.25">
      <c r="A523" s="44">
        <f>+COUNTIF($B$1:B523,ESTADISTICAS!B$9)</f>
        <v>0</v>
      </c>
      <c r="B523" t="str">
        <f t="shared" si="8"/>
        <v>25</v>
      </c>
      <c r="C523" s="157">
        <v>25491</v>
      </c>
      <c r="D523" s="158" t="s">
        <v>1878</v>
      </c>
      <c r="E523">
        <v>87</v>
      </c>
      <c r="F523">
        <v>45</v>
      </c>
      <c r="G523" s="160">
        <v>0.51724137931034486</v>
      </c>
      <c r="H523">
        <v>81</v>
      </c>
      <c r="I523">
        <v>40</v>
      </c>
      <c r="J523" s="160">
        <v>0.49382716049382713</v>
      </c>
      <c r="K523">
        <v>72</v>
      </c>
      <c r="L523">
        <v>40</v>
      </c>
      <c r="M523" s="160">
        <v>0.55555555555555558</v>
      </c>
      <c r="N523">
        <v>78</v>
      </c>
      <c r="O523">
        <v>40</v>
      </c>
      <c r="P523" s="160">
        <v>0.51282051282051277</v>
      </c>
    </row>
    <row r="524" spans="1:16" x14ac:dyDescent="0.25">
      <c r="A524" s="44">
        <f>+COUNTIF($B$1:B524,ESTADISTICAS!B$9)</f>
        <v>0</v>
      </c>
      <c r="B524" t="str">
        <f t="shared" si="8"/>
        <v>25</v>
      </c>
      <c r="C524" s="157">
        <v>25506</v>
      </c>
      <c r="D524" s="158" t="s">
        <v>1522</v>
      </c>
      <c r="E524">
        <v>57</v>
      </c>
      <c r="F524">
        <v>21</v>
      </c>
      <c r="G524" s="160">
        <v>0.36842105263157893</v>
      </c>
      <c r="H524">
        <v>35</v>
      </c>
      <c r="I524">
        <v>13</v>
      </c>
      <c r="J524" s="160">
        <v>0.37142857142857144</v>
      </c>
      <c r="K524">
        <v>57</v>
      </c>
      <c r="L524">
        <v>19</v>
      </c>
      <c r="M524" s="160">
        <v>0.33333333333333331</v>
      </c>
      <c r="N524">
        <v>52</v>
      </c>
      <c r="O524">
        <v>19</v>
      </c>
      <c r="P524" s="160">
        <v>0.36538461538461536</v>
      </c>
    </row>
    <row r="525" spans="1:16" x14ac:dyDescent="0.25">
      <c r="A525" s="44">
        <f>+COUNTIF($B$1:B525,ESTADISTICAS!B$9)</f>
        <v>0</v>
      </c>
      <c r="B525" t="str">
        <f t="shared" si="8"/>
        <v>25</v>
      </c>
      <c r="C525" s="157">
        <v>25513</v>
      </c>
      <c r="D525" s="158" t="s">
        <v>1879</v>
      </c>
      <c r="E525">
        <v>294</v>
      </c>
      <c r="F525">
        <v>103</v>
      </c>
      <c r="G525" s="160">
        <v>0.35034013605442177</v>
      </c>
      <c r="H525">
        <v>344</v>
      </c>
      <c r="I525">
        <v>121</v>
      </c>
      <c r="J525" s="160">
        <v>0.35174418604651164</v>
      </c>
      <c r="K525">
        <v>290</v>
      </c>
      <c r="L525">
        <v>98</v>
      </c>
      <c r="M525" s="160">
        <v>0.33793103448275863</v>
      </c>
      <c r="N525">
        <v>294</v>
      </c>
      <c r="O525">
        <v>99</v>
      </c>
      <c r="P525" s="160">
        <v>0.33673469387755101</v>
      </c>
    </row>
    <row r="526" spans="1:16" x14ac:dyDescent="0.25">
      <c r="A526" s="44">
        <f>+COUNTIF($B$1:B526,ESTADISTICAS!B$9)</f>
        <v>0</v>
      </c>
      <c r="B526" t="str">
        <f t="shared" si="8"/>
        <v>25</v>
      </c>
      <c r="C526" s="157">
        <v>25518</v>
      </c>
      <c r="D526" s="158" t="s">
        <v>1880</v>
      </c>
      <c r="E526">
        <v>43</v>
      </c>
      <c r="F526">
        <v>11</v>
      </c>
      <c r="G526" s="160">
        <v>0.2558139534883721</v>
      </c>
      <c r="H526">
        <v>50</v>
      </c>
      <c r="I526">
        <v>8</v>
      </c>
      <c r="J526" s="160">
        <v>0.16</v>
      </c>
      <c r="K526">
        <v>51</v>
      </c>
      <c r="L526">
        <v>14</v>
      </c>
      <c r="M526" s="160">
        <v>0.27450980392156865</v>
      </c>
      <c r="N526">
        <v>54</v>
      </c>
      <c r="O526">
        <v>13</v>
      </c>
      <c r="P526" s="160">
        <v>0.24074074074074073</v>
      </c>
    </row>
    <row r="527" spans="1:16" x14ac:dyDescent="0.25">
      <c r="A527" s="44">
        <f>+COUNTIF($B$1:B527,ESTADISTICAS!B$9)</f>
        <v>0</v>
      </c>
      <c r="B527" t="str">
        <f t="shared" si="8"/>
        <v>25</v>
      </c>
      <c r="C527" s="157">
        <v>25524</v>
      </c>
      <c r="D527" s="158" t="s">
        <v>1881</v>
      </c>
      <c r="E527">
        <v>25</v>
      </c>
      <c r="F527">
        <v>7</v>
      </c>
      <c r="G527" s="160">
        <v>0.28000000000000003</v>
      </c>
      <c r="H527">
        <v>62</v>
      </c>
      <c r="I527">
        <v>15</v>
      </c>
      <c r="J527" s="160">
        <v>0.24193548387096775</v>
      </c>
      <c r="K527">
        <v>38</v>
      </c>
      <c r="L527">
        <v>11</v>
      </c>
      <c r="M527" s="160">
        <v>0.28947368421052633</v>
      </c>
      <c r="N527">
        <v>36</v>
      </c>
      <c r="O527">
        <v>7</v>
      </c>
      <c r="P527" s="160">
        <v>0.19444444444444445</v>
      </c>
    </row>
    <row r="528" spans="1:16" x14ac:dyDescent="0.25">
      <c r="A528" s="44">
        <f>+COUNTIF($B$1:B528,ESTADISTICAS!B$9)</f>
        <v>0</v>
      </c>
      <c r="B528" t="str">
        <f t="shared" si="8"/>
        <v>25</v>
      </c>
      <c r="C528" s="157">
        <v>25530</v>
      </c>
      <c r="D528" s="158" t="s">
        <v>1882</v>
      </c>
      <c r="E528">
        <v>72</v>
      </c>
      <c r="F528">
        <v>16</v>
      </c>
      <c r="G528" s="160">
        <v>0.22222222222222221</v>
      </c>
      <c r="H528">
        <v>66</v>
      </c>
      <c r="I528">
        <v>18</v>
      </c>
      <c r="J528" s="160">
        <v>0.27272727272727271</v>
      </c>
      <c r="K528">
        <v>83</v>
      </c>
      <c r="L528">
        <v>36</v>
      </c>
      <c r="M528" s="160">
        <v>0.43373493975903615</v>
      </c>
      <c r="N528">
        <v>87</v>
      </c>
      <c r="O528">
        <v>25</v>
      </c>
      <c r="P528" s="160">
        <v>0.28735632183908044</v>
      </c>
    </row>
    <row r="529" spans="1:16" x14ac:dyDescent="0.25">
      <c r="A529" s="44">
        <f>+COUNTIF($B$1:B529,ESTADISTICAS!B$9)</f>
        <v>0</v>
      </c>
      <c r="B529" t="str">
        <f t="shared" si="8"/>
        <v>25</v>
      </c>
      <c r="C529" s="157">
        <v>25535</v>
      </c>
      <c r="D529" s="158" t="s">
        <v>1883</v>
      </c>
      <c r="E529">
        <v>119</v>
      </c>
      <c r="F529">
        <v>51</v>
      </c>
      <c r="G529" s="160">
        <v>0.42857142857142855</v>
      </c>
      <c r="H529">
        <v>183</v>
      </c>
      <c r="I529">
        <v>79</v>
      </c>
      <c r="J529" s="160">
        <v>0.43169398907103823</v>
      </c>
      <c r="K529">
        <v>163</v>
      </c>
      <c r="L529">
        <v>53</v>
      </c>
      <c r="M529" s="160">
        <v>0.32515337423312884</v>
      </c>
      <c r="N529">
        <v>179</v>
      </c>
      <c r="O529">
        <v>73</v>
      </c>
      <c r="P529" s="160">
        <v>0.40782122905027934</v>
      </c>
    </row>
    <row r="530" spans="1:16" x14ac:dyDescent="0.25">
      <c r="A530" s="44">
        <f>+COUNTIF($B$1:B530,ESTADISTICAS!B$9)</f>
        <v>0</v>
      </c>
      <c r="B530" t="str">
        <f t="shared" si="8"/>
        <v>25</v>
      </c>
      <c r="C530" s="157">
        <v>25572</v>
      </c>
      <c r="D530" s="158" t="s">
        <v>1884</v>
      </c>
      <c r="E530">
        <v>216</v>
      </c>
      <c r="F530">
        <v>75</v>
      </c>
      <c r="G530" s="160">
        <v>0.34722222222222221</v>
      </c>
      <c r="H530">
        <v>185</v>
      </c>
      <c r="I530">
        <v>76</v>
      </c>
      <c r="J530" s="160">
        <v>0.41081081081081083</v>
      </c>
      <c r="K530">
        <v>169</v>
      </c>
      <c r="L530">
        <v>80</v>
      </c>
      <c r="M530" s="160">
        <v>0.47337278106508873</v>
      </c>
      <c r="N530">
        <v>181</v>
      </c>
      <c r="O530">
        <v>70</v>
      </c>
      <c r="P530" s="160">
        <v>0.38674033149171272</v>
      </c>
    </row>
    <row r="531" spans="1:16" x14ac:dyDescent="0.25">
      <c r="A531" s="44">
        <f>+COUNTIF($B$1:B531,ESTADISTICAS!B$9)</f>
        <v>0</v>
      </c>
      <c r="B531" t="str">
        <f t="shared" si="8"/>
        <v>25</v>
      </c>
      <c r="C531" s="157">
        <v>25580</v>
      </c>
      <c r="D531" s="158" t="s">
        <v>1885</v>
      </c>
      <c r="E531">
        <v>21</v>
      </c>
      <c r="F531">
        <v>7</v>
      </c>
      <c r="G531" s="160">
        <v>0.33333333333333331</v>
      </c>
      <c r="H531">
        <v>15</v>
      </c>
      <c r="I531">
        <v>5</v>
      </c>
      <c r="J531" s="160">
        <v>0.33333333333333331</v>
      </c>
      <c r="K531">
        <v>28</v>
      </c>
      <c r="L531">
        <v>10</v>
      </c>
      <c r="M531" s="160">
        <v>0.35714285714285715</v>
      </c>
      <c r="N531">
        <v>17</v>
      </c>
      <c r="O531">
        <v>9</v>
      </c>
      <c r="P531" s="160">
        <v>0.52941176470588236</v>
      </c>
    </row>
    <row r="532" spans="1:16" x14ac:dyDescent="0.25">
      <c r="A532" s="44">
        <f>+COUNTIF($B$1:B532,ESTADISTICAS!B$9)</f>
        <v>0</v>
      </c>
      <c r="B532" t="str">
        <f t="shared" si="8"/>
        <v>25</v>
      </c>
      <c r="C532" s="157">
        <v>25592</v>
      </c>
      <c r="D532" s="158" t="s">
        <v>1886</v>
      </c>
      <c r="E532">
        <v>58</v>
      </c>
      <c r="F532">
        <v>26</v>
      </c>
      <c r="G532" s="160">
        <v>0.44827586206896552</v>
      </c>
      <c r="H532">
        <v>53</v>
      </c>
      <c r="I532">
        <v>23</v>
      </c>
      <c r="J532" s="160">
        <v>0.43396226415094341</v>
      </c>
      <c r="K532">
        <v>49</v>
      </c>
      <c r="L532">
        <v>25</v>
      </c>
      <c r="M532" s="160">
        <v>0.51020408163265307</v>
      </c>
      <c r="N532">
        <v>64</v>
      </c>
      <c r="O532">
        <v>29</v>
      </c>
      <c r="P532" s="160">
        <v>0.453125</v>
      </c>
    </row>
    <row r="533" spans="1:16" x14ac:dyDescent="0.25">
      <c r="A533" s="44">
        <f>+COUNTIF($B$1:B533,ESTADISTICAS!B$9)</f>
        <v>0</v>
      </c>
      <c r="B533" t="str">
        <f t="shared" si="8"/>
        <v>25</v>
      </c>
      <c r="C533" s="157">
        <v>25594</v>
      </c>
      <c r="D533" s="158" t="s">
        <v>1887</v>
      </c>
      <c r="E533">
        <v>84</v>
      </c>
      <c r="F533">
        <v>26</v>
      </c>
      <c r="G533" s="160">
        <v>0.30952380952380953</v>
      </c>
      <c r="H533">
        <v>112</v>
      </c>
      <c r="I533">
        <v>35</v>
      </c>
      <c r="J533" s="160">
        <v>0.3125</v>
      </c>
      <c r="K533">
        <v>98</v>
      </c>
      <c r="L533">
        <v>24</v>
      </c>
      <c r="M533" s="160">
        <v>0.24489795918367346</v>
      </c>
      <c r="N533">
        <v>111</v>
      </c>
      <c r="O533">
        <v>36</v>
      </c>
      <c r="P533" s="160">
        <v>0.32432432432432434</v>
      </c>
    </row>
    <row r="534" spans="1:16" x14ac:dyDescent="0.25">
      <c r="A534" s="44">
        <f>+COUNTIF($B$1:B534,ESTADISTICAS!B$9)</f>
        <v>0</v>
      </c>
      <c r="B534" t="str">
        <f t="shared" si="8"/>
        <v>25</v>
      </c>
      <c r="C534" s="157">
        <v>25596</v>
      </c>
      <c r="D534" s="158" t="s">
        <v>1888</v>
      </c>
      <c r="E534">
        <v>78</v>
      </c>
      <c r="F534">
        <v>12</v>
      </c>
      <c r="G534" s="160">
        <v>0.15384615384615385</v>
      </c>
      <c r="H534">
        <v>80</v>
      </c>
      <c r="I534">
        <v>15</v>
      </c>
      <c r="J534" s="160">
        <v>0.1875</v>
      </c>
      <c r="K534">
        <v>66</v>
      </c>
      <c r="L534">
        <v>16</v>
      </c>
      <c r="M534" s="160">
        <v>0.24242424242424243</v>
      </c>
      <c r="N534">
        <v>70</v>
      </c>
      <c r="O534">
        <v>7</v>
      </c>
      <c r="P534" s="160">
        <v>0.1</v>
      </c>
    </row>
    <row r="535" spans="1:16" x14ac:dyDescent="0.25">
      <c r="A535" s="44">
        <f>+COUNTIF($B$1:B535,ESTADISTICAS!B$9)</f>
        <v>0</v>
      </c>
      <c r="B535" t="str">
        <f t="shared" si="8"/>
        <v>25</v>
      </c>
      <c r="C535" s="157">
        <v>25599</v>
      </c>
      <c r="D535" s="158" t="s">
        <v>1889</v>
      </c>
      <c r="E535">
        <v>76</v>
      </c>
      <c r="F535">
        <v>39</v>
      </c>
      <c r="G535" s="160">
        <v>0.51315789473684215</v>
      </c>
      <c r="H535">
        <v>64</v>
      </c>
      <c r="I535">
        <v>28</v>
      </c>
      <c r="J535" s="160">
        <v>0.4375</v>
      </c>
      <c r="K535">
        <v>71</v>
      </c>
      <c r="L535">
        <v>29</v>
      </c>
      <c r="M535" s="160">
        <v>0.40845070422535212</v>
      </c>
      <c r="N535">
        <v>61</v>
      </c>
      <c r="O535">
        <v>18</v>
      </c>
      <c r="P535" s="160">
        <v>0.29508196721311475</v>
      </c>
    </row>
    <row r="536" spans="1:16" x14ac:dyDescent="0.25">
      <c r="A536" s="44">
        <f>+COUNTIF($B$1:B536,ESTADISTICAS!B$9)</f>
        <v>0</v>
      </c>
      <c r="B536" t="str">
        <f t="shared" si="8"/>
        <v>25</v>
      </c>
      <c r="C536" s="157">
        <v>25612</v>
      </c>
      <c r="D536" s="158" t="s">
        <v>1890</v>
      </c>
      <c r="E536">
        <v>72</v>
      </c>
      <c r="F536">
        <v>40</v>
      </c>
      <c r="G536" s="160">
        <v>0.55555555555555558</v>
      </c>
      <c r="H536">
        <v>73</v>
      </c>
      <c r="I536">
        <v>20</v>
      </c>
      <c r="J536" s="160">
        <v>0.27397260273972601</v>
      </c>
      <c r="K536">
        <v>66</v>
      </c>
      <c r="L536">
        <v>35</v>
      </c>
      <c r="M536" s="160">
        <v>0.53030303030303028</v>
      </c>
      <c r="N536">
        <v>72</v>
      </c>
      <c r="O536">
        <v>36</v>
      </c>
      <c r="P536" s="160">
        <v>0.5</v>
      </c>
    </row>
    <row r="537" spans="1:16" x14ac:dyDescent="0.25">
      <c r="A537" s="44">
        <f>+COUNTIF($B$1:B537,ESTADISTICAS!B$9)</f>
        <v>0</v>
      </c>
      <c r="B537" t="str">
        <f t="shared" si="8"/>
        <v>25</v>
      </c>
      <c r="C537" s="157">
        <v>25645</v>
      </c>
      <c r="D537" s="158" t="s">
        <v>1891</v>
      </c>
      <c r="E537">
        <v>118</v>
      </c>
      <c r="F537">
        <v>48</v>
      </c>
      <c r="G537" s="160">
        <v>0.40677966101694918</v>
      </c>
      <c r="H537">
        <v>145</v>
      </c>
      <c r="I537">
        <v>45</v>
      </c>
      <c r="J537" s="160">
        <v>0.31034482758620691</v>
      </c>
      <c r="K537">
        <v>105</v>
      </c>
      <c r="L537">
        <v>34</v>
      </c>
      <c r="M537" s="160">
        <v>0.32380952380952382</v>
      </c>
      <c r="N537">
        <v>96</v>
      </c>
      <c r="O537">
        <v>31</v>
      </c>
      <c r="P537" s="160">
        <v>0.32291666666666669</v>
      </c>
    </row>
    <row r="538" spans="1:16" x14ac:dyDescent="0.25">
      <c r="A538" s="44">
        <f>+COUNTIF($B$1:B538,ESTADISTICAS!B$9)</f>
        <v>0</v>
      </c>
      <c r="B538" t="str">
        <f t="shared" si="8"/>
        <v>25</v>
      </c>
      <c r="C538" s="157">
        <v>25649</v>
      </c>
      <c r="D538" s="158" t="s">
        <v>1892</v>
      </c>
      <c r="E538">
        <v>119</v>
      </c>
      <c r="F538">
        <v>36</v>
      </c>
      <c r="G538" s="160">
        <v>0.30252100840336132</v>
      </c>
      <c r="H538">
        <v>143</v>
      </c>
      <c r="I538">
        <v>54</v>
      </c>
      <c r="J538" s="160">
        <v>0.3776223776223776</v>
      </c>
      <c r="K538">
        <v>122</v>
      </c>
      <c r="L538">
        <v>33</v>
      </c>
      <c r="M538" s="160">
        <v>0.27049180327868855</v>
      </c>
      <c r="N538">
        <v>121</v>
      </c>
      <c r="O538">
        <v>19</v>
      </c>
      <c r="P538" s="160">
        <v>0.15702479338842976</v>
      </c>
    </row>
    <row r="539" spans="1:16" x14ac:dyDescent="0.25">
      <c r="A539" s="44">
        <f>+COUNTIF($B$1:B539,ESTADISTICAS!B$9)</f>
        <v>0</v>
      </c>
      <c r="B539" t="str">
        <f t="shared" si="8"/>
        <v>25</v>
      </c>
      <c r="C539" s="157">
        <v>25653</v>
      </c>
      <c r="D539" s="158" t="s">
        <v>1893</v>
      </c>
      <c r="E539">
        <v>45</v>
      </c>
      <c r="F539">
        <v>7</v>
      </c>
      <c r="G539" s="160">
        <v>0.15555555555555556</v>
      </c>
      <c r="H539">
        <v>57</v>
      </c>
      <c r="I539">
        <v>5</v>
      </c>
      <c r="J539" s="160">
        <v>8.771929824561403E-2</v>
      </c>
      <c r="K539">
        <v>51</v>
      </c>
      <c r="L539">
        <v>13</v>
      </c>
      <c r="M539" s="160">
        <v>0.25490196078431371</v>
      </c>
      <c r="N539">
        <v>51</v>
      </c>
      <c r="O539">
        <v>8</v>
      </c>
      <c r="P539" s="160">
        <v>0.15686274509803921</v>
      </c>
    </row>
    <row r="540" spans="1:16" x14ac:dyDescent="0.25">
      <c r="A540" s="44">
        <f>+COUNTIF($B$1:B540,ESTADISTICAS!B$9)</f>
        <v>0</v>
      </c>
      <c r="B540" t="str">
        <f t="shared" si="8"/>
        <v>25</v>
      </c>
      <c r="C540" s="157">
        <v>25658</v>
      </c>
      <c r="D540" s="158" t="s">
        <v>1496</v>
      </c>
      <c r="E540">
        <v>80</v>
      </c>
      <c r="F540">
        <v>21</v>
      </c>
      <c r="G540" s="160">
        <v>0.26250000000000001</v>
      </c>
      <c r="H540">
        <v>93</v>
      </c>
      <c r="I540">
        <v>37</v>
      </c>
      <c r="J540" s="160">
        <v>0.39784946236559138</v>
      </c>
      <c r="K540">
        <v>80</v>
      </c>
      <c r="L540">
        <v>32</v>
      </c>
      <c r="M540" s="160">
        <v>0.4</v>
      </c>
      <c r="N540">
        <v>83</v>
      </c>
      <c r="O540">
        <v>29</v>
      </c>
      <c r="P540" s="160">
        <v>0.3493975903614458</v>
      </c>
    </row>
    <row r="541" spans="1:16" x14ac:dyDescent="0.25">
      <c r="A541" s="44">
        <f>+COUNTIF($B$1:B541,ESTADISTICAS!B$9)</f>
        <v>0</v>
      </c>
      <c r="B541" t="str">
        <f t="shared" si="8"/>
        <v>25</v>
      </c>
      <c r="C541" s="157">
        <v>25662</v>
      </c>
      <c r="D541" s="158" t="s">
        <v>1894</v>
      </c>
      <c r="E541">
        <v>103</v>
      </c>
      <c r="F541">
        <v>34</v>
      </c>
      <c r="G541" s="160">
        <v>0.3300970873786408</v>
      </c>
      <c r="H541">
        <v>99</v>
      </c>
      <c r="I541">
        <v>28</v>
      </c>
      <c r="J541" s="160">
        <v>0.28282828282828282</v>
      </c>
      <c r="K541">
        <v>106</v>
      </c>
      <c r="L541">
        <v>28</v>
      </c>
      <c r="M541" s="160">
        <v>0.26415094339622641</v>
      </c>
      <c r="N541">
        <v>91</v>
      </c>
      <c r="O541">
        <v>23</v>
      </c>
      <c r="P541" s="160">
        <v>0.25274725274725274</v>
      </c>
    </row>
    <row r="542" spans="1:16" x14ac:dyDescent="0.25">
      <c r="A542" s="44">
        <f>+COUNTIF($B$1:B542,ESTADISTICAS!B$9)</f>
        <v>0</v>
      </c>
      <c r="B542" t="str">
        <f t="shared" si="8"/>
        <v>25</v>
      </c>
      <c r="C542" s="157">
        <v>25718</v>
      </c>
      <c r="D542" s="158" t="s">
        <v>1895</v>
      </c>
      <c r="E542">
        <v>106</v>
      </c>
      <c r="F542">
        <v>60</v>
      </c>
      <c r="G542" s="160">
        <v>0.56603773584905659</v>
      </c>
      <c r="H542">
        <v>80</v>
      </c>
      <c r="I542">
        <v>53</v>
      </c>
      <c r="J542" s="160">
        <v>0.66249999999999998</v>
      </c>
      <c r="K542">
        <v>133</v>
      </c>
      <c r="L542">
        <v>72</v>
      </c>
      <c r="M542" s="160">
        <v>0.54135338345864659</v>
      </c>
      <c r="N542">
        <v>139</v>
      </c>
      <c r="O542">
        <v>72</v>
      </c>
      <c r="P542" s="160">
        <v>0.51798561151079137</v>
      </c>
    </row>
    <row r="543" spans="1:16" x14ac:dyDescent="0.25">
      <c r="A543" s="44">
        <f>+COUNTIF($B$1:B543,ESTADISTICAS!B$9)</f>
        <v>0</v>
      </c>
      <c r="B543" t="str">
        <f t="shared" si="8"/>
        <v>25</v>
      </c>
      <c r="C543" s="157">
        <v>25736</v>
      </c>
      <c r="D543" s="158" t="s">
        <v>1896</v>
      </c>
      <c r="E543">
        <v>159</v>
      </c>
      <c r="F543">
        <v>48</v>
      </c>
      <c r="G543" s="160">
        <v>0.30188679245283018</v>
      </c>
      <c r="H543">
        <v>117</v>
      </c>
      <c r="I543">
        <v>47</v>
      </c>
      <c r="J543" s="160">
        <v>0.40170940170940173</v>
      </c>
      <c r="K543">
        <v>127</v>
      </c>
      <c r="L543">
        <v>40</v>
      </c>
      <c r="M543" s="160">
        <v>0.31496062992125984</v>
      </c>
      <c r="N543">
        <v>135</v>
      </c>
      <c r="O543">
        <v>29</v>
      </c>
      <c r="P543" s="160">
        <v>0.21481481481481482</v>
      </c>
    </row>
    <row r="544" spans="1:16" x14ac:dyDescent="0.25">
      <c r="A544" s="44">
        <f>+COUNTIF($B$1:B544,ESTADISTICAS!B$9)</f>
        <v>0</v>
      </c>
      <c r="B544" t="str">
        <f t="shared" si="8"/>
        <v>25</v>
      </c>
      <c r="C544" s="157">
        <v>25740</v>
      </c>
      <c r="D544" s="158" t="s">
        <v>1897</v>
      </c>
      <c r="E544">
        <v>395</v>
      </c>
      <c r="F544">
        <v>194</v>
      </c>
      <c r="G544" s="160">
        <v>0.49113924050632912</v>
      </c>
      <c r="H544">
        <v>356</v>
      </c>
      <c r="I544">
        <v>170</v>
      </c>
      <c r="J544" s="160">
        <v>0.47752808988764045</v>
      </c>
      <c r="K544">
        <v>348</v>
      </c>
      <c r="L544">
        <v>163</v>
      </c>
      <c r="M544" s="160">
        <v>0.46839080459770116</v>
      </c>
      <c r="N544">
        <v>355</v>
      </c>
      <c r="O544">
        <v>147</v>
      </c>
      <c r="P544" s="160">
        <v>0.41408450704225352</v>
      </c>
    </row>
    <row r="545" spans="1:16" x14ac:dyDescent="0.25">
      <c r="A545" s="44">
        <f>+COUNTIF($B$1:B545,ESTADISTICAS!B$9)</f>
        <v>0</v>
      </c>
      <c r="B545" t="str">
        <f t="shared" si="8"/>
        <v>25</v>
      </c>
      <c r="C545" s="157">
        <v>25743</v>
      </c>
      <c r="D545" s="158" t="s">
        <v>1898</v>
      </c>
      <c r="E545">
        <v>212</v>
      </c>
      <c r="F545">
        <v>52</v>
      </c>
      <c r="G545" s="160">
        <v>0.24528301886792453</v>
      </c>
      <c r="H545">
        <v>200</v>
      </c>
      <c r="I545">
        <v>58</v>
      </c>
      <c r="J545" s="160">
        <v>0.28999999999999998</v>
      </c>
      <c r="K545">
        <v>220</v>
      </c>
      <c r="L545">
        <v>64</v>
      </c>
      <c r="M545" s="160">
        <v>0.29090909090909089</v>
      </c>
      <c r="N545">
        <v>231</v>
      </c>
      <c r="O545">
        <v>72</v>
      </c>
      <c r="P545" s="160">
        <v>0.31168831168831168</v>
      </c>
    </row>
    <row r="546" spans="1:16" x14ac:dyDescent="0.25">
      <c r="A546" s="44">
        <f>+COUNTIF($B$1:B546,ESTADISTICAS!B$9)</f>
        <v>0</v>
      </c>
      <c r="B546" t="str">
        <f t="shared" si="8"/>
        <v>25</v>
      </c>
      <c r="C546" s="157">
        <v>25745</v>
      </c>
      <c r="D546" s="158" t="s">
        <v>1899</v>
      </c>
      <c r="E546">
        <v>162</v>
      </c>
      <c r="F546">
        <v>49</v>
      </c>
      <c r="G546" s="160">
        <v>0.30246913580246915</v>
      </c>
      <c r="H546">
        <v>163</v>
      </c>
      <c r="I546">
        <v>52</v>
      </c>
      <c r="J546" s="160">
        <v>0.31901840490797545</v>
      </c>
      <c r="K546">
        <v>157</v>
      </c>
      <c r="L546">
        <v>55</v>
      </c>
      <c r="M546" s="160">
        <v>0.3503184713375796</v>
      </c>
      <c r="N546">
        <v>163</v>
      </c>
      <c r="O546">
        <v>47</v>
      </c>
      <c r="P546" s="160">
        <v>0.28834355828220859</v>
      </c>
    </row>
    <row r="547" spans="1:16" x14ac:dyDescent="0.25">
      <c r="A547" s="44">
        <f>+COUNTIF($B$1:B547,ESTADISTICAS!B$9)</f>
        <v>0</v>
      </c>
      <c r="B547" t="str">
        <f t="shared" si="8"/>
        <v>25</v>
      </c>
      <c r="C547" s="157">
        <v>25754</v>
      </c>
      <c r="D547" s="158" t="s">
        <v>2439</v>
      </c>
      <c r="E547">
        <v>5869</v>
      </c>
      <c r="F547">
        <v>2465</v>
      </c>
      <c r="G547" s="160">
        <v>0.42000340773555972</v>
      </c>
      <c r="H547">
        <v>6194</v>
      </c>
      <c r="I547">
        <v>2766</v>
      </c>
      <c r="J547" s="160">
        <v>0.44656118824669033</v>
      </c>
      <c r="K547">
        <v>6312</v>
      </c>
      <c r="L547">
        <v>2874</v>
      </c>
      <c r="M547" s="160">
        <v>0.45532319391634979</v>
      </c>
      <c r="N547">
        <v>6547</v>
      </c>
      <c r="O547">
        <v>2496</v>
      </c>
      <c r="P547" s="160">
        <v>0.38124331755002289</v>
      </c>
    </row>
    <row r="548" spans="1:16" x14ac:dyDescent="0.25">
      <c r="A548" s="44">
        <f>+COUNTIF($B$1:B548,ESTADISTICAS!B$9)</f>
        <v>0</v>
      </c>
      <c r="B548" t="str">
        <f t="shared" si="8"/>
        <v>25</v>
      </c>
      <c r="C548" s="157">
        <v>25758</v>
      </c>
      <c r="D548" s="158" t="s">
        <v>1900</v>
      </c>
      <c r="E548">
        <v>324</v>
      </c>
      <c r="F548">
        <v>162</v>
      </c>
      <c r="G548" s="160">
        <v>0.5</v>
      </c>
      <c r="H548">
        <v>335</v>
      </c>
      <c r="I548">
        <v>132</v>
      </c>
      <c r="J548" s="160">
        <v>0.39402985074626867</v>
      </c>
      <c r="K548">
        <v>308</v>
      </c>
      <c r="L548">
        <v>139</v>
      </c>
      <c r="M548" s="160">
        <v>0.45129870129870131</v>
      </c>
      <c r="N548">
        <v>370</v>
      </c>
      <c r="O548">
        <v>141</v>
      </c>
      <c r="P548" s="160">
        <v>0.38108108108108107</v>
      </c>
    </row>
    <row r="549" spans="1:16" x14ac:dyDescent="0.25">
      <c r="A549" s="44">
        <f>+COUNTIF($B$1:B549,ESTADISTICAS!B$9)</f>
        <v>0</v>
      </c>
      <c r="B549" t="str">
        <f t="shared" si="8"/>
        <v>25</v>
      </c>
      <c r="C549" s="157">
        <v>25769</v>
      </c>
      <c r="D549" s="158" t="s">
        <v>2440</v>
      </c>
      <c r="E549">
        <v>279</v>
      </c>
      <c r="F549">
        <v>102</v>
      </c>
      <c r="G549" s="160">
        <v>0.36559139784946237</v>
      </c>
      <c r="H549">
        <v>275</v>
      </c>
      <c r="I549">
        <v>103</v>
      </c>
      <c r="J549" s="160">
        <v>0.37454545454545457</v>
      </c>
      <c r="K549">
        <v>294</v>
      </c>
      <c r="L549">
        <v>118</v>
      </c>
      <c r="M549" s="160">
        <v>0.40136054421768708</v>
      </c>
      <c r="N549">
        <v>242</v>
      </c>
      <c r="O549">
        <v>87</v>
      </c>
      <c r="P549" s="160">
        <v>0.35950413223140498</v>
      </c>
    </row>
    <row r="550" spans="1:16" x14ac:dyDescent="0.25">
      <c r="A550" s="44">
        <f>+COUNTIF($B$1:B550,ESTADISTICAS!B$9)</f>
        <v>0</v>
      </c>
      <c r="B550" t="str">
        <f t="shared" si="8"/>
        <v>25</v>
      </c>
      <c r="C550" s="157">
        <v>25772</v>
      </c>
      <c r="D550" s="158" t="s">
        <v>1901</v>
      </c>
      <c r="E550">
        <v>168</v>
      </c>
      <c r="F550">
        <v>53</v>
      </c>
      <c r="G550" s="160">
        <v>0.31547619047619047</v>
      </c>
      <c r="H550">
        <v>228</v>
      </c>
      <c r="I550">
        <v>61</v>
      </c>
      <c r="J550" s="160">
        <v>0.26754385964912281</v>
      </c>
      <c r="K550">
        <v>168</v>
      </c>
      <c r="L550">
        <v>51</v>
      </c>
      <c r="M550" s="160">
        <v>0.30357142857142855</v>
      </c>
      <c r="N550">
        <v>204</v>
      </c>
      <c r="O550">
        <v>38</v>
      </c>
      <c r="P550" s="160">
        <v>0.18627450980392157</v>
      </c>
    </row>
    <row r="551" spans="1:16" x14ac:dyDescent="0.25">
      <c r="A551" s="44">
        <f>+COUNTIF($B$1:B551,ESTADISTICAS!B$9)</f>
        <v>0</v>
      </c>
      <c r="B551" t="str">
        <f t="shared" si="8"/>
        <v>25</v>
      </c>
      <c r="C551" s="157">
        <v>25777</v>
      </c>
      <c r="D551" s="158" t="s">
        <v>1902</v>
      </c>
      <c r="E551">
        <v>61</v>
      </c>
      <c r="F551">
        <v>14</v>
      </c>
      <c r="G551" s="160">
        <v>0.22950819672131148</v>
      </c>
      <c r="H551">
        <v>69</v>
      </c>
      <c r="I551">
        <v>18</v>
      </c>
      <c r="J551" s="160">
        <v>0.2608695652173913</v>
      </c>
      <c r="K551">
        <v>61</v>
      </c>
      <c r="L551">
        <v>17</v>
      </c>
      <c r="M551" s="160">
        <v>0.27868852459016391</v>
      </c>
      <c r="N551">
        <v>75</v>
      </c>
      <c r="O551">
        <v>25</v>
      </c>
      <c r="P551" s="160">
        <v>0.33333333333333331</v>
      </c>
    </row>
    <row r="552" spans="1:16" x14ac:dyDescent="0.25">
      <c r="A552" s="44">
        <f>+COUNTIF($B$1:B552,ESTADISTICAS!B$9)</f>
        <v>0</v>
      </c>
      <c r="B552" t="str">
        <f t="shared" si="8"/>
        <v>25</v>
      </c>
      <c r="C552" s="157">
        <v>25779</v>
      </c>
      <c r="D552" s="158" t="s">
        <v>1903</v>
      </c>
      <c r="E552">
        <v>76</v>
      </c>
      <c r="F552">
        <v>20</v>
      </c>
      <c r="G552" s="160">
        <v>0.26315789473684209</v>
      </c>
      <c r="H552">
        <v>103</v>
      </c>
      <c r="I552">
        <v>18</v>
      </c>
      <c r="J552" s="160">
        <v>0.17475728155339806</v>
      </c>
      <c r="K552">
        <v>62</v>
      </c>
      <c r="L552">
        <v>11</v>
      </c>
      <c r="M552" s="160">
        <v>0.17741935483870969</v>
      </c>
      <c r="N552">
        <v>56</v>
      </c>
      <c r="O552">
        <v>8</v>
      </c>
      <c r="P552" s="160">
        <v>0.14285714285714285</v>
      </c>
    </row>
    <row r="553" spans="1:16" x14ac:dyDescent="0.25">
      <c r="A553" s="44">
        <f>+COUNTIF($B$1:B553,ESTADISTICAS!B$9)</f>
        <v>0</v>
      </c>
      <c r="B553" t="str">
        <f t="shared" si="8"/>
        <v>25</v>
      </c>
      <c r="C553" s="157">
        <v>25781</v>
      </c>
      <c r="D553" s="158" t="s">
        <v>1904</v>
      </c>
      <c r="E553">
        <v>46</v>
      </c>
      <c r="F553">
        <v>11</v>
      </c>
      <c r="G553" s="160">
        <v>0.2391304347826087</v>
      </c>
      <c r="H553">
        <v>50</v>
      </c>
      <c r="I553">
        <v>14</v>
      </c>
      <c r="J553" s="160">
        <v>0.28000000000000003</v>
      </c>
      <c r="K553">
        <v>39</v>
      </c>
      <c r="L553">
        <v>8</v>
      </c>
      <c r="M553" s="160">
        <v>0.20512820512820512</v>
      </c>
      <c r="N553">
        <v>47</v>
      </c>
      <c r="O553">
        <v>15</v>
      </c>
      <c r="P553" s="160">
        <v>0.31914893617021278</v>
      </c>
    </row>
    <row r="554" spans="1:16" x14ac:dyDescent="0.25">
      <c r="A554" s="44">
        <f>+COUNTIF($B$1:B554,ESTADISTICAS!B$9)</f>
        <v>0</v>
      </c>
      <c r="B554" t="str">
        <f t="shared" si="8"/>
        <v>25</v>
      </c>
      <c r="C554" s="157">
        <v>25785</v>
      </c>
      <c r="D554" s="158" t="s">
        <v>1905</v>
      </c>
      <c r="E554">
        <v>208</v>
      </c>
      <c r="F554">
        <v>92</v>
      </c>
      <c r="G554" s="160">
        <v>0.44230769230769229</v>
      </c>
      <c r="H554">
        <v>249</v>
      </c>
      <c r="I554">
        <v>115</v>
      </c>
      <c r="J554" s="160">
        <v>0.46184738955823296</v>
      </c>
      <c r="K554">
        <v>261</v>
      </c>
      <c r="L554">
        <v>129</v>
      </c>
      <c r="M554" s="160">
        <v>0.4942528735632184</v>
      </c>
      <c r="N554">
        <v>263</v>
      </c>
      <c r="O554">
        <v>117</v>
      </c>
      <c r="P554" s="160">
        <v>0.44486692015209123</v>
      </c>
    </row>
    <row r="555" spans="1:16" x14ac:dyDescent="0.25">
      <c r="A555" s="44">
        <f>+COUNTIF($B$1:B555,ESTADISTICAS!B$9)</f>
        <v>0</v>
      </c>
      <c r="B555" t="str">
        <f t="shared" si="8"/>
        <v>25</v>
      </c>
      <c r="C555" s="157">
        <v>25793</v>
      </c>
      <c r="D555" s="158" t="s">
        <v>1906</v>
      </c>
      <c r="E555">
        <v>102</v>
      </c>
      <c r="F555">
        <v>42</v>
      </c>
      <c r="G555" s="160">
        <v>0.41176470588235292</v>
      </c>
      <c r="H555">
        <v>106</v>
      </c>
      <c r="I555">
        <v>28</v>
      </c>
      <c r="J555" s="160">
        <v>0.26415094339622641</v>
      </c>
      <c r="K555">
        <v>102</v>
      </c>
      <c r="L555">
        <v>27</v>
      </c>
      <c r="M555" s="160">
        <v>0.26470588235294118</v>
      </c>
      <c r="N555">
        <v>91</v>
      </c>
      <c r="O555">
        <v>33</v>
      </c>
      <c r="P555" s="160">
        <v>0.36263736263736263</v>
      </c>
    </row>
    <row r="556" spans="1:16" x14ac:dyDescent="0.25">
      <c r="A556" s="44">
        <f>+COUNTIF($B$1:B556,ESTADISTICAS!B$9)</f>
        <v>0</v>
      </c>
      <c r="B556" t="str">
        <f t="shared" si="8"/>
        <v>25</v>
      </c>
      <c r="C556" s="157">
        <v>25797</v>
      </c>
      <c r="D556" s="158" t="s">
        <v>1907</v>
      </c>
      <c r="E556">
        <v>103</v>
      </c>
      <c r="F556">
        <v>40</v>
      </c>
      <c r="G556" s="160">
        <v>0.38834951456310679</v>
      </c>
      <c r="H556">
        <v>113</v>
      </c>
      <c r="I556">
        <v>33</v>
      </c>
      <c r="J556" s="160">
        <v>0.29203539823008851</v>
      </c>
      <c r="K556">
        <v>91</v>
      </c>
      <c r="L556">
        <v>26</v>
      </c>
      <c r="M556" s="160">
        <v>0.2857142857142857</v>
      </c>
      <c r="N556">
        <v>91</v>
      </c>
      <c r="O556">
        <v>31</v>
      </c>
      <c r="P556" s="160">
        <v>0.34065934065934067</v>
      </c>
    </row>
    <row r="557" spans="1:16" x14ac:dyDescent="0.25">
      <c r="A557" s="44">
        <f>+COUNTIF($B$1:B557,ESTADISTICAS!B$9)</f>
        <v>0</v>
      </c>
      <c r="B557" t="str">
        <f t="shared" si="8"/>
        <v>25</v>
      </c>
      <c r="C557" s="157">
        <v>25799</v>
      </c>
      <c r="D557" s="158" t="s">
        <v>1908</v>
      </c>
      <c r="E557">
        <v>427</v>
      </c>
      <c r="F557">
        <v>220</v>
      </c>
      <c r="G557" s="160">
        <v>0.51522248243559721</v>
      </c>
      <c r="H557">
        <v>470</v>
      </c>
      <c r="I557">
        <v>239</v>
      </c>
      <c r="J557" s="160">
        <v>0.50851063829787235</v>
      </c>
      <c r="K557">
        <v>485</v>
      </c>
      <c r="L557">
        <v>256</v>
      </c>
      <c r="M557" s="160">
        <v>0.52783505154639176</v>
      </c>
      <c r="N557">
        <v>451</v>
      </c>
      <c r="O557">
        <v>205</v>
      </c>
      <c r="P557" s="160">
        <v>0.45454545454545453</v>
      </c>
    </row>
    <row r="558" spans="1:16" x14ac:dyDescent="0.25">
      <c r="A558" s="44">
        <f>+COUNTIF($B$1:B558,ESTADISTICAS!B$9)</f>
        <v>0</v>
      </c>
      <c r="B558" t="str">
        <f t="shared" si="8"/>
        <v>25</v>
      </c>
      <c r="C558" s="157">
        <v>25805</v>
      </c>
      <c r="D558" s="158" t="s">
        <v>1909</v>
      </c>
      <c r="E558">
        <v>39</v>
      </c>
      <c r="F558">
        <v>12</v>
      </c>
      <c r="G558" s="160">
        <v>0.30769230769230771</v>
      </c>
      <c r="H558">
        <v>50</v>
      </c>
      <c r="I558">
        <v>14</v>
      </c>
      <c r="J558" s="160">
        <v>0.28000000000000003</v>
      </c>
      <c r="K558">
        <v>50</v>
      </c>
      <c r="L558">
        <v>20</v>
      </c>
      <c r="M558" s="160">
        <v>0.4</v>
      </c>
      <c r="N558">
        <v>40</v>
      </c>
      <c r="O558">
        <v>15</v>
      </c>
      <c r="P558" s="160">
        <v>0.375</v>
      </c>
    </row>
    <row r="559" spans="1:16" x14ac:dyDescent="0.25">
      <c r="A559" s="44">
        <f>+COUNTIF($B$1:B559,ESTADISTICAS!B$9)</f>
        <v>0</v>
      </c>
      <c r="B559" t="str">
        <f t="shared" si="8"/>
        <v>25</v>
      </c>
      <c r="C559" s="157">
        <v>25807</v>
      </c>
      <c r="D559" s="158" t="s">
        <v>1910</v>
      </c>
      <c r="E559">
        <v>34</v>
      </c>
      <c r="F559">
        <v>8</v>
      </c>
      <c r="G559" s="160">
        <v>0.23529411764705882</v>
      </c>
      <c r="H559">
        <v>25</v>
      </c>
      <c r="I559">
        <v>10</v>
      </c>
      <c r="J559" s="160">
        <v>0.4</v>
      </c>
      <c r="K559">
        <v>40</v>
      </c>
      <c r="L559">
        <v>12</v>
      </c>
      <c r="M559" s="160">
        <v>0.3</v>
      </c>
      <c r="N559">
        <v>47</v>
      </c>
      <c r="O559">
        <v>14</v>
      </c>
      <c r="P559" s="160">
        <v>0.2978723404255319</v>
      </c>
    </row>
    <row r="560" spans="1:16" x14ac:dyDescent="0.25">
      <c r="A560" s="44">
        <f>+COUNTIF($B$1:B560,ESTADISTICAS!B$9)</f>
        <v>0</v>
      </c>
      <c r="B560" t="str">
        <f t="shared" si="8"/>
        <v>25</v>
      </c>
      <c r="C560" s="157">
        <v>25815</v>
      </c>
      <c r="D560" s="158" t="s">
        <v>1911</v>
      </c>
      <c r="E560">
        <v>142</v>
      </c>
      <c r="F560">
        <v>47</v>
      </c>
      <c r="G560" s="160">
        <v>0.33098591549295775</v>
      </c>
      <c r="H560">
        <v>121</v>
      </c>
      <c r="I560">
        <v>48</v>
      </c>
      <c r="J560" s="160">
        <v>0.39669421487603307</v>
      </c>
      <c r="K560">
        <v>150</v>
      </c>
      <c r="L560">
        <v>55</v>
      </c>
      <c r="M560" s="160">
        <v>0.36666666666666664</v>
      </c>
      <c r="N560">
        <v>136</v>
      </c>
      <c r="O560">
        <v>44</v>
      </c>
      <c r="P560" s="160">
        <v>0.3235294117647059</v>
      </c>
    </row>
    <row r="561" spans="1:16" x14ac:dyDescent="0.25">
      <c r="A561" s="44">
        <f>+COUNTIF($B$1:B561,ESTADISTICAS!B$9)</f>
        <v>0</v>
      </c>
      <c r="B561" t="str">
        <f t="shared" si="8"/>
        <v>25</v>
      </c>
      <c r="C561" s="157">
        <v>25817</v>
      </c>
      <c r="D561" s="158" t="s">
        <v>1912</v>
      </c>
      <c r="E561">
        <v>369</v>
      </c>
      <c r="F561">
        <v>166</v>
      </c>
      <c r="G561" s="160">
        <v>0.44986449864498645</v>
      </c>
      <c r="H561">
        <v>396</v>
      </c>
      <c r="I561">
        <v>179</v>
      </c>
      <c r="J561" s="160">
        <v>0.45202020202020204</v>
      </c>
      <c r="K561">
        <v>440</v>
      </c>
      <c r="L561">
        <v>218</v>
      </c>
      <c r="M561" s="160">
        <v>0.49545454545454548</v>
      </c>
      <c r="N561">
        <v>474</v>
      </c>
      <c r="O561">
        <v>238</v>
      </c>
      <c r="P561" s="160">
        <v>0.50210970464135019</v>
      </c>
    </row>
    <row r="562" spans="1:16" x14ac:dyDescent="0.25">
      <c r="A562" s="44">
        <f>+COUNTIF($B$1:B562,ESTADISTICAS!B$9)</f>
        <v>0</v>
      </c>
      <c r="B562" t="str">
        <f t="shared" si="8"/>
        <v>25</v>
      </c>
      <c r="C562" s="157">
        <v>25823</v>
      </c>
      <c r="D562" s="158" t="s">
        <v>1913</v>
      </c>
      <c r="E562">
        <v>62</v>
      </c>
      <c r="F562">
        <v>3</v>
      </c>
      <c r="G562" s="160">
        <v>4.8387096774193547E-2</v>
      </c>
      <c r="H562">
        <v>40</v>
      </c>
      <c r="I562">
        <v>10</v>
      </c>
      <c r="J562" s="160">
        <v>0.25</v>
      </c>
      <c r="K562">
        <v>57</v>
      </c>
      <c r="L562">
        <v>14</v>
      </c>
      <c r="M562" s="160">
        <v>0.24561403508771928</v>
      </c>
      <c r="N562">
        <v>60</v>
      </c>
      <c r="O562">
        <v>14</v>
      </c>
      <c r="P562" s="160">
        <v>0.23333333333333334</v>
      </c>
    </row>
    <row r="563" spans="1:16" x14ac:dyDescent="0.25">
      <c r="A563" s="44">
        <f>+COUNTIF($B$1:B563,ESTADISTICAS!B$9)</f>
        <v>0</v>
      </c>
      <c r="B563" t="str">
        <f t="shared" si="8"/>
        <v>25</v>
      </c>
      <c r="C563" s="157">
        <v>25839</v>
      </c>
      <c r="D563" s="158" t="s">
        <v>1914</v>
      </c>
      <c r="E563">
        <v>134</v>
      </c>
      <c r="F563">
        <v>33</v>
      </c>
      <c r="G563" s="160">
        <v>0.2462686567164179</v>
      </c>
      <c r="H563">
        <v>137</v>
      </c>
      <c r="I563">
        <v>44</v>
      </c>
      <c r="J563" s="160">
        <v>0.32116788321167883</v>
      </c>
      <c r="K563">
        <v>109</v>
      </c>
      <c r="L563">
        <v>26</v>
      </c>
      <c r="M563" s="160">
        <v>0.23853211009174313</v>
      </c>
      <c r="N563">
        <v>138</v>
      </c>
      <c r="O563">
        <v>38</v>
      </c>
      <c r="P563" s="160">
        <v>0.27536231884057971</v>
      </c>
    </row>
    <row r="564" spans="1:16" x14ac:dyDescent="0.25">
      <c r="A564" s="44">
        <f>+COUNTIF($B$1:B564,ESTADISTICAS!B$9)</f>
        <v>0</v>
      </c>
      <c r="B564" t="str">
        <f t="shared" si="8"/>
        <v>25</v>
      </c>
      <c r="C564" s="157">
        <v>25841</v>
      </c>
      <c r="D564" s="158" t="s">
        <v>1915</v>
      </c>
      <c r="E564">
        <v>72</v>
      </c>
      <c r="F564">
        <v>23</v>
      </c>
      <c r="G564" s="160">
        <v>0.31944444444444442</v>
      </c>
      <c r="H564">
        <v>80</v>
      </c>
      <c r="I564">
        <v>12</v>
      </c>
      <c r="J564" s="160">
        <v>0.15</v>
      </c>
      <c r="K564">
        <v>76</v>
      </c>
      <c r="L564">
        <v>18</v>
      </c>
      <c r="M564" s="160">
        <v>0.23684210526315788</v>
      </c>
      <c r="N564">
        <v>77</v>
      </c>
      <c r="O564">
        <v>15</v>
      </c>
      <c r="P564" s="160">
        <v>0.19480519480519481</v>
      </c>
    </row>
    <row r="565" spans="1:16" x14ac:dyDescent="0.25">
      <c r="A565" s="44">
        <f>+COUNTIF($B$1:B565,ESTADISTICAS!B$9)</f>
        <v>0</v>
      </c>
      <c r="B565" t="str">
        <f t="shared" si="8"/>
        <v>25</v>
      </c>
      <c r="C565" s="157">
        <v>25843</v>
      </c>
      <c r="D565" s="158" t="s">
        <v>1916</v>
      </c>
      <c r="E565">
        <v>509</v>
      </c>
      <c r="F565">
        <v>236</v>
      </c>
      <c r="G565" s="160">
        <v>0.46365422396856582</v>
      </c>
      <c r="H565">
        <v>612</v>
      </c>
      <c r="I565">
        <v>246</v>
      </c>
      <c r="J565" s="160">
        <v>0.40196078431372551</v>
      </c>
      <c r="K565">
        <v>550</v>
      </c>
      <c r="L565">
        <v>255</v>
      </c>
      <c r="M565" s="160">
        <v>0.46363636363636362</v>
      </c>
      <c r="N565">
        <v>561</v>
      </c>
      <c r="O565">
        <v>235</v>
      </c>
      <c r="P565" s="160">
        <v>0.41889483065953653</v>
      </c>
    </row>
    <row r="566" spans="1:16" x14ac:dyDescent="0.25">
      <c r="A566" s="44">
        <f>+COUNTIF($B$1:B566,ESTADISTICAS!B$9)</f>
        <v>0</v>
      </c>
      <c r="B566" t="str">
        <f t="shared" si="8"/>
        <v>25</v>
      </c>
      <c r="C566" s="157">
        <v>25845</v>
      </c>
      <c r="D566" s="158" t="s">
        <v>1917</v>
      </c>
      <c r="E566">
        <v>81</v>
      </c>
      <c r="F566">
        <v>28</v>
      </c>
      <c r="G566" s="160">
        <v>0.34567901234567899</v>
      </c>
      <c r="H566">
        <v>94</v>
      </c>
      <c r="I566">
        <v>27</v>
      </c>
      <c r="J566" s="160">
        <v>0.28723404255319152</v>
      </c>
      <c r="K566">
        <v>94</v>
      </c>
      <c r="L566">
        <v>33</v>
      </c>
      <c r="M566" s="160">
        <v>0.35106382978723405</v>
      </c>
      <c r="N566">
        <v>96</v>
      </c>
      <c r="O566">
        <v>43</v>
      </c>
      <c r="P566" s="160">
        <v>0.44791666666666669</v>
      </c>
    </row>
    <row r="567" spans="1:16" x14ac:dyDescent="0.25">
      <c r="A567" s="44">
        <f>+COUNTIF($B$1:B567,ESTADISTICAS!B$9)</f>
        <v>0</v>
      </c>
      <c r="B567" t="str">
        <f t="shared" si="8"/>
        <v>25</v>
      </c>
      <c r="C567" s="157">
        <v>25851</v>
      </c>
      <c r="D567" s="158" t="s">
        <v>1918</v>
      </c>
      <c r="E567">
        <v>41</v>
      </c>
      <c r="F567">
        <v>20</v>
      </c>
      <c r="G567" s="160">
        <v>0.48780487804878048</v>
      </c>
      <c r="H567">
        <v>50</v>
      </c>
      <c r="I567">
        <v>20</v>
      </c>
      <c r="J567" s="160">
        <v>0.4</v>
      </c>
      <c r="K567">
        <v>35</v>
      </c>
      <c r="L567">
        <v>22</v>
      </c>
      <c r="M567" s="160">
        <v>0.62857142857142856</v>
      </c>
      <c r="N567">
        <v>47</v>
      </c>
      <c r="O567">
        <v>13</v>
      </c>
      <c r="P567" s="160">
        <v>0.27659574468085107</v>
      </c>
    </row>
    <row r="568" spans="1:16" x14ac:dyDescent="0.25">
      <c r="A568" s="44">
        <f>+COUNTIF($B$1:B568,ESTADISTICAS!B$9)</f>
        <v>0</v>
      </c>
      <c r="B568" t="str">
        <f t="shared" si="8"/>
        <v>25</v>
      </c>
      <c r="C568" s="157">
        <v>25862</v>
      </c>
      <c r="D568" s="158" t="s">
        <v>1919</v>
      </c>
      <c r="E568">
        <v>55</v>
      </c>
      <c r="F568">
        <v>23</v>
      </c>
      <c r="G568" s="160">
        <v>0.41818181818181815</v>
      </c>
      <c r="H568">
        <v>53</v>
      </c>
      <c r="I568">
        <v>16</v>
      </c>
      <c r="J568" s="160">
        <v>0.30188679245283018</v>
      </c>
      <c r="K568">
        <v>52</v>
      </c>
      <c r="L568">
        <v>26</v>
      </c>
      <c r="M568" s="160">
        <v>0.5</v>
      </c>
      <c r="N568">
        <v>48</v>
      </c>
      <c r="O568">
        <v>11</v>
      </c>
      <c r="P568" s="160">
        <v>0.22916666666666666</v>
      </c>
    </row>
    <row r="569" spans="1:16" x14ac:dyDescent="0.25">
      <c r="A569" s="44">
        <f>+COUNTIF($B$1:B569,ESTADISTICAS!B$9)</f>
        <v>0</v>
      </c>
      <c r="B569" t="str">
        <f t="shared" si="8"/>
        <v>25</v>
      </c>
      <c r="C569" s="157">
        <v>25867</v>
      </c>
      <c r="D569" s="158" t="s">
        <v>1920</v>
      </c>
      <c r="E569">
        <v>35</v>
      </c>
      <c r="F569">
        <v>10</v>
      </c>
      <c r="G569" s="160">
        <v>0.2857142857142857</v>
      </c>
      <c r="H569">
        <v>45</v>
      </c>
      <c r="I569">
        <v>14</v>
      </c>
      <c r="J569" s="160">
        <v>0.31111111111111112</v>
      </c>
      <c r="K569">
        <v>54</v>
      </c>
      <c r="L569">
        <v>21</v>
      </c>
      <c r="M569" s="160">
        <v>0.3888888888888889</v>
      </c>
      <c r="N569">
        <v>39</v>
      </c>
      <c r="O569">
        <v>11</v>
      </c>
      <c r="P569" s="160">
        <v>0.28205128205128205</v>
      </c>
    </row>
    <row r="570" spans="1:16" x14ac:dyDescent="0.25">
      <c r="A570" s="44">
        <f>+COUNTIF($B$1:B570,ESTADISTICAS!B$9)</f>
        <v>0</v>
      </c>
      <c r="B570" t="str">
        <f t="shared" si="8"/>
        <v>25</v>
      </c>
      <c r="C570" s="157">
        <v>25871</v>
      </c>
      <c r="D570" s="158" t="s">
        <v>1921</v>
      </c>
      <c r="E570">
        <v>28</v>
      </c>
      <c r="F570">
        <v>5</v>
      </c>
      <c r="G570" s="160">
        <v>0.17857142857142858</v>
      </c>
      <c r="H570">
        <v>28</v>
      </c>
      <c r="I570">
        <v>2</v>
      </c>
      <c r="J570" s="160">
        <v>7.1428571428571425E-2</v>
      </c>
      <c r="K570">
        <v>24</v>
      </c>
      <c r="L570">
        <v>8</v>
      </c>
      <c r="M570" s="160">
        <v>0.33333333333333331</v>
      </c>
      <c r="N570">
        <v>35</v>
      </c>
      <c r="O570">
        <v>15</v>
      </c>
      <c r="P570" s="160">
        <v>0.42857142857142855</v>
      </c>
    </row>
    <row r="571" spans="1:16" x14ac:dyDescent="0.25">
      <c r="A571" s="44">
        <f>+COUNTIF($B$1:B571,ESTADISTICAS!B$9)</f>
        <v>0</v>
      </c>
      <c r="B571" t="str">
        <f t="shared" si="8"/>
        <v>25</v>
      </c>
      <c r="C571" s="157">
        <v>25873</v>
      </c>
      <c r="D571" s="158" t="s">
        <v>1922</v>
      </c>
      <c r="E571">
        <v>341</v>
      </c>
      <c r="F571">
        <v>107</v>
      </c>
      <c r="G571" s="160">
        <v>0.31378299120234604</v>
      </c>
      <c r="H571">
        <v>280</v>
      </c>
      <c r="I571">
        <v>95</v>
      </c>
      <c r="J571" s="160">
        <v>0.3392857142857143</v>
      </c>
      <c r="K571">
        <v>311</v>
      </c>
      <c r="L571">
        <v>105</v>
      </c>
      <c r="M571" s="160">
        <v>0.33762057877813506</v>
      </c>
      <c r="N571">
        <v>282</v>
      </c>
      <c r="O571">
        <v>89</v>
      </c>
      <c r="P571" s="160">
        <v>0.31560283687943264</v>
      </c>
    </row>
    <row r="572" spans="1:16" x14ac:dyDescent="0.25">
      <c r="A572" s="44">
        <f>+COUNTIF($B$1:B572,ESTADISTICAS!B$9)</f>
        <v>0</v>
      </c>
      <c r="B572" t="str">
        <f t="shared" si="8"/>
        <v>25</v>
      </c>
      <c r="C572" s="157">
        <v>25875</v>
      </c>
      <c r="D572" s="158" t="s">
        <v>1923</v>
      </c>
      <c r="E572">
        <v>295</v>
      </c>
      <c r="F572">
        <v>183</v>
      </c>
      <c r="G572" s="160">
        <v>0.62033898305084745</v>
      </c>
      <c r="H572">
        <v>308</v>
      </c>
      <c r="I572">
        <v>179</v>
      </c>
      <c r="J572" s="160">
        <v>0.58116883116883122</v>
      </c>
      <c r="K572">
        <v>294</v>
      </c>
      <c r="L572">
        <v>191</v>
      </c>
      <c r="M572" s="160">
        <v>0.64965986394557829</v>
      </c>
      <c r="N572">
        <v>277</v>
      </c>
      <c r="O572">
        <v>156</v>
      </c>
      <c r="P572" s="160">
        <v>0.56317689530685922</v>
      </c>
    </row>
    <row r="573" spans="1:16" x14ac:dyDescent="0.25">
      <c r="A573" s="44">
        <f>+COUNTIF($B$1:B573,ESTADISTICAS!B$9)</f>
        <v>0</v>
      </c>
      <c r="B573" t="str">
        <f t="shared" si="8"/>
        <v>25</v>
      </c>
      <c r="C573" s="157">
        <v>25878</v>
      </c>
      <c r="D573" s="158" t="s">
        <v>1924</v>
      </c>
      <c r="E573">
        <v>164</v>
      </c>
      <c r="F573">
        <v>51</v>
      </c>
      <c r="G573" s="160">
        <v>0.31097560975609756</v>
      </c>
      <c r="H573">
        <v>154</v>
      </c>
      <c r="I573">
        <v>52</v>
      </c>
      <c r="J573" s="160">
        <v>0.33766233766233766</v>
      </c>
      <c r="K573">
        <v>178</v>
      </c>
      <c r="L573">
        <v>53</v>
      </c>
      <c r="M573" s="160">
        <v>0.29775280898876405</v>
      </c>
      <c r="N573">
        <v>179</v>
      </c>
      <c r="O573">
        <v>57</v>
      </c>
      <c r="P573" s="160">
        <v>0.31843575418994413</v>
      </c>
    </row>
    <row r="574" spans="1:16" x14ac:dyDescent="0.25">
      <c r="A574" s="44">
        <f>+COUNTIF($B$1:B574,ESTADISTICAS!B$9)</f>
        <v>0</v>
      </c>
      <c r="B574" t="str">
        <f t="shared" si="8"/>
        <v>25</v>
      </c>
      <c r="C574" s="157">
        <v>25885</v>
      </c>
      <c r="D574" s="158" t="s">
        <v>1925</v>
      </c>
      <c r="E574">
        <v>124</v>
      </c>
      <c r="F574">
        <v>29</v>
      </c>
      <c r="G574" s="160">
        <v>0.23387096774193547</v>
      </c>
      <c r="H574">
        <v>118</v>
      </c>
      <c r="I574">
        <v>28</v>
      </c>
      <c r="J574" s="160">
        <v>0.23728813559322035</v>
      </c>
      <c r="K574">
        <v>106</v>
      </c>
      <c r="L574">
        <v>28</v>
      </c>
      <c r="M574" s="160">
        <v>0.26415094339622641</v>
      </c>
      <c r="N574">
        <v>101</v>
      </c>
      <c r="O574">
        <v>14</v>
      </c>
      <c r="P574" s="160">
        <v>0.13861386138613863</v>
      </c>
    </row>
    <row r="575" spans="1:16" x14ac:dyDescent="0.25">
      <c r="A575" s="44">
        <f>+COUNTIF($B$1:B575,ESTADISTICAS!B$9)</f>
        <v>0</v>
      </c>
      <c r="B575" t="str">
        <f t="shared" si="8"/>
        <v>25</v>
      </c>
      <c r="C575" s="157">
        <v>25898</v>
      </c>
      <c r="D575" s="158" t="s">
        <v>1926</v>
      </c>
      <c r="E575">
        <v>48</v>
      </c>
      <c r="F575">
        <v>10</v>
      </c>
      <c r="G575" s="160">
        <v>0.20833333333333334</v>
      </c>
      <c r="H575">
        <v>52</v>
      </c>
      <c r="I575">
        <v>16</v>
      </c>
      <c r="J575" s="160">
        <v>0.30769230769230771</v>
      </c>
      <c r="K575">
        <v>43</v>
      </c>
      <c r="L575">
        <v>14</v>
      </c>
      <c r="M575" s="160">
        <v>0.32558139534883723</v>
      </c>
      <c r="N575">
        <v>58</v>
      </c>
      <c r="O575">
        <v>20</v>
      </c>
      <c r="P575" s="160">
        <v>0.34482758620689657</v>
      </c>
    </row>
    <row r="576" spans="1:16" x14ac:dyDescent="0.25">
      <c r="A576" s="44">
        <f>+COUNTIF($B$1:B576,ESTADISTICAS!B$9)</f>
        <v>0</v>
      </c>
      <c r="B576" t="str">
        <f t="shared" si="8"/>
        <v>25</v>
      </c>
      <c r="C576" s="157">
        <v>25899</v>
      </c>
      <c r="D576" s="158" t="s">
        <v>1927</v>
      </c>
      <c r="E576">
        <v>1445</v>
      </c>
      <c r="F576">
        <v>705</v>
      </c>
      <c r="G576" s="160">
        <v>0.48788927335640137</v>
      </c>
      <c r="H576">
        <v>1417</v>
      </c>
      <c r="I576">
        <v>692</v>
      </c>
      <c r="J576" s="160">
        <v>0.4883556810162315</v>
      </c>
      <c r="K576">
        <v>1440</v>
      </c>
      <c r="L576">
        <v>762</v>
      </c>
      <c r="M576" s="160">
        <v>0.52916666666666667</v>
      </c>
      <c r="N576">
        <v>1351</v>
      </c>
      <c r="O576">
        <v>670</v>
      </c>
      <c r="P576" s="160">
        <v>0.49592894152479644</v>
      </c>
    </row>
    <row r="577" spans="1:16" x14ac:dyDescent="0.25">
      <c r="A577" s="44">
        <f>+COUNTIF($B$1:B577,ESTADISTICAS!B$9)</f>
        <v>0</v>
      </c>
      <c r="B577" t="str">
        <f t="shared" si="8"/>
        <v>27</v>
      </c>
      <c r="C577" s="157">
        <v>27001</v>
      </c>
      <c r="D577" s="158" t="s">
        <v>2441</v>
      </c>
      <c r="E577">
        <v>1436</v>
      </c>
      <c r="F577">
        <v>492</v>
      </c>
      <c r="G577" s="160">
        <v>0.3426183844011142</v>
      </c>
      <c r="H577">
        <v>1510</v>
      </c>
      <c r="I577">
        <v>693</v>
      </c>
      <c r="J577" s="160">
        <v>0.4589403973509934</v>
      </c>
      <c r="K577">
        <v>1616</v>
      </c>
      <c r="L577">
        <v>763</v>
      </c>
      <c r="M577" s="160">
        <v>0.47215346534653463</v>
      </c>
      <c r="N577">
        <v>1501</v>
      </c>
      <c r="O577">
        <v>681</v>
      </c>
      <c r="P577" s="160">
        <v>0.45369753497668219</v>
      </c>
    </row>
    <row r="578" spans="1:16" x14ac:dyDescent="0.25">
      <c r="A578" s="44">
        <f>+COUNTIF($B$1:B578,ESTADISTICAS!B$9)</f>
        <v>0</v>
      </c>
      <c r="B578" t="str">
        <f t="shared" si="8"/>
        <v>27</v>
      </c>
      <c r="C578" s="157">
        <v>27006</v>
      </c>
      <c r="D578" s="158" t="s">
        <v>1928</v>
      </c>
      <c r="E578">
        <v>70</v>
      </c>
      <c r="F578">
        <v>5</v>
      </c>
      <c r="G578" s="160">
        <v>7.1428571428571425E-2</v>
      </c>
      <c r="H578">
        <v>79</v>
      </c>
      <c r="I578">
        <v>12</v>
      </c>
      <c r="J578" s="160">
        <v>0.15189873417721519</v>
      </c>
      <c r="K578">
        <v>100</v>
      </c>
      <c r="L578">
        <v>14</v>
      </c>
      <c r="M578" s="160">
        <v>0.14000000000000001</v>
      </c>
      <c r="N578">
        <v>72</v>
      </c>
      <c r="O578">
        <v>7</v>
      </c>
      <c r="P578" s="160">
        <v>9.7222222222222224E-2</v>
      </c>
    </row>
    <row r="579" spans="1:16" x14ac:dyDescent="0.25">
      <c r="A579" s="44">
        <f>+COUNTIF($B$1:B579,ESTADISTICAS!B$9)</f>
        <v>0</v>
      </c>
      <c r="B579" t="str">
        <f t="shared" si="8"/>
        <v>27</v>
      </c>
      <c r="C579" s="157">
        <v>27025</v>
      </c>
      <c r="D579" s="158" t="s">
        <v>1929</v>
      </c>
      <c r="E579">
        <v>73</v>
      </c>
      <c r="F579">
        <v>6</v>
      </c>
      <c r="G579" s="160">
        <v>8.2191780821917804E-2</v>
      </c>
      <c r="H579">
        <v>77</v>
      </c>
      <c r="I579">
        <v>3</v>
      </c>
      <c r="J579" s="160">
        <v>3.896103896103896E-2</v>
      </c>
      <c r="K579">
        <v>74</v>
      </c>
      <c r="L579">
        <v>11</v>
      </c>
      <c r="M579" s="160">
        <v>0.14864864864864866</v>
      </c>
      <c r="N579">
        <v>88</v>
      </c>
      <c r="O579">
        <v>13</v>
      </c>
      <c r="P579" s="160">
        <v>0.14772727272727273</v>
      </c>
    </row>
    <row r="580" spans="1:16" x14ac:dyDescent="0.25">
      <c r="A580" s="44">
        <f>+COUNTIF($B$1:B580,ESTADISTICAS!B$9)</f>
        <v>0</v>
      </c>
      <c r="B580" t="str">
        <f t="shared" ref="B580:B643" si="9">+IF(LEN(C580)=4,MID(C580,1,1),MID(C580,1,2))</f>
        <v>27</v>
      </c>
      <c r="C580" s="157">
        <v>27050</v>
      </c>
      <c r="D580" s="158" t="s">
        <v>1930</v>
      </c>
      <c r="E580">
        <v>52</v>
      </c>
      <c r="F580">
        <v>15</v>
      </c>
      <c r="G580" s="160">
        <v>0.28846153846153844</v>
      </c>
      <c r="H580">
        <v>78</v>
      </c>
      <c r="I580">
        <v>32</v>
      </c>
      <c r="J580" s="160">
        <v>0.41025641025641024</v>
      </c>
      <c r="K580">
        <v>99</v>
      </c>
      <c r="L580">
        <v>37</v>
      </c>
      <c r="M580" s="160">
        <v>0.37373737373737376</v>
      </c>
      <c r="N580">
        <v>96</v>
      </c>
      <c r="O580">
        <v>24</v>
      </c>
      <c r="P580" s="160">
        <v>0.25</v>
      </c>
    </row>
    <row r="581" spans="1:16" x14ac:dyDescent="0.25">
      <c r="A581" s="44">
        <f>+COUNTIF($B$1:B581,ESTADISTICAS!B$9)</f>
        <v>0</v>
      </c>
      <c r="B581" t="str">
        <f t="shared" si="9"/>
        <v>27</v>
      </c>
      <c r="C581" s="157">
        <v>27073</v>
      </c>
      <c r="D581" s="158" t="s">
        <v>2442</v>
      </c>
      <c r="E581">
        <v>91</v>
      </c>
      <c r="F581">
        <v>9</v>
      </c>
      <c r="G581" s="160">
        <v>9.8901098901098897E-2</v>
      </c>
      <c r="H581">
        <v>102</v>
      </c>
      <c r="I581">
        <v>14</v>
      </c>
      <c r="J581" s="160">
        <v>0.13725490196078433</v>
      </c>
      <c r="K581">
        <v>114</v>
      </c>
      <c r="L581">
        <v>15</v>
      </c>
      <c r="M581" s="160">
        <v>0.13157894736842105</v>
      </c>
      <c r="N581">
        <v>111</v>
      </c>
      <c r="O581">
        <v>14</v>
      </c>
      <c r="P581" s="160">
        <v>0.12612612612612611</v>
      </c>
    </row>
    <row r="582" spans="1:16" x14ac:dyDescent="0.25">
      <c r="A582" s="44">
        <f>+COUNTIF($B$1:B582,ESTADISTICAS!B$9)</f>
        <v>0</v>
      </c>
      <c r="B582" t="str">
        <f t="shared" si="9"/>
        <v>27</v>
      </c>
      <c r="C582" s="157">
        <v>27075</v>
      </c>
      <c r="D582" s="158" t="s">
        <v>1931</v>
      </c>
      <c r="E582">
        <v>117</v>
      </c>
      <c r="F582">
        <v>22</v>
      </c>
      <c r="G582" s="160">
        <v>0.18803418803418803</v>
      </c>
      <c r="H582">
        <v>87</v>
      </c>
      <c r="I582">
        <v>23</v>
      </c>
      <c r="J582" s="160">
        <v>0.26436781609195403</v>
      </c>
      <c r="K582">
        <v>122</v>
      </c>
      <c r="L582">
        <v>29</v>
      </c>
      <c r="M582" s="160">
        <v>0.23770491803278687</v>
      </c>
      <c r="N582">
        <v>133</v>
      </c>
      <c r="O582">
        <v>23</v>
      </c>
      <c r="P582" s="160">
        <v>0.17293233082706766</v>
      </c>
    </row>
    <row r="583" spans="1:16" x14ac:dyDescent="0.25">
      <c r="A583" s="44">
        <f>+COUNTIF($B$1:B583,ESTADISTICAS!B$9)</f>
        <v>0</v>
      </c>
      <c r="B583" t="str">
        <f t="shared" si="9"/>
        <v>27</v>
      </c>
      <c r="C583" s="157">
        <v>27077</v>
      </c>
      <c r="D583" s="158" t="s">
        <v>2443</v>
      </c>
      <c r="E583">
        <v>93</v>
      </c>
      <c r="F583">
        <v>20</v>
      </c>
      <c r="G583" s="160">
        <v>0.21505376344086022</v>
      </c>
      <c r="H583">
        <v>133</v>
      </c>
      <c r="I583">
        <v>20</v>
      </c>
      <c r="J583" s="160">
        <v>0.15037593984962405</v>
      </c>
      <c r="K583">
        <v>90</v>
      </c>
      <c r="L583">
        <v>21</v>
      </c>
      <c r="M583" s="160">
        <v>0.23333333333333334</v>
      </c>
      <c r="N583">
        <v>127</v>
      </c>
      <c r="O583">
        <v>21</v>
      </c>
      <c r="P583" s="160">
        <v>0.16535433070866143</v>
      </c>
    </row>
    <row r="584" spans="1:16" x14ac:dyDescent="0.25">
      <c r="A584" s="44">
        <f>+COUNTIF($B$1:B584,ESTADISTICAS!B$9)</f>
        <v>0</v>
      </c>
      <c r="B584" t="str">
        <f t="shared" si="9"/>
        <v>27</v>
      </c>
      <c r="C584" s="157">
        <v>27099</v>
      </c>
      <c r="D584" s="158" t="s">
        <v>1932</v>
      </c>
      <c r="E584">
        <v>56</v>
      </c>
      <c r="F584">
        <v>9</v>
      </c>
      <c r="G584" s="160">
        <v>0.16071428571428573</v>
      </c>
      <c r="H584">
        <v>62</v>
      </c>
      <c r="I584">
        <v>14</v>
      </c>
      <c r="J584" s="160">
        <v>0.22580645161290322</v>
      </c>
      <c r="K584">
        <v>65</v>
      </c>
      <c r="L584">
        <v>13</v>
      </c>
      <c r="M584" s="160">
        <v>0.2</v>
      </c>
      <c r="N584">
        <v>107</v>
      </c>
      <c r="O584">
        <v>21</v>
      </c>
      <c r="P584" s="160">
        <v>0.19626168224299065</v>
      </c>
    </row>
    <row r="585" spans="1:16" x14ac:dyDescent="0.25">
      <c r="A585" s="44">
        <f>+COUNTIF($B$1:B585,ESTADISTICAS!B$9)</f>
        <v>0</v>
      </c>
      <c r="B585" t="str">
        <f t="shared" si="9"/>
        <v>27</v>
      </c>
      <c r="C585" s="157">
        <v>27135</v>
      </c>
      <c r="D585" s="158" t="s">
        <v>1933</v>
      </c>
      <c r="E585">
        <v>67</v>
      </c>
      <c r="F585">
        <v>12</v>
      </c>
      <c r="G585" s="160">
        <v>0.17910447761194029</v>
      </c>
      <c r="H585">
        <v>41</v>
      </c>
      <c r="I585">
        <v>13</v>
      </c>
      <c r="J585" s="160">
        <v>0.31707317073170732</v>
      </c>
      <c r="K585">
        <v>58</v>
      </c>
      <c r="L585">
        <v>14</v>
      </c>
      <c r="M585" s="160">
        <v>0.2413793103448276</v>
      </c>
      <c r="N585">
        <v>63</v>
      </c>
      <c r="O585">
        <v>14</v>
      </c>
      <c r="P585" s="160">
        <v>0.22222222222222221</v>
      </c>
    </row>
    <row r="586" spans="1:16" x14ac:dyDescent="0.25">
      <c r="A586" s="44">
        <f>+COUNTIF($B$1:B586,ESTADISTICAS!B$9)</f>
        <v>0</v>
      </c>
      <c r="B586" t="str">
        <f t="shared" si="9"/>
        <v>27</v>
      </c>
      <c r="C586" s="157">
        <v>27150</v>
      </c>
      <c r="D586" s="158" t="s">
        <v>1934</v>
      </c>
      <c r="E586">
        <v>21</v>
      </c>
      <c r="F586">
        <v>1</v>
      </c>
      <c r="G586" s="160">
        <v>4.7619047619047616E-2</v>
      </c>
      <c r="H586">
        <v>36</v>
      </c>
      <c r="I586">
        <v>0</v>
      </c>
      <c r="J586" s="160">
        <v>0</v>
      </c>
      <c r="K586">
        <v>30</v>
      </c>
      <c r="L586">
        <v>7</v>
      </c>
      <c r="M586" s="160">
        <v>0.23333333333333334</v>
      </c>
      <c r="N586">
        <v>66</v>
      </c>
      <c r="O586">
        <v>3</v>
      </c>
      <c r="P586" s="160">
        <v>4.5454545454545456E-2</v>
      </c>
    </row>
    <row r="587" spans="1:16" x14ac:dyDescent="0.25">
      <c r="A587" s="44">
        <f>+COUNTIF($B$1:B587,ESTADISTICAS!B$9)</f>
        <v>0</v>
      </c>
      <c r="B587" t="str">
        <f t="shared" si="9"/>
        <v>27</v>
      </c>
      <c r="C587" s="157">
        <v>27160</v>
      </c>
      <c r="D587" s="158" t="s">
        <v>1935</v>
      </c>
      <c r="E587">
        <v>37</v>
      </c>
      <c r="F587">
        <v>2</v>
      </c>
      <c r="G587" s="160">
        <v>5.4054054054054057E-2</v>
      </c>
      <c r="H587">
        <v>49</v>
      </c>
      <c r="I587">
        <v>24</v>
      </c>
      <c r="J587" s="160">
        <v>0.48979591836734693</v>
      </c>
      <c r="K587">
        <v>43</v>
      </c>
      <c r="L587">
        <v>14</v>
      </c>
      <c r="M587" s="160">
        <v>0.32558139534883723</v>
      </c>
      <c r="N587">
        <v>63</v>
      </c>
      <c r="O587">
        <v>26</v>
      </c>
      <c r="P587" s="160">
        <v>0.41269841269841268</v>
      </c>
    </row>
    <row r="588" spans="1:16" x14ac:dyDescent="0.25">
      <c r="A588" s="44">
        <f>+COUNTIF($B$1:B588,ESTADISTICAS!B$9)</f>
        <v>0</v>
      </c>
      <c r="B588" t="str">
        <f t="shared" si="9"/>
        <v>27</v>
      </c>
      <c r="C588" s="157">
        <v>27205</v>
      </c>
      <c r="D588" s="158" t="s">
        <v>2444</v>
      </c>
      <c r="E588">
        <v>185</v>
      </c>
      <c r="F588">
        <v>29</v>
      </c>
      <c r="G588" s="160">
        <v>0.15675675675675677</v>
      </c>
      <c r="H588">
        <v>177</v>
      </c>
      <c r="I588">
        <v>32</v>
      </c>
      <c r="J588" s="160">
        <v>0.1807909604519774</v>
      </c>
      <c r="K588">
        <v>207</v>
      </c>
      <c r="L588">
        <v>66</v>
      </c>
      <c r="M588" s="160">
        <v>0.3188405797101449</v>
      </c>
      <c r="N588">
        <v>168</v>
      </c>
      <c r="O588">
        <v>46</v>
      </c>
      <c r="P588" s="160">
        <v>0.27380952380952384</v>
      </c>
    </row>
    <row r="589" spans="1:16" x14ac:dyDescent="0.25">
      <c r="A589" s="44">
        <f>+COUNTIF($B$1:B589,ESTADISTICAS!B$9)</f>
        <v>0</v>
      </c>
      <c r="B589" t="str">
        <f t="shared" si="9"/>
        <v>27</v>
      </c>
      <c r="C589" s="157">
        <v>27245</v>
      </c>
      <c r="D589" s="158" t="s">
        <v>1936</v>
      </c>
      <c r="E589">
        <v>90</v>
      </c>
      <c r="F589">
        <v>19</v>
      </c>
      <c r="G589" s="160">
        <v>0.21111111111111111</v>
      </c>
      <c r="H589">
        <v>84</v>
      </c>
      <c r="I589">
        <v>17</v>
      </c>
      <c r="J589" s="160">
        <v>0.20238095238095238</v>
      </c>
      <c r="K589">
        <v>78</v>
      </c>
      <c r="L589">
        <v>10</v>
      </c>
      <c r="M589" s="160">
        <v>0.12820512820512819</v>
      </c>
      <c r="N589">
        <v>93</v>
      </c>
      <c r="O589">
        <v>31</v>
      </c>
      <c r="P589" s="160">
        <v>0.33333333333333331</v>
      </c>
    </row>
    <row r="590" spans="1:16" x14ac:dyDescent="0.25">
      <c r="A590" s="44">
        <f>+COUNTIF($B$1:B590,ESTADISTICAS!B$9)</f>
        <v>0</v>
      </c>
      <c r="B590" t="str">
        <f t="shared" si="9"/>
        <v>27</v>
      </c>
      <c r="C590" s="157">
        <v>27250</v>
      </c>
      <c r="D590" s="158" t="s">
        <v>1937</v>
      </c>
      <c r="E590">
        <v>48</v>
      </c>
      <c r="F590">
        <v>4</v>
      </c>
      <c r="G590" s="160">
        <v>8.3333333333333329E-2</v>
      </c>
      <c r="H590">
        <v>86</v>
      </c>
      <c r="I590">
        <v>3</v>
      </c>
      <c r="J590" s="160">
        <v>3.4883720930232558E-2</v>
      </c>
      <c r="K590">
        <v>112</v>
      </c>
      <c r="L590">
        <v>7</v>
      </c>
      <c r="M590" s="160">
        <v>6.25E-2</v>
      </c>
      <c r="N590">
        <v>94</v>
      </c>
      <c r="O590">
        <v>7</v>
      </c>
      <c r="P590" s="160">
        <v>7.4468085106382975E-2</v>
      </c>
    </row>
    <row r="591" spans="1:16" x14ac:dyDescent="0.25">
      <c r="A591" s="44">
        <f>+COUNTIF($B$1:B591,ESTADISTICAS!B$9)</f>
        <v>0</v>
      </c>
      <c r="B591" t="str">
        <f t="shared" si="9"/>
        <v>27</v>
      </c>
      <c r="C591" s="157">
        <v>27361</v>
      </c>
      <c r="D591" s="158" t="s">
        <v>2445</v>
      </c>
      <c r="E591">
        <v>361</v>
      </c>
      <c r="F591">
        <v>68</v>
      </c>
      <c r="G591" s="160">
        <v>0.18836565096952909</v>
      </c>
      <c r="H591">
        <v>347</v>
      </c>
      <c r="I591">
        <v>77</v>
      </c>
      <c r="J591" s="160">
        <v>0.22190201729106629</v>
      </c>
      <c r="K591">
        <v>372</v>
      </c>
      <c r="L591">
        <v>112</v>
      </c>
      <c r="M591" s="160">
        <v>0.30107526881720431</v>
      </c>
      <c r="N591">
        <v>402</v>
      </c>
      <c r="O591">
        <v>117</v>
      </c>
      <c r="P591" s="160">
        <v>0.29104477611940299</v>
      </c>
    </row>
    <row r="592" spans="1:16" x14ac:dyDescent="0.25">
      <c r="A592" s="44">
        <f>+COUNTIF($B$1:B592,ESTADISTICAS!B$9)</f>
        <v>0</v>
      </c>
      <c r="B592" t="str">
        <f t="shared" si="9"/>
        <v>27</v>
      </c>
      <c r="C592" s="157">
        <v>27372</v>
      </c>
      <c r="D592" s="158" t="s">
        <v>1938</v>
      </c>
      <c r="E592">
        <v>18</v>
      </c>
      <c r="F592">
        <v>6</v>
      </c>
      <c r="G592" s="160">
        <v>0.33333333333333331</v>
      </c>
      <c r="H592">
        <v>20</v>
      </c>
      <c r="I592">
        <v>1</v>
      </c>
      <c r="J592" s="160">
        <v>0.05</v>
      </c>
      <c r="K592">
        <v>33</v>
      </c>
      <c r="L592">
        <v>4</v>
      </c>
      <c r="M592" s="160">
        <v>0.12121212121212122</v>
      </c>
      <c r="N592">
        <v>52</v>
      </c>
      <c r="O592">
        <v>5</v>
      </c>
      <c r="P592" s="160">
        <v>9.6153846153846159E-2</v>
      </c>
    </row>
    <row r="593" spans="1:16" x14ac:dyDescent="0.25">
      <c r="A593" s="44">
        <f>+COUNTIF($B$1:B593,ESTADISTICAS!B$9)</f>
        <v>0</v>
      </c>
      <c r="B593" t="str">
        <f t="shared" si="9"/>
        <v>27</v>
      </c>
      <c r="C593" s="157">
        <v>27413</v>
      </c>
      <c r="D593" s="158" t="s">
        <v>2446</v>
      </c>
      <c r="E593">
        <v>67</v>
      </c>
      <c r="F593">
        <v>9</v>
      </c>
      <c r="G593" s="160">
        <v>0.13432835820895522</v>
      </c>
      <c r="H593">
        <v>66</v>
      </c>
      <c r="I593">
        <v>12</v>
      </c>
      <c r="J593" s="160">
        <v>0.18181818181818182</v>
      </c>
      <c r="K593">
        <v>57</v>
      </c>
      <c r="L593">
        <v>16</v>
      </c>
      <c r="M593" s="160">
        <v>0.2807017543859649</v>
      </c>
      <c r="N593">
        <v>83</v>
      </c>
      <c r="O593">
        <v>19</v>
      </c>
      <c r="P593" s="160">
        <v>0.2289156626506024</v>
      </c>
    </row>
    <row r="594" spans="1:16" x14ac:dyDescent="0.25">
      <c r="A594" s="44">
        <f>+COUNTIF($B$1:B594,ESTADISTICAS!B$9)</f>
        <v>0</v>
      </c>
      <c r="B594" t="str">
        <f t="shared" si="9"/>
        <v>27</v>
      </c>
      <c r="C594" s="157">
        <v>27425</v>
      </c>
      <c r="D594" s="158" t="s">
        <v>1939</v>
      </c>
      <c r="E594">
        <v>11</v>
      </c>
      <c r="F594">
        <v>2</v>
      </c>
      <c r="G594" s="160">
        <v>0.18181818181818182</v>
      </c>
      <c r="H594">
        <v>4</v>
      </c>
      <c r="I594">
        <v>1</v>
      </c>
      <c r="J594" s="160">
        <v>0.25</v>
      </c>
      <c r="K594">
        <v>4</v>
      </c>
      <c r="L594">
        <v>3</v>
      </c>
      <c r="M594" s="160">
        <v>0.75</v>
      </c>
      <c r="N594">
        <v>11</v>
      </c>
      <c r="O594">
        <v>3</v>
      </c>
      <c r="P594" s="160">
        <v>0.27272727272727271</v>
      </c>
    </row>
    <row r="595" spans="1:16" x14ac:dyDescent="0.25">
      <c r="A595" s="44">
        <f>+COUNTIF($B$1:B595,ESTADISTICAS!B$9)</f>
        <v>0</v>
      </c>
      <c r="B595" t="str">
        <f t="shared" si="9"/>
        <v>27</v>
      </c>
      <c r="C595" s="157">
        <v>27430</v>
      </c>
      <c r="D595" s="158" t="s">
        <v>1940</v>
      </c>
      <c r="E595">
        <v>34</v>
      </c>
      <c r="F595">
        <v>7</v>
      </c>
      <c r="G595" s="160">
        <v>0.20588235294117646</v>
      </c>
      <c r="H595">
        <v>49</v>
      </c>
      <c r="I595">
        <v>6</v>
      </c>
      <c r="J595" s="160">
        <v>0.12244897959183673</v>
      </c>
      <c r="K595">
        <v>41</v>
      </c>
      <c r="L595">
        <v>3</v>
      </c>
      <c r="M595" s="160">
        <v>7.3170731707317069E-2</v>
      </c>
      <c r="N595">
        <v>60</v>
      </c>
      <c r="O595">
        <v>6</v>
      </c>
      <c r="P595" s="160">
        <v>0.1</v>
      </c>
    </row>
    <row r="596" spans="1:16" x14ac:dyDescent="0.25">
      <c r="A596" s="44">
        <f>+COUNTIF($B$1:B596,ESTADISTICAS!B$9)</f>
        <v>0</v>
      </c>
      <c r="B596" t="str">
        <f t="shared" si="9"/>
        <v>27</v>
      </c>
      <c r="C596" s="157">
        <v>27450</v>
      </c>
      <c r="D596" s="158" t="s">
        <v>1941</v>
      </c>
      <c r="E596">
        <v>104</v>
      </c>
      <c r="F596">
        <v>12</v>
      </c>
      <c r="G596" s="160">
        <v>0.11538461538461539</v>
      </c>
      <c r="H596">
        <v>94</v>
      </c>
      <c r="I596">
        <v>10</v>
      </c>
      <c r="J596" s="160">
        <v>0.10638297872340426</v>
      </c>
      <c r="K596">
        <v>97</v>
      </c>
      <c r="L596">
        <v>18</v>
      </c>
      <c r="M596" s="160">
        <v>0.18556701030927836</v>
      </c>
      <c r="N596">
        <v>107</v>
      </c>
      <c r="O596">
        <v>22</v>
      </c>
      <c r="P596" s="160">
        <v>0.20560747663551401</v>
      </c>
    </row>
    <row r="597" spans="1:16" x14ac:dyDescent="0.25">
      <c r="A597" s="44">
        <f>+COUNTIF($B$1:B597,ESTADISTICAS!B$9)</f>
        <v>0</v>
      </c>
      <c r="B597" t="str">
        <f t="shared" si="9"/>
        <v>27</v>
      </c>
      <c r="C597" s="157">
        <v>27491</v>
      </c>
      <c r="D597" s="158" t="s">
        <v>2447</v>
      </c>
      <c r="E597">
        <v>35</v>
      </c>
      <c r="F597">
        <v>5</v>
      </c>
      <c r="G597" s="160">
        <v>0.14285714285714285</v>
      </c>
      <c r="H597">
        <v>42</v>
      </c>
      <c r="I597">
        <v>5</v>
      </c>
      <c r="J597" s="160">
        <v>0.11904761904761904</v>
      </c>
      <c r="K597">
        <v>28</v>
      </c>
      <c r="L597">
        <v>12</v>
      </c>
      <c r="M597" s="160">
        <v>0.42857142857142855</v>
      </c>
      <c r="N597">
        <v>37</v>
      </c>
      <c r="O597">
        <v>10</v>
      </c>
      <c r="P597" s="160">
        <v>0.27027027027027029</v>
      </c>
    </row>
    <row r="598" spans="1:16" x14ac:dyDescent="0.25">
      <c r="A598" s="44">
        <f>+COUNTIF($B$1:B598,ESTADISTICAS!B$9)</f>
        <v>0</v>
      </c>
      <c r="B598" t="str">
        <f t="shared" si="9"/>
        <v>27</v>
      </c>
      <c r="C598" s="157">
        <v>27495</v>
      </c>
      <c r="D598" s="158" t="s">
        <v>1942</v>
      </c>
      <c r="E598">
        <v>58</v>
      </c>
      <c r="F598">
        <v>7</v>
      </c>
      <c r="G598" s="160">
        <v>0.1206896551724138</v>
      </c>
      <c r="H598">
        <v>73</v>
      </c>
      <c r="I598">
        <v>16</v>
      </c>
      <c r="J598" s="160">
        <v>0.21917808219178081</v>
      </c>
      <c r="K598">
        <v>60</v>
      </c>
      <c r="L598">
        <v>15</v>
      </c>
      <c r="M598" s="160">
        <v>0.25</v>
      </c>
      <c r="N598">
        <v>62</v>
      </c>
      <c r="O598">
        <v>19</v>
      </c>
      <c r="P598" s="160">
        <v>0.30645161290322581</v>
      </c>
    </row>
    <row r="599" spans="1:16" x14ac:dyDescent="0.25">
      <c r="A599" s="44">
        <f>+COUNTIF($B$1:B599,ESTADISTICAS!B$9)</f>
        <v>0</v>
      </c>
      <c r="B599" t="str">
        <f t="shared" si="9"/>
        <v>27</v>
      </c>
      <c r="C599" s="157">
        <v>27580</v>
      </c>
      <c r="D599" s="158" t="s">
        <v>1943</v>
      </c>
      <c r="E599">
        <v>50</v>
      </c>
      <c r="F599">
        <v>2</v>
      </c>
      <c r="G599" s="160">
        <v>0.04</v>
      </c>
      <c r="H599">
        <v>46</v>
      </c>
      <c r="I599">
        <v>2</v>
      </c>
      <c r="J599" s="160">
        <v>4.3478260869565216E-2</v>
      </c>
      <c r="K599">
        <v>45</v>
      </c>
      <c r="L599">
        <v>3</v>
      </c>
      <c r="M599" s="160">
        <v>6.6666666666666666E-2</v>
      </c>
      <c r="N599">
        <v>42</v>
      </c>
      <c r="O599">
        <v>5</v>
      </c>
      <c r="P599" s="160">
        <v>0.11904761904761904</v>
      </c>
    </row>
    <row r="600" spans="1:16" x14ac:dyDescent="0.25">
      <c r="A600" s="44">
        <f>+COUNTIF($B$1:B600,ESTADISTICAS!B$9)</f>
        <v>0</v>
      </c>
      <c r="B600" t="str">
        <f t="shared" si="9"/>
        <v>27</v>
      </c>
      <c r="C600" s="157">
        <v>27600</v>
      </c>
      <c r="D600" s="158" t="s">
        <v>1944</v>
      </c>
      <c r="E600">
        <v>92</v>
      </c>
      <c r="F600">
        <v>12</v>
      </c>
      <c r="G600" s="160">
        <v>0.13043478260869565</v>
      </c>
      <c r="H600">
        <v>105</v>
      </c>
      <c r="I600">
        <v>30</v>
      </c>
      <c r="J600" s="160">
        <v>0.2857142857142857</v>
      </c>
      <c r="K600">
        <v>74</v>
      </c>
      <c r="L600">
        <v>33</v>
      </c>
      <c r="M600" s="160">
        <v>0.44594594594594594</v>
      </c>
      <c r="N600">
        <v>84</v>
      </c>
      <c r="O600">
        <v>15</v>
      </c>
      <c r="P600" s="160">
        <v>0.17857142857142858</v>
      </c>
    </row>
    <row r="601" spans="1:16" x14ac:dyDescent="0.25">
      <c r="A601" s="44">
        <f>+COUNTIF($B$1:B601,ESTADISTICAS!B$9)</f>
        <v>0</v>
      </c>
      <c r="B601" t="str">
        <f t="shared" si="9"/>
        <v>27</v>
      </c>
      <c r="C601" s="157">
        <v>27615</v>
      </c>
      <c r="D601" s="158" t="s">
        <v>2504</v>
      </c>
      <c r="E601">
        <v>173</v>
      </c>
      <c r="F601">
        <v>12</v>
      </c>
      <c r="G601" s="160">
        <v>6.9364161849710976E-2</v>
      </c>
      <c r="H601">
        <v>154</v>
      </c>
      <c r="I601">
        <v>31</v>
      </c>
      <c r="J601" s="160">
        <v>0.20129870129870131</v>
      </c>
      <c r="K601">
        <v>194</v>
      </c>
      <c r="L601">
        <v>46</v>
      </c>
      <c r="M601" s="160">
        <v>0.23711340206185566</v>
      </c>
      <c r="N601">
        <v>218</v>
      </c>
      <c r="O601">
        <v>47</v>
      </c>
      <c r="P601" s="160">
        <v>0.21559633027522937</v>
      </c>
    </row>
    <row r="602" spans="1:16" x14ac:dyDescent="0.25">
      <c r="A602" s="44">
        <f>+COUNTIF($B$1:B602,ESTADISTICAS!B$9)</f>
        <v>0</v>
      </c>
      <c r="B602" t="str">
        <f t="shared" si="9"/>
        <v>27</v>
      </c>
      <c r="C602" s="157">
        <v>27660</v>
      </c>
      <c r="D602" s="158" t="s">
        <v>1945</v>
      </c>
      <c r="E602">
        <v>58</v>
      </c>
      <c r="F602">
        <v>10</v>
      </c>
      <c r="G602" s="160">
        <v>0.17241379310344829</v>
      </c>
      <c r="H602">
        <v>46</v>
      </c>
      <c r="I602">
        <v>8</v>
      </c>
      <c r="J602" s="160">
        <v>0.17391304347826086</v>
      </c>
      <c r="K602">
        <v>36</v>
      </c>
      <c r="L602">
        <v>8</v>
      </c>
      <c r="M602" s="160">
        <v>0.22222222222222221</v>
      </c>
      <c r="N602">
        <v>34</v>
      </c>
      <c r="O602">
        <v>7</v>
      </c>
      <c r="P602" s="160">
        <v>0.20588235294117646</v>
      </c>
    </row>
    <row r="603" spans="1:16" x14ac:dyDescent="0.25">
      <c r="A603" s="44">
        <f>+COUNTIF($B$1:B603,ESTADISTICAS!B$9)</f>
        <v>0</v>
      </c>
      <c r="B603" t="str">
        <f t="shared" si="9"/>
        <v>27</v>
      </c>
      <c r="C603" s="157">
        <v>27745</v>
      </c>
      <c r="D603" s="158" t="s">
        <v>1946</v>
      </c>
      <c r="E603">
        <v>16</v>
      </c>
      <c r="F603">
        <v>0</v>
      </c>
      <c r="G603" s="160">
        <v>0</v>
      </c>
      <c r="H603">
        <v>7</v>
      </c>
      <c r="I603">
        <v>0</v>
      </c>
      <c r="J603" s="160">
        <v>0</v>
      </c>
      <c r="K603">
        <v>6</v>
      </c>
      <c r="L603">
        <v>0</v>
      </c>
      <c r="M603" s="160">
        <v>0</v>
      </c>
      <c r="N603">
        <v>10</v>
      </c>
      <c r="O603">
        <v>0</v>
      </c>
      <c r="P603" s="160">
        <v>0</v>
      </c>
    </row>
    <row r="604" spans="1:16" x14ac:dyDescent="0.25">
      <c r="A604" s="44">
        <f>+COUNTIF($B$1:B604,ESTADISTICAS!B$9)</f>
        <v>0</v>
      </c>
      <c r="B604" t="str">
        <f t="shared" si="9"/>
        <v>27</v>
      </c>
      <c r="C604" s="157">
        <v>27787</v>
      </c>
      <c r="D604" s="158" t="s">
        <v>2448</v>
      </c>
      <c r="E604">
        <v>241</v>
      </c>
      <c r="F604">
        <v>38</v>
      </c>
      <c r="G604" s="160">
        <v>0.15767634854771784</v>
      </c>
      <c r="H604">
        <v>276</v>
      </c>
      <c r="I604">
        <v>36</v>
      </c>
      <c r="J604" s="160">
        <v>0.13043478260869565</v>
      </c>
      <c r="K604">
        <v>270</v>
      </c>
      <c r="L604">
        <v>62</v>
      </c>
      <c r="M604" s="160">
        <v>0.22962962962962963</v>
      </c>
      <c r="N604">
        <v>241</v>
      </c>
      <c r="O604">
        <v>28</v>
      </c>
      <c r="P604" s="160">
        <v>0.11618257261410789</v>
      </c>
    </row>
    <row r="605" spans="1:16" x14ac:dyDescent="0.25">
      <c r="A605" s="44">
        <f>+COUNTIF($B$1:B605,ESTADISTICAS!B$9)</f>
        <v>0</v>
      </c>
      <c r="B605" t="str">
        <f t="shared" si="9"/>
        <v>27</v>
      </c>
      <c r="C605" s="157">
        <v>27800</v>
      </c>
      <c r="D605" s="158" t="s">
        <v>1947</v>
      </c>
      <c r="E605">
        <v>78</v>
      </c>
      <c r="F605">
        <v>10</v>
      </c>
      <c r="G605" s="160">
        <v>0.12820512820512819</v>
      </c>
      <c r="H605">
        <v>112</v>
      </c>
      <c r="I605">
        <v>12</v>
      </c>
      <c r="J605" s="160">
        <v>0.10714285714285714</v>
      </c>
      <c r="K605">
        <v>107</v>
      </c>
      <c r="L605">
        <v>14</v>
      </c>
      <c r="M605" s="160">
        <v>0.13084112149532709</v>
      </c>
      <c r="N605">
        <v>92</v>
      </c>
      <c r="O605">
        <v>10</v>
      </c>
      <c r="P605" s="160">
        <v>0.10869565217391304</v>
      </c>
    </row>
    <row r="606" spans="1:16" x14ac:dyDescent="0.25">
      <c r="A606" s="44">
        <f>+COUNTIF($B$1:B606,ESTADISTICAS!B$9)</f>
        <v>0</v>
      </c>
      <c r="B606" t="str">
        <f t="shared" si="9"/>
        <v>27</v>
      </c>
      <c r="C606" s="157">
        <v>27810</v>
      </c>
      <c r="D606" s="158" t="s">
        <v>1948</v>
      </c>
      <c r="E606">
        <v>79</v>
      </c>
      <c r="F606">
        <v>10</v>
      </c>
      <c r="G606" s="160">
        <v>0.12658227848101267</v>
      </c>
      <c r="H606">
        <v>75</v>
      </c>
      <c r="I606">
        <v>12</v>
      </c>
      <c r="J606" s="160">
        <v>0.16</v>
      </c>
      <c r="K606">
        <v>68</v>
      </c>
      <c r="L606">
        <v>20</v>
      </c>
      <c r="M606" s="160">
        <v>0.29411764705882354</v>
      </c>
      <c r="N606">
        <v>65</v>
      </c>
      <c r="O606">
        <v>17</v>
      </c>
      <c r="P606" s="160">
        <v>0.26153846153846155</v>
      </c>
    </row>
    <row r="607" spans="1:16" x14ac:dyDescent="0.25">
      <c r="A607" s="44">
        <f>+COUNTIF($B$1:B607,ESTADISTICAS!B$9)</f>
        <v>0</v>
      </c>
      <c r="B607" t="str">
        <f t="shared" si="9"/>
        <v>41</v>
      </c>
      <c r="C607" s="157">
        <v>41001</v>
      </c>
      <c r="D607" s="158" t="s">
        <v>1949</v>
      </c>
      <c r="E607">
        <v>3532</v>
      </c>
      <c r="F607">
        <v>1795</v>
      </c>
      <c r="G607" s="160">
        <v>0.50821064552661377</v>
      </c>
      <c r="H607">
        <v>3673</v>
      </c>
      <c r="I607">
        <v>1873</v>
      </c>
      <c r="J607" s="160">
        <v>0.5099373808875578</v>
      </c>
      <c r="K607">
        <v>3566</v>
      </c>
      <c r="L607">
        <v>2100</v>
      </c>
      <c r="M607" s="160">
        <v>0.58889512058328664</v>
      </c>
      <c r="N607">
        <v>3501</v>
      </c>
      <c r="O607">
        <v>1877</v>
      </c>
      <c r="P607" s="160">
        <v>0.53613253356183943</v>
      </c>
    </row>
    <row r="608" spans="1:16" x14ac:dyDescent="0.25">
      <c r="A608" s="44">
        <f>+COUNTIF($B$1:B608,ESTADISTICAS!B$9)</f>
        <v>0</v>
      </c>
      <c r="B608" t="str">
        <f t="shared" si="9"/>
        <v>41</v>
      </c>
      <c r="C608" s="157">
        <v>41006</v>
      </c>
      <c r="D608" s="158" t="s">
        <v>1950</v>
      </c>
      <c r="E608">
        <v>162</v>
      </c>
      <c r="F608">
        <v>44</v>
      </c>
      <c r="G608" s="160">
        <v>0.27160493827160492</v>
      </c>
      <c r="H608">
        <v>181</v>
      </c>
      <c r="I608">
        <v>58</v>
      </c>
      <c r="J608" s="160">
        <v>0.32044198895027626</v>
      </c>
      <c r="K608">
        <v>191</v>
      </c>
      <c r="L608">
        <v>62</v>
      </c>
      <c r="M608" s="160">
        <v>0.32460732984293195</v>
      </c>
      <c r="N608">
        <v>216</v>
      </c>
      <c r="O608">
        <v>71</v>
      </c>
      <c r="P608" s="160">
        <v>0.32870370370370372</v>
      </c>
    </row>
    <row r="609" spans="1:16" x14ac:dyDescent="0.25">
      <c r="A609" s="44">
        <f>+COUNTIF($B$1:B609,ESTADISTICAS!B$9)</f>
        <v>0</v>
      </c>
      <c r="B609" t="str">
        <f t="shared" si="9"/>
        <v>41</v>
      </c>
      <c r="C609" s="157">
        <v>41013</v>
      </c>
      <c r="D609" s="158" t="s">
        <v>1951</v>
      </c>
      <c r="E609">
        <v>101</v>
      </c>
      <c r="F609">
        <v>46</v>
      </c>
      <c r="G609" s="160">
        <v>0.45544554455445546</v>
      </c>
      <c r="H609">
        <v>105</v>
      </c>
      <c r="I609">
        <v>29</v>
      </c>
      <c r="J609" s="160">
        <v>0.27619047619047621</v>
      </c>
      <c r="K609">
        <v>114</v>
      </c>
      <c r="L609">
        <v>34</v>
      </c>
      <c r="M609" s="160">
        <v>0.2982456140350877</v>
      </c>
      <c r="N609">
        <v>109</v>
      </c>
      <c r="O609">
        <v>45</v>
      </c>
      <c r="P609" s="160">
        <v>0.41284403669724773</v>
      </c>
    </row>
    <row r="610" spans="1:16" x14ac:dyDescent="0.25">
      <c r="A610" s="44">
        <f>+COUNTIF($B$1:B610,ESTADISTICAS!B$9)</f>
        <v>0</v>
      </c>
      <c r="B610" t="str">
        <f t="shared" si="9"/>
        <v>41</v>
      </c>
      <c r="C610" s="157">
        <v>41016</v>
      </c>
      <c r="D610" s="158" t="s">
        <v>1952</v>
      </c>
      <c r="E610">
        <v>156</v>
      </c>
      <c r="F610">
        <v>42</v>
      </c>
      <c r="G610" s="160">
        <v>0.26923076923076922</v>
      </c>
      <c r="H610">
        <v>175</v>
      </c>
      <c r="I610">
        <v>53</v>
      </c>
      <c r="J610" s="160">
        <v>0.30285714285714288</v>
      </c>
      <c r="K610">
        <v>157</v>
      </c>
      <c r="L610">
        <v>51</v>
      </c>
      <c r="M610" s="160">
        <v>0.32484076433121017</v>
      </c>
      <c r="N610">
        <v>192</v>
      </c>
      <c r="O610">
        <v>45</v>
      </c>
      <c r="P610" s="160">
        <v>0.234375</v>
      </c>
    </row>
    <row r="611" spans="1:16" x14ac:dyDescent="0.25">
      <c r="A611" s="44">
        <f>+COUNTIF($B$1:B611,ESTADISTICAS!B$9)</f>
        <v>0</v>
      </c>
      <c r="B611" t="str">
        <f t="shared" si="9"/>
        <v>41</v>
      </c>
      <c r="C611" s="157">
        <v>41020</v>
      </c>
      <c r="D611" s="158" t="s">
        <v>1953</v>
      </c>
      <c r="E611">
        <v>201</v>
      </c>
      <c r="F611">
        <v>68</v>
      </c>
      <c r="G611" s="160">
        <v>0.3383084577114428</v>
      </c>
      <c r="H611">
        <v>198</v>
      </c>
      <c r="I611">
        <v>84</v>
      </c>
      <c r="J611" s="160">
        <v>0.42424242424242425</v>
      </c>
      <c r="K611">
        <v>235</v>
      </c>
      <c r="L611">
        <v>84</v>
      </c>
      <c r="M611" s="160">
        <v>0.35744680851063831</v>
      </c>
      <c r="N611">
        <v>202</v>
      </c>
      <c r="O611">
        <v>70</v>
      </c>
      <c r="P611" s="160">
        <v>0.34653465346534651</v>
      </c>
    </row>
    <row r="612" spans="1:16" x14ac:dyDescent="0.25">
      <c r="A612" s="44">
        <f>+COUNTIF($B$1:B612,ESTADISTICAS!B$9)</f>
        <v>0</v>
      </c>
      <c r="B612" t="str">
        <f t="shared" si="9"/>
        <v>41</v>
      </c>
      <c r="C612" s="157">
        <v>41026</v>
      </c>
      <c r="D612" s="158" t="s">
        <v>1954</v>
      </c>
      <c r="E612">
        <v>44</v>
      </c>
      <c r="F612">
        <v>17</v>
      </c>
      <c r="G612" s="160">
        <v>0.38636363636363635</v>
      </c>
      <c r="H612">
        <v>36</v>
      </c>
      <c r="I612">
        <v>22</v>
      </c>
      <c r="J612" s="160">
        <v>0.61111111111111116</v>
      </c>
      <c r="K612">
        <v>24</v>
      </c>
      <c r="L612">
        <v>14</v>
      </c>
      <c r="M612" s="160">
        <v>0.58333333333333337</v>
      </c>
      <c r="N612">
        <v>39</v>
      </c>
      <c r="O612">
        <v>15</v>
      </c>
      <c r="P612" s="160">
        <v>0.38461538461538464</v>
      </c>
    </row>
    <row r="613" spans="1:16" x14ac:dyDescent="0.25">
      <c r="A613" s="44">
        <f>+COUNTIF($B$1:B613,ESTADISTICAS!B$9)</f>
        <v>0</v>
      </c>
      <c r="B613" t="str">
        <f t="shared" si="9"/>
        <v>41</v>
      </c>
      <c r="C613" s="157">
        <v>41078</v>
      </c>
      <c r="D613" s="158" t="s">
        <v>1955</v>
      </c>
      <c r="E613">
        <v>57</v>
      </c>
      <c r="F613">
        <v>22</v>
      </c>
      <c r="G613" s="160">
        <v>0.38596491228070173</v>
      </c>
      <c r="H613">
        <v>71</v>
      </c>
      <c r="I613">
        <v>21</v>
      </c>
      <c r="J613" s="160">
        <v>0.29577464788732394</v>
      </c>
      <c r="K613">
        <v>68</v>
      </c>
      <c r="L613">
        <v>29</v>
      </c>
      <c r="M613" s="160">
        <v>0.4264705882352941</v>
      </c>
      <c r="N613">
        <v>63</v>
      </c>
      <c r="O613">
        <v>20</v>
      </c>
      <c r="P613" s="160">
        <v>0.31746031746031744</v>
      </c>
    </row>
    <row r="614" spans="1:16" x14ac:dyDescent="0.25">
      <c r="A614" s="44">
        <f>+COUNTIF($B$1:B614,ESTADISTICAS!B$9)</f>
        <v>0</v>
      </c>
      <c r="B614" t="str">
        <f t="shared" si="9"/>
        <v>41</v>
      </c>
      <c r="C614" s="157">
        <v>41132</v>
      </c>
      <c r="D614" s="158" t="s">
        <v>1956</v>
      </c>
      <c r="E614">
        <v>261</v>
      </c>
      <c r="F614">
        <v>150</v>
      </c>
      <c r="G614" s="160">
        <v>0.57471264367816088</v>
      </c>
      <c r="H614">
        <v>246</v>
      </c>
      <c r="I614">
        <v>130</v>
      </c>
      <c r="J614" s="160">
        <v>0.52845528455284552</v>
      </c>
      <c r="K614">
        <v>235</v>
      </c>
      <c r="L614">
        <v>145</v>
      </c>
      <c r="M614" s="160">
        <v>0.61702127659574468</v>
      </c>
      <c r="N614">
        <v>208</v>
      </c>
      <c r="O614">
        <v>105</v>
      </c>
      <c r="P614" s="160">
        <v>0.50480769230769229</v>
      </c>
    </row>
    <row r="615" spans="1:16" x14ac:dyDescent="0.25">
      <c r="A615" s="44">
        <f>+COUNTIF($B$1:B615,ESTADISTICAS!B$9)</f>
        <v>0</v>
      </c>
      <c r="B615" t="str">
        <f t="shared" si="9"/>
        <v>41</v>
      </c>
      <c r="C615" s="157">
        <v>41206</v>
      </c>
      <c r="D615" s="158" t="s">
        <v>1957</v>
      </c>
      <c r="E615">
        <v>37</v>
      </c>
      <c r="F615">
        <v>17</v>
      </c>
      <c r="G615" s="160">
        <v>0.45945945945945948</v>
      </c>
      <c r="H615">
        <v>43</v>
      </c>
      <c r="I615">
        <v>17</v>
      </c>
      <c r="J615" s="160">
        <v>0.39534883720930231</v>
      </c>
      <c r="K615">
        <v>42</v>
      </c>
      <c r="L615">
        <v>14</v>
      </c>
      <c r="M615" s="160">
        <v>0.33333333333333331</v>
      </c>
      <c r="N615">
        <v>54</v>
      </c>
      <c r="O615">
        <v>20</v>
      </c>
      <c r="P615" s="160">
        <v>0.37037037037037035</v>
      </c>
    </row>
    <row r="616" spans="1:16" x14ac:dyDescent="0.25">
      <c r="A616" s="44">
        <f>+COUNTIF($B$1:B616,ESTADISTICAS!B$9)</f>
        <v>0</v>
      </c>
      <c r="B616" t="str">
        <f t="shared" si="9"/>
        <v>41</v>
      </c>
      <c r="C616" s="157">
        <v>41244</v>
      </c>
      <c r="D616" s="158" t="s">
        <v>1958</v>
      </c>
      <c r="E616">
        <v>33</v>
      </c>
      <c r="F616">
        <v>11</v>
      </c>
      <c r="G616" s="160">
        <v>0.33333333333333331</v>
      </c>
      <c r="H616">
        <v>34</v>
      </c>
      <c r="I616">
        <v>9</v>
      </c>
      <c r="J616" s="160">
        <v>0.26470588235294118</v>
      </c>
      <c r="K616">
        <v>39</v>
      </c>
      <c r="L616">
        <v>12</v>
      </c>
      <c r="M616" s="160">
        <v>0.30769230769230771</v>
      </c>
      <c r="N616">
        <v>45</v>
      </c>
      <c r="O616">
        <v>15</v>
      </c>
      <c r="P616" s="160">
        <v>0.33333333333333331</v>
      </c>
    </row>
    <row r="617" spans="1:16" x14ac:dyDescent="0.25">
      <c r="A617" s="44">
        <f>+COUNTIF($B$1:B617,ESTADISTICAS!B$9)</f>
        <v>0</v>
      </c>
      <c r="B617" t="str">
        <f t="shared" si="9"/>
        <v>41</v>
      </c>
      <c r="C617" s="157">
        <v>41298</v>
      </c>
      <c r="D617" s="158" t="s">
        <v>1959</v>
      </c>
      <c r="E617">
        <v>790</v>
      </c>
      <c r="F617">
        <v>441</v>
      </c>
      <c r="G617" s="160">
        <v>0.5582278481012658</v>
      </c>
      <c r="H617">
        <v>761</v>
      </c>
      <c r="I617">
        <v>403</v>
      </c>
      <c r="J617" s="160">
        <v>0.52956636005256241</v>
      </c>
      <c r="K617">
        <v>782</v>
      </c>
      <c r="L617">
        <v>382</v>
      </c>
      <c r="M617" s="160">
        <v>0.48849104859335041</v>
      </c>
      <c r="N617">
        <v>791</v>
      </c>
      <c r="O617">
        <v>369</v>
      </c>
      <c r="P617" s="160">
        <v>0.46649810366624528</v>
      </c>
    </row>
    <row r="618" spans="1:16" x14ac:dyDescent="0.25">
      <c r="A618" s="44">
        <f>+COUNTIF($B$1:B618,ESTADISTICAS!B$9)</f>
        <v>0</v>
      </c>
      <c r="B618" t="str">
        <f t="shared" si="9"/>
        <v>41</v>
      </c>
      <c r="C618" s="157">
        <v>41306</v>
      </c>
      <c r="D618" s="158" t="s">
        <v>1960</v>
      </c>
      <c r="E618">
        <v>314</v>
      </c>
      <c r="F618">
        <v>107</v>
      </c>
      <c r="G618" s="160">
        <v>0.34076433121019106</v>
      </c>
      <c r="H618">
        <v>297</v>
      </c>
      <c r="I618">
        <v>116</v>
      </c>
      <c r="J618" s="160">
        <v>0.39057239057239057</v>
      </c>
      <c r="K618">
        <v>352</v>
      </c>
      <c r="L618">
        <v>144</v>
      </c>
      <c r="M618" s="160">
        <v>0.40909090909090912</v>
      </c>
      <c r="N618">
        <v>307</v>
      </c>
      <c r="O618">
        <v>107</v>
      </c>
      <c r="P618" s="160">
        <v>0.34853420195439738</v>
      </c>
    </row>
    <row r="619" spans="1:16" x14ac:dyDescent="0.25">
      <c r="A619" s="44">
        <f>+COUNTIF($B$1:B619,ESTADISTICAS!B$9)</f>
        <v>0</v>
      </c>
      <c r="B619" t="str">
        <f t="shared" si="9"/>
        <v>41</v>
      </c>
      <c r="C619" s="157">
        <v>41319</v>
      </c>
      <c r="D619" s="158" t="s">
        <v>1459</v>
      </c>
      <c r="E619">
        <v>192</v>
      </c>
      <c r="F619">
        <v>69</v>
      </c>
      <c r="G619" s="160">
        <v>0.359375</v>
      </c>
      <c r="H619">
        <v>157</v>
      </c>
      <c r="I619">
        <v>40</v>
      </c>
      <c r="J619" s="160">
        <v>0.25477707006369427</v>
      </c>
      <c r="K619">
        <v>155</v>
      </c>
      <c r="L619">
        <v>49</v>
      </c>
      <c r="M619" s="160">
        <v>0.31612903225806449</v>
      </c>
      <c r="N619">
        <v>169</v>
      </c>
      <c r="O619">
        <v>55</v>
      </c>
      <c r="P619" s="160">
        <v>0.32544378698224852</v>
      </c>
    </row>
    <row r="620" spans="1:16" x14ac:dyDescent="0.25">
      <c r="A620" s="44">
        <f>+COUNTIF($B$1:B620,ESTADISTICAS!B$9)</f>
        <v>0</v>
      </c>
      <c r="B620" t="str">
        <f t="shared" si="9"/>
        <v>41</v>
      </c>
      <c r="C620" s="157">
        <v>41349</v>
      </c>
      <c r="D620" s="158" t="s">
        <v>1961</v>
      </c>
      <c r="E620">
        <v>65</v>
      </c>
      <c r="F620">
        <v>29</v>
      </c>
      <c r="G620" s="160">
        <v>0.44615384615384618</v>
      </c>
      <c r="H620">
        <v>40</v>
      </c>
      <c r="I620">
        <v>8</v>
      </c>
      <c r="J620" s="160">
        <v>0.2</v>
      </c>
      <c r="K620">
        <v>52</v>
      </c>
      <c r="L620">
        <v>21</v>
      </c>
      <c r="M620" s="160">
        <v>0.40384615384615385</v>
      </c>
      <c r="N620">
        <v>50</v>
      </c>
      <c r="O620">
        <v>10</v>
      </c>
      <c r="P620" s="160">
        <v>0.2</v>
      </c>
    </row>
    <row r="621" spans="1:16" x14ac:dyDescent="0.25">
      <c r="A621" s="44">
        <f>+COUNTIF($B$1:B621,ESTADISTICAS!B$9)</f>
        <v>0</v>
      </c>
      <c r="B621" t="str">
        <f t="shared" si="9"/>
        <v>41</v>
      </c>
      <c r="C621" s="157">
        <v>41357</v>
      </c>
      <c r="D621" s="158" t="s">
        <v>1962</v>
      </c>
      <c r="E621">
        <v>91</v>
      </c>
      <c r="F621">
        <v>33</v>
      </c>
      <c r="G621" s="160">
        <v>0.36263736263736263</v>
      </c>
      <c r="H621">
        <v>116</v>
      </c>
      <c r="I621">
        <v>41</v>
      </c>
      <c r="J621" s="160">
        <v>0.35344827586206895</v>
      </c>
      <c r="K621">
        <v>125</v>
      </c>
      <c r="L621">
        <v>38</v>
      </c>
      <c r="M621" s="160">
        <v>0.30399999999999999</v>
      </c>
      <c r="N621">
        <v>84</v>
      </c>
      <c r="O621">
        <v>31</v>
      </c>
      <c r="P621" s="160">
        <v>0.36904761904761907</v>
      </c>
    </row>
    <row r="622" spans="1:16" x14ac:dyDescent="0.25">
      <c r="A622" s="44">
        <f>+COUNTIF($B$1:B622,ESTADISTICAS!B$9)</f>
        <v>0</v>
      </c>
      <c r="B622" t="str">
        <f t="shared" si="9"/>
        <v>41</v>
      </c>
      <c r="C622" s="157">
        <v>41359</v>
      </c>
      <c r="D622" s="158" t="s">
        <v>1963</v>
      </c>
      <c r="E622">
        <v>260</v>
      </c>
      <c r="F622">
        <v>71</v>
      </c>
      <c r="G622" s="160">
        <v>0.27307692307692305</v>
      </c>
      <c r="H622">
        <v>205</v>
      </c>
      <c r="I622">
        <v>65</v>
      </c>
      <c r="J622" s="160">
        <v>0.31707317073170732</v>
      </c>
      <c r="K622">
        <v>231</v>
      </c>
      <c r="L622">
        <v>73</v>
      </c>
      <c r="M622" s="160">
        <v>0.31601731601731603</v>
      </c>
      <c r="N622">
        <v>216</v>
      </c>
      <c r="O622">
        <v>80</v>
      </c>
      <c r="P622" s="160">
        <v>0.37037037037037035</v>
      </c>
    </row>
    <row r="623" spans="1:16" x14ac:dyDescent="0.25">
      <c r="A623" s="44">
        <f>+COUNTIF($B$1:B623,ESTADISTICAS!B$9)</f>
        <v>0</v>
      </c>
      <c r="B623" t="str">
        <f t="shared" si="9"/>
        <v>41</v>
      </c>
      <c r="C623" s="157">
        <v>41378</v>
      </c>
      <c r="D623" s="158" t="s">
        <v>1964</v>
      </c>
      <c r="E623">
        <v>118</v>
      </c>
      <c r="F623">
        <v>31</v>
      </c>
      <c r="G623" s="160">
        <v>0.26271186440677968</v>
      </c>
      <c r="H623">
        <v>101</v>
      </c>
      <c r="I623">
        <v>28</v>
      </c>
      <c r="J623" s="160">
        <v>0.27722772277227725</v>
      </c>
      <c r="K623">
        <v>126</v>
      </c>
      <c r="L623">
        <v>35</v>
      </c>
      <c r="M623" s="160">
        <v>0.27777777777777779</v>
      </c>
      <c r="N623">
        <v>106</v>
      </c>
      <c r="O623">
        <v>30</v>
      </c>
      <c r="P623" s="160">
        <v>0.28301886792452829</v>
      </c>
    </row>
    <row r="624" spans="1:16" x14ac:dyDescent="0.25">
      <c r="A624" s="44">
        <f>+COUNTIF($B$1:B624,ESTADISTICAS!B$9)</f>
        <v>0</v>
      </c>
      <c r="B624" t="str">
        <f t="shared" si="9"/>
        <v>41</v>
      </c>
      <c r="C624" s="157">
        <v>41396</v>
      </c>
      <c r="D624" s="158" t="s">
        <v>1965</v>
      </c>
      <c r="E624">
        <v>641</v>
      </c>
      <c r="F624">
        <v>284</v>
      </c>
      <c r="G624" s="160">
        <v>0.44305772230889234</v>
      </c>
      <c r="H624">
        <v>644</v>
      </c>
      <c r="I624">
        <v>233</v>
      </c>
      <c r="J624" s="160">
        <v>0.36180124223602483</v>
      </c>
      <c r="K624">
        <v>638</v>
      </c>
      <c r="L624">
        <v>285</v>
      </c>
      <c r="M624" s="160">
        <v>0.44670846394984326</v>
      </c>
      <c r="N624">
        <v>676</v>
      </c>
      <c r="O624">
        <v>243</v>
      </c>
      <c r="P624" s="160">
        <v>0.35946745562130178</v>
      </c>
    </row>
    <row r="625" spans="1:16" x14ac:dyDescent="0.25">
      <c r="A625" s="44">
        <f>+COUNTIF($B$1:B625,ESTADISTICAS!B$9)</f>
        <v>0</v>
      </c>
      <c r="B625" t="str">
        <f t="shared" si="9"/>
        <v>41</v>
      </c>
      <c r="C625" s="157">
        <v>41483</v>
      </c>
      <c r="D625" s="158" t="s">
        <v>1966</v>
      </c>
      <c r="E625">
        <v>87</v>
      </c>
      <c r="F625">
        <v>33</v>
      </c>
      <c r="G625" s="160">
        <v>0.37931034482758619</v>
      </c>
      <c r="H625">
        <v>87</v>
      </c>
      <c r="I625">
        <v>28</v>
      </c>
      <c r="J625" s="160">
        <v>0.32183908045977011</v>
      </c>
      <c r="K625">
        <v>73</v>
      </c>
      <c r="L625">
        <v>20</v>
      </c>
      <c r="M625" s="160">
        <v>0.27397260273972601</v>
      </c>
      <c r="N625">
        <v>103</v>
      </c>
      <c r="O625">
        <v>20</v>
      </c>
      <c r="P625" s="160">
        <v>0.1941747572815534</v>
      </c>
    </row>
    <row r="626" spans="1:16" x14ac:dyDescent="0.25">
      <c r="A626" s="44">
        <f>+COUNTIF($B$1:B626,ESTADISTICAS!B$9)</f>
        <v>0</v>
      </c>
      <c r="B626" t="str">
        <f t="shared" si="9"/>
        <v>41</v>
      </c>
      <c r="C626" s="157">
        <v>41503</v>
      </c>
      <c r="D626" s="158" t="s">
        <v>1967</v>
      </c>
      <c r="E626">
        <v>86</v>
      </c>
      <c r="F626">
        <v>35</v>
      </c>
      <c r="G626" s="160">
        <v>0.40697674418604651</v>
      </c>
      <c r="H626">
        <v>115</v>
      </c>
      <c r="I626">
        <v>32</v>
      </c>
      <c r="J626" s="160">
        <v>0.27826086956521739</v>
      </c>
      <c r="K626">
        <v>137</v>
      </c>
      <c r="L626">
        <v>37</v>
      </c>
      <c r="M626" s="160">
        <v>0.27007299270072993</v>
      </c>
      <c r="N626">
        <v>128</v>
      </c>
      <c r="O626">
        <v>36</v>
      </c>
      <c r="P626" s="160">
        <v>0.28125</v>
      </c>
    </row>
    <row r="627" spans="1:16" x14ac:dyDescent="0.25">
      <c r="A627" s="44">
        <f>+COUNTIF($B$1:B627,ESTADISTICAS!B$9)</f>
        <v>0</v>
      </c>
      <c r="B627" t="str">
        <f t="shared" si="9"/>
        <v>41</v>
      </c>
      <c r="C627" s="157">
        <v>41518</v>
      </c>
      <c r="D627" s="158" t="s">
        <v>1968</v>
      </c>
      <c r="E627">
        <v>63</v>
      </c>
      <c r="F627">
        <v>28</v>
      </c>
      <c r="G627" s="160">
        <v>0.44444444444444442</v>
      </c>
      <c r="H627">
        <v>71</v>
      </c>
      <c r="I627">
        <v>39</v>
      </c>
      <c r="J627" s="160">
        <v>0.54929577464788737</v>
      </c>
      <c r="K627">
        <v>72</v>
      </c>
      <c r="L627">
        <v>39</v>
      </c>
      <c r="M627" s="160">
        <v>0.54166666666666663</v>
      </c>
      <c r="N627">
        <v>88</v>
      </c>
      <c r="O627">
        <v>46</v>
      </c>
      <c r="P627" s="160">
        <v>0.52272727272727271</v>
      </c>
    </row>
    <row r="628" spans="1:16" x14ac:dyDescent="0.25">
      <c r="A628" s="44">
        <f>+COUNTIF($B$1:B628,ESTADISTICAS!B$9)</f>
        <v>0</v>
      </c>
      <c r="B628" t="str">
        <f t="shared" si="9"/>
        <v>41</v>
      </c>
      <c r="C628" s="157">
        <v>41524</v>
      </c>
      <c r="D628" s="158" t="s">
        <v>1969</v>
      </c>
      <c r="E628">
        <v>317</v>
      </c>
      <c r="F628">
        <v>173</v>
      </c>
      <c r="G628" s="160">
        <v>0.5457413249211357</v>
      </c>
      <c r="H628">
        <v>251</v>
      </c>
      <c r="I628">
        <v>134</v>
      </c>
      <c r="J628" s="160">
        <v>0.53386454183266929</v>
      </c>
      <c r="K628">
        <v>249</v>
      </c>
      <c r="L628">
        <v>137</v>
      </c>
      <c r="M628" s="160">
        <v>0.55020080321285136</v>
      </c>
      <c r="N628">
        <v>292</v>
      </c>
      <c r="O628">
        <v>136</v>
      </c>
      <c r="P628" s="160">
        <v>0.46575342465753422</v>
      </c>
    </row>
    <row r="629" spans="1:16" x14ac:dyDescent="0.25">
      <c r="A629" s="44">
        <f>+COUNTIF($B$1:B629,ESTADISTICAS!B$9)</f>
        <v>0</v>
      </c>
      <c r="B629" t="str">
        <f t="shared" si="9"/>
        <v>41</v>
      </c>
      <c r="C629" s="157">
        <v>41530</v>
      </c>
      <c r="D629" s="158" t="s">
        <v>1719</v>
      </c>
      <c r="E629">
        <v>124</v>
      </c>
      <c r="F629">
        <v>15</v>
      </c>
      <c r="G629" s="160">
        <v>0.12096774193548387</v>
      </c>
      <c r="H629">
        <v>125</v>
      </c>
      <c r="I629">
        <v>28</v>
      </c>
      <c r="J629" s="160">
        <v>0.224</v>
      </c>
      <c r="K629">
        <v>112</v>
      </c>
      <c r="L629">
        <v>30</v>
      </c>
      <c r="M629" s="160">
        <v>0.26785714285714285</v>
      </c>
      <c r="N629">
        <v>119</v>
      </c>
      <c r="O629">
        <v>29</v>
      </c>
      <c r="P629" s="160">
        <v>0.24369747899159663</v>
      </c>
    </row>
    <row r="630" spans="1:16" x14ac:dyDescent="0.25">
      <c r="A630" s="44">
        <f>+COUNTIF($B$1:B630,ESTADISTICAS!B$9)</f>
        <v>0</v>
      </c>
      <c r="B630" t="str">
        <f t="shared" si="9"/>
        <v>41</v>
      </c>
      <c r="C630" s="157">
        <v>41548</v>
      </c>
      <c r="D630" s="158" t="s">
        <v>1970</v>
      </c>
      <c r="E630">
        <v>124</v>
      </c>
      <c r="F630">
        <v>44</v>
      </c>
      <c r="G630" s="160">
        <v>0.35483870967741937</v>
      </c>
      <c r="H630">
        <v>116</v>
      </c>
      <c r="I630">
        <v>48</v>
      </c>
      <c r="J630" s="160">
        <v>0.41379310344827586</v>
      </c>
      <c r="K630">
        <v>152</v>
      </c>
      <c r="L630">
        <v>64</v>
      </c>
      <c r="M630" s="160">
        <v>0.42105263157894735</v>
      </c>
      <c r="N630">
        <v>156</v>
      </c>
      <c r="O630">
        <v>53</v>
      </c>
      <c r="P630" s="160">
        <v>0.33974358974358976</v>
      </c>
    </row>
    <row r="631" spans="1:16" x14ac:dyDescent="0.25">
      <c r="A631" s="44">
        <f>+COUNTIF($B$1:B631,ESTADISTICAS!B$9)</f>
        <v>0</v>
      </c>
      <c r="B631" t="str">
        <f t="shared" si="9"/>
        <v>41</v>
      </c>
      <c r="C631" s="157">
        <v>41551</v>
      </c>
      <c r="D631" s="158" t="s">
        <v>1971</v>
      </c>
      <c r="E631">
        <v>1224</v>
      </c>
      <c r="F631">
        <v>470</v>
      </c>
      <c r="G631" s="160">
        <v>0.38398692810457519</v>
      </c>
      <c r="H631">
        <v>1295</v>
      </c>
      <c r="I631">
        <v>543</v>
      </c>
      <c r="J631" s="160">
        <v>0.41930501930501929</v>
      </c>
      <c r="K631">
        <v>1244</v>
      </c>
      <c r="L631">
        <v>548</v>
      </c>
      <c r="M631" s="160">
        <v>0.44051446945337619</v>
      </c>
      <c r="N631">
        <v>1247</v>
      </c>
      <c r="O631">
        <v>496</v>
      </c>
      <c r="P631" s="160">
        <v>0.39775461106655974</v>
      </c>
    </row>
    <row r="632" spans="1:16" x14ac:dyDescent="0.25">
      <c r="A632" s="44">
        <f>+COUNTIF($B$1:B632,ESTADISTICAS!B$9)</f>
        <v>0</v>
      </c>
      <c r="B632" t="str">
        <f t="shared" si="9"/>
        <v>41</v>
      </c>
      <c r="C632" s="157">
        <v>41615</v>
      </c>
      <c r="D632" s="158" t="s">
        <v>1972</v>
      </c>
      <c r="E632">
        <v>262</v>
      </c>
      <c r="F632">
        <v>120</v>
      </c>
      <c r="G632" s="160">
        <v>0.4580152671755725</v>
      </c>
      <c r="H632">
        <v>252</v>
      </c>
      <c r="I632">
        <v>124</v>
      </c>
      <c r="J632" s="160">
        <v>0.49206349206349204</v>
      </c>
      <c r="K632">
        <v>244</v>
      </c>
      <c r="L632">
        <v>144</v>
      </c>
      <c r="M632" s="160">
        <v>0.5901639344262295</v>
      </c>
      <c r="N632">
        <v>281</v>
      </c>
      <c r="O632">
        <v>133</v>
      </c>
      <c r="P632" s="160">
        <v>0.47330960854092524</v>
      </c>
    </row>
    <row r="633" spans="1:16" x14ac:dyDescent="0.25">
      <c r="A633" s="44">
        <f>+COUNTIF($B$1:B633,ESTADISTICAS!B$9)</f>
        <v>0</v>
      </c>
      <c r="B633" t="str">
        <f t="shared" si="9"/>
        <v>41</v>
      </c>
      <c r="C633" s="157">
        <v>41660</v>
      </c>
      <c r="D633" s="158" t="s">
        <v>1973</v>
      </c>
      <c r="E633">
        <v>88</v>
      </c>
      <c r="F633">
        <v>17</v>
      </c>
      <c r="G633" s="160">
        <v>0.19318181818181818</v>
      </c>
      <c r="H633">
        <v>95</v>
      </c>
      <c r="I633">
        <v>26</v>
      </c>
      <c r="J633" s="160">
        <v>0.27368421052631581</v>
      </c>
      <c r="K633">
        <v>101</v>
      </c>
      <c r="L633">
        <v>43</v>
      </c>
      <c r="M633" s="160">
        <v>0.42574257425742573</v>
      </c>
      <c r="N633">
        <v>108</v>
      </c>
      <c r="O633">
        <v>32</v>
      </c>
      <c r="P633" s="160">
        <v>0.29629629629629628</v>
      </c>
    </row>
    <row r="634" spans="1:16" x14ac:dyDescent="0.25">
      <c r="A634" s="44">
        <f>+COUNTIF($B$1:B634,ESTADISTICAS!B$9)</f>
        <v>0</v>
      </c>
      <c r="B634" t="str">
        <f t="shared" si="9"/>
        <v>41</v>
      </c>
      <c r="C634" s="157">
        <v>41668</v>
      </c>
      <c r="D634" s="158" t="s">
        <v>1974</v>
      </c>
      <c r="E634">
        <v>297</v>
      </c>
      <c r="F634">
        <v>88</v>
      </c>
      <c r="G634" s="160">
        <v>0.29629629629629628</v>
      </c>
      <c r="H634">
        <v>283</v>
      </c>
      <c r="I634">
        <v>64</v>
      </c>
      <c r="J634" s="160">
        <v>0.22614840989399293</v>
      </c>
      <c r="K634">
        <v>314</v>
      </c>
      <c r="L634">
        <v>99</v>
      </c>
      <c r="M634" s="160">
        <v>0.31528662420382164</v>
      </c>
      <c r="N634">
        <v>356</v>
      </c>
      <c r="O634">
        <v>99</v>
      </c>
      <c r="P634" s="160">
        <v>0.27808988764044945</v>
      </c>
    </row>
    <row r="635" spans="1:16" x14ac:dyDescent="0.25">
      <c r="A635" s="44">
        <f>+COUNTIF($B$1:B635,ESTADISTICAS!B$9)</f>
        <v>0</v>
      </c>
      <c r="B635" t="str">
        <f t="shared" si="9"/>
        <v>41</v>
      </c>
      <c r="C635" s="157">
        <v>41676</v>
      </c>
      <c r="D635" s="158" t="s">
        <v>1668</v>
      </c>
      <c r="E635">
        <v>140</v>
      </c>
      <c r="F635">
        <v>42</v>
      </c>
      <c r="G635" s="160">
        <v>0.3</v>
      </c>
      <c r="H635">
        <v>107</v>
      </c>
      <c r="I635">
        <v>37</v>
      </c>
      <c r="J635" s="160">
        <v>0.34579439252336447</v>
      </c>
      <c r="K635">
        <v>98</v>
      </c>
      <c r="L635">
        <v>30</v>
      </c>
      <c r="M635" s="160">
        <v>0.30612244897959184</v>
      </c>
      <c r="N635">
        <v>106</v>
      </c>
      <c r="O635">
        <v>34</v>
      </c>
      <c r="P635" s="160">
        <v>0.32075471698113206</v>
      </c>
    </row>
    <row r="636" spans="1:16" x14ac:dyDescent="0.25">
      <c r="A636" s="44">
        <f>+COUNTIF($B$1:B636,ESTADISTICAS!B$9)</f>
        <v>0</v>
      </c>
      <c r="B636" t="str">
        <f t="shared" si="9"/>
        <v>41</v>
      </c>
      <c r="C636" s="157">
        <v>41770</v>
      </c>
      <c r="D636" s="158" t="s">
        <v>1975</v>
      </c>
      <c r="E636">
        <v>148</v>
      </c>
      <c r="F636">
        <v>57</v>
      </c>
      <c r="G636" s="160">
        <v>0.38513513513513514</v>
      </c>
      <c r="H636">
        <v>153</v>
      </c>
      <c r="I636">
        <v>67</v>
      </c>
      <c r="J636" s="160">
        <v>0.43790849673202614</v>
      </c>
      <c r="K636">
        <v>165</v>
      </c>
      <c r="L636">
        <v>49</v>
      </c>
      <c r="M636" s="160">
        <v>0.29696969696969699</v>
      </c>
      <c r="N636">
        <v>161</v>
      </c>
      <c r="O636">
        <v>35</v>
      </c>
      <c r="P636" s="160">
        <v>0.21739130434782608</v>
      </c>
    </row>
    <row r="637" spans="1:16" x14ac:dyDescent="0.25">
      <c r="A637" s="44">
        <f>+COUNTIF($B$1:B637,ESTADISTICAS!B$9)</f>
        <v>0</v>
      </c>
      <c r="B637" t="str">
        <f t="shared" si="9"/>
        <v>41</v>
      </c>
      <c r="C637" s="157">
        <v>41791</v>
      </c>
      <c r="D637" s="158" t="s">
        <v>1976</v>
      </c>
      <c r="E637">
        <v>186</v>
      </c>
      <c r="F637">
        <v>72</v>
      </c>
      <c r="G637" s="160">
        <v>0.38709677419354838</v>
      </c>
      <c r="H637">
        <v>211</v>
      </c>
      <c r="I637">
        <v>65</v>
      </c>
      <c r="J637" s="160">
        <v>0.30805687203791471</v>
      </c>
      <c r="K637">
        <v>171</v>
      </c>
      <c r="L637">
        <v>63</v>
      </c>
      <c r="M637" s="160">
        <v>0.36842105263157893</v>
      </c>
      <c r="N637">
        <v>185</v>
      </c>
      <c r="O637">
        <v>60</v>
      </c>
      <c r="P637" s="160">
        <v>0.32432432432432434</v>
      </c>
    </row>
    <row r="638" spans="1:16" x14ac:dyDescent="0.25">
      <c r="A638" s="44">
        <f>+COUNTIF($B$1:B638,ESTADISTICAS!B$9)</f>
        <v>0</v>
      </c>
      <c r="B638" t="str">
        <f t="shared" si="9"/>
        <v>41</v>
      </c>
      <c r="C638" s="157">
        <v>41797</v>
      </c>
      <c r="D638" s="158" t="s">
        <v>1977</v>
      </c>
      <c r="E638">
        <v>125</v>
      </c>
      <c r="F638">
        <v>52</v>
      </c>
      <c r="G638" s="160">
        <v>0.41599999999999998</v>
      </c>
      <c r="H638">
        <v>109</v>
      </c>
      <c r="I638">
        <v>44</v>
      </c>
      <c r="J638" s="160">
        <v>0.40366972477064222</v>
      </c>
      <c r="K638">
        <v>100</v>
      </c>
      <c r="L638">
        <v>51</v>
      </c>
      <c r="M638" s="160">
        <v>0.51</v>
      </c>
      <c r="N638">
        <v>114</v>
      </c>
      <c r="O638">
        <v>32</v>
      </c>
      <c r="P638" s="160">
        <v>0.2807017543859649</v>
      </c>
    </row>
    <row r="639" spans="1:16" x14ac:dyDescent="0.25">
      <c r="A639" s="44">
        <f>+COUNTIF($B$1:B639,ESTADISTICAS!B$9)</f>
        <v>0</v>
      </c>
      <c r="B639" t="str">
        <f t="shared" si="9"/>
        <v>41</v>
      </c>
      <c r="C639" s="157">
        <v>41799</v>
      </c>
      <c r="D639" s="158" t="s">
        <v>1978</v>
      </c>
      <c r="E639">
        <v>124</v>
      </c>
      <c r="F639">
        <v>30</v>
      </c>
      <c r="G639" s="160">
        <v>0.24193548387096775</v>
      </c>
      <c r="H639">
        <v>91</v>
      </c>
      <c r="I639">
        <v>40</v>
      </c>
      <c r="J639" s="160">
        <v>0.43956043956043955</v>
      </c>
      <c r="K639">
        <v>121</v>
      </c>
      <c r="L639">
        <v>50</v>
      </c>
      <c r="M639" s="160">
        <v>0.41322314049586778</v>
      </c>
      <c r="N639">
        <v>137</v>
      </c>
      <c r="O639">
        <v>40</v>
      </c>
      <c r="P639" s="160">
        <v>0.29197080291970801</v>
      </c>
    </row>
    <row r="640" spans="1:16" x14ac:dyDescent="0.25">
      <c r="A640" s="44">
        <f>+COUNTIF($B$1:B640,ESTADISTICAS!B$9)</f>
        <v>0</v>
      </c>
      <c r="B640" t="str">
        <f t="shared" si="9"/>
        <v>41</v>
      </c>
      <c r="C640" s="157">
        <v>41801</v>
      </c>
      <c r="D640" s="158" t="s">
        <v>1979</v>
      </c>
      <c r="E640">
        <v>42</v>
      </c>
      <c r="F640">
        <v>19</v>
      </c>
      <c r="G640" s="160">
        <v>0.45238095238095238</v>
      </c>
      <c r="H640">
        <v>40</v>
      </c>
      <c r="I640">
        <v>25</v>
      </c>
      <c r="J640" s="160">
        <v>0.625</v>
      </c>
      <c r="K640">
        <v>59</v>
      </c>
      <c r="L640">
        <v>28</v>
      </c>
      <c r="M640" s="160">
        <v>0.47457627118644069</v>
      </c>
      <c r="N640">
        <v>45</v>
      </c>
      <c r="O640">
        <v>17</v>
      </c>
      <c r="P640" s="160">
        <v>0.37777777777777777</v>
      </c>
    </row>
    <row r="641" spans="1:16" x14ac:dyDescent="0.25">
      <c r="A641" s="44">
        <f>+COUNTIF($B$1:B641,ESTADISTICAS!B$9)</f>
        <v>0</v>
      </c>
      <c r="B641" t="str">
        <f t="shared" si="9"/>
        <v>41</v>
      </c>
      <c r="C641" s="157">
        <v>41807</v>
      </c>
      <c r="D641" s="158" t="s">
        <v>1980</v>
      </c>
      <c r="E641">
        <v>206</v>
      </c>
      <c r="F641">
        <v>91</v>
      </c>
      <c r="G641" s="160">
        <v>0.44174757281553401</v>
      </c>
      <c r="H641">
        <v>214</v>
      </c>
      <c r="I641">
        <v>87</v>
      </c>
      <c r="J641" s="160">
        <v>0.40654205607476634</v>
      </c>
      <c r="K641">
        <v>195</v>
      </c>
      <c r="L641">
        <v>61</v>
      </c>
      <c r="M641" s="160">
        <v>0.31282051282051282</v>
      </c>
      <c r="N641">
        <v>195</v>
      </c>
      <c r="O641">
        <v>80</v>
      </c>
      <c r="P641" s="160">
        <v>0.41025641025641024</v>
      </c>
    </row>
    <row r="642" spans="1:16" x14ac:dyDescent="0.25">
      <c r="A642" s="44">
        <f>+COUNTIF($B$1:B642,ESTADISTICAS!B$9)</f>
        <v>0</v>
      </c>
      <c r="B642" t="str">
        <f t="shared" si="9"/>
        <v>41</v>
      </c>
      <c r="C642" s="157">
        <v>41872</v>
      </c>
      <c r="D642" s="158" t="s">
        <v>1981</v>
      </c>
      <c r="E642">
        <v>51</v>
      </c>
      <c r="F642">
        <v>18</v>
      </c>
      <c r="G642" s="160">
        <v>0.35294117647058826</v>
      </c>
      <c r="H642">
        <v>43</v>
      </c>
      <c r="I642">
        <v>20</v>
      </c>
      <c r="J642" s="160">
        <v>0.46511627906976744</v>
      </c>
      <c r="K642">
        <v>56</v>
      </c>
      <c r="L642">
        <v>20</v>
      </c>
      <c r="M642" s="160">
        <v>0.35714285714285715</v>
      </c>
      <c r="N642">
        <v>68</v>
      </c>
      <c r="O642">
        <v>23</v>
      </c>
      <c r="P642" s="160">
        <v>0.33823529411764708</v>
      </c>
    </row>
    <row r="643" spans="1:16" x14ac:dyDescent="0.25">
      <c r="A643" s="44">
        <f>+COUNTIF($B$1:B643,ESTADISTICAS!B$9)</f>
        <v>0</v>
      </c>
      <c r="B643" t="str">
        <f t="shared" si="9"/>
        <v>41</v>
      </c>
      <c r="C643" s="157">
        <v>41885</v>
      </c>
      <c r="D643" s="158" t="s">
        <v>1982</v>
      </c>
      <c r="E643">
        <v>111</v>
      </c>
      <c r="F643">
        <v>61</v>
      </c>
      <c r="G643" s="160">
        <v>0.5495495495495496</v>
      </c>
      <c r="H643">
        <v>106</v>
      </c>
      <c r="I643">
        <v>51</v>
      </c>
      <c r="J643" s="160">
        <v>0.48113207547169812</v>
      </c>
      <c r="K643">
        <v>101</v>
      </c>
      <c r="L643">
        <v>54</v>
      </c>
      <c r="M643" s="160">
        <v>0.53465346534653468</v>
      </c>
      <c r="N643">
        <v>70</v>
      </c>
      <c r="O643">
        <v>33</v>
      </c>
      <c r="P643" s="160">
        <v>0.47142857142857142</v>
      </c>
    </row>
    <row r="644" spans="1:16" x14ac:dyDescent="0.25">
      <c r="A644" s="44">
        <f>+COUNTIF($B$1:B644,ESTADISTICAS!B$9)</f>
        <v>0</v>
      </c>
      <c r="B644" t="str">
        <f t="shared" ref="B644:B707" si="10">+IF(LEN(C644)=4,MID(C644,1,1),MID(C644,1,2))</f>
        <v>44</v>
      </c>
      <c r="C644" s="157">
        <v>44001</v>
      </c>
      <c r="D644" s="158" t="s">
        <v>2449</v>
      </c>
      <c r="E644">
        <v>1435</v>
      </c>
      <c r="F644">
        <v>577</v>
      </c>
      <c r="G644" s="160">
        <v>0.40209059233449479</v>
      </c>
      <c r="H644">
        <v>1566</v>
      </c>
      <c r="I644">
        <v>853</v>
      </c>
      <c r="J644" s="160">
        <v>0.54469987228607919</v>
      </c>
      <c r="K644">
        <v>1514</v>
      </c>
      <c r="L644">
        <v>944</v>
      </c>
      <c r="M644" s="160">
        <v>0.62351387054161167</v>
      </c>
      <c r="N644">
        <v>1737</v>
      </c>
      <c r="O644">
        <v>1021</v>
      </c>
      <c r="P644" s="160">
        <v>0.58779504893494527</v>
      </c>
    </row>
    <row r="645" spans="1:16" x14ac:dyDescent="0.25">
      <c r="A645" s="44">
        <f>+COUNTIF($B$1:B645,ESTADISTICAS!B$9)</f>
        <v>0</v>
      </c>
      <c r="B645" t="str">
        <f t="shared" si="10"/>
        <v>44</v>
      </c>
      <c r="C645" s="157">
        <v>44035</v>
      </c>
      <c r="D645" s="158" t="s">
        <v>1729</v>
      </c>
      <c r="E645">
        <v>249</v>
      </c>
      <c r="F645">
        <v>64</v>
      </c>
      <c r="G645" s="160">
        <v>0.25702811244979917</v>
      </c>
      <c r="H645">
        <v>209</v>
      </c>
      <c r="I645">
        <v>38</v>
      </c>
      <c r="J645" s="160">
        <v>0.18181818181818182</v>
      </c>
      <c r="K645">
        <v>278</v>
      </c>
      <c r="L645">
        <v>76</v>
      </c>
      <c r="M645" s="160">
        <v>0.2733812949640288</v>
      </c>
      <c r="N645">
        <v>295</v>
      </c>
      <c r="O645">
        <v>79</v>
      </c>
      <c r="P645" s="160">
        <v>0.26779661016949152</v>
      </c>
    </row>
    <row r="646" spans="1:16" x14ac:dyDescent="0.25">
      <c r="A646" s="44">
        <f>+COUNTIF($B$1:B646,ESTADISTICAS!B$9)</f>
        <v>0</v>
      </c>
      <c r="B646" t="str">
        <f t="shared" si="10"/>
        <v>44</v>
      </c>
      <c r="C646" s="157">
        <v>44078</v>
      </c>
      <c r="D646" s="158" t="s">
        <v>2450</v>
      </c>
      <c r="E646">
        <v>263</v>
      </c>
      <c r="F646">
        <v>66</v>
      </c>
      <c r="G646" s="160">
        <v>0.2509505703422053</v>
      </c>
      <c r="H646">
        <v>291</v>
      </c>
      <c r="I646">
        <v>122</v>
      </c>
      <c r="J646" s="160">
        <v>0.41924398625429554</v>
      </c>
      <c r="K646">
        <v>332</v>
      </c>
      <c r="L646">
        <v>134</v>
      </c>
      <c r="M646" s="160">
        <v>0.40361445783132532</v>
      </c>
      <c r="N646">
        <v>290</v>
      </c>
      <c r="O646">
        <v>117</v>
      </c>
      <c r="P646" s="160">
        <v>0.40344827586206894</v>
      </c>
    </row>
    <row r="647" spans="1:16" x14ac:dyDescent="0.25">
      <c r="A647" s="44">
        <f>+COUNTIF($B$1:B647,ESTADISTICAS!B$9)</f>
        <v>0</v>
      </c>
      <c r="B647" t="str">
        <f t="shared" si="10"/>
        <v>44</v>
      </c>
      <c r="C647" s="157">
        <v>44090</v>
      </c>
      <c r="D647" s="158" t="s">
        <v>1983</v>
      </c>
      <c r="E647">
        <v>221</v>
      </c>
      <c r="F647">
        <v>26</v>
      </c>
      <c r="G647" s="160">
        <v>0.11764705882352941</v>
      </c>
      <c r="H647">
        <v>192</v>
      </c>
      <c r="I647">
        <v>30</v>
      </c>
      <c r="J647" s="160">
        <v>0.15625</v>
      </c>
      <c r="K647">
        <v>233</v>
      </c>
      <c r="L647">
        <v>58</v>
      </c>
      <c r="M647" s="160">
        <v>0.24892703862660945</v>
      </c>
      <c r="N647">
        <v>237</v>
      </c>
      <c r="O647">
        <v>81</v>
      </c>
      <c r="P647" s="160">
        <v>0.34177215189873417</v>
      </c>
    </row>
    <row r="648" spans="1:16" x14ac:dyDescent="0.25">
      <c r="A648" s="44">
        <f>+COUNTIF($B$1:B648,ESTADISTICAS!B$9)</f>
        <v>0</v>
      </c>
      <c r="B648" t="str">
        <f t="shared" si="10"/>
        <v>44</v>
      </c>
      <c r="C648" s="157">
        <v>44098</v>
      </c>
      <c r="D648" s="158" t="s">
        <v>1984</v>
      </c>
      <c r="E648">
        <v>57</v>
      </c>
      <c r="F648">
        <v>19</v>
      </c>
      <c r="G648" s="160">
        <v>0.33333333333333331</v>
      </c>
      <c r="H648">
        <v>65</v>
      </c>
      <c r="I648">
        <v>25</v>
      </c>
      <c r="J648" s="160">
        <v>0.38461538461538464</v>
      </c>
      <c r="K648">
        <v>94</v>
      </c>
      <c r="L648">
        <v>34</v>
      </c>
      <c r="M648" s="160">
        <v>0.36170212765957449</v>
      </c>
      <c r="N648">
        <v>83</v>
      </c>
      <c r="O648">
        <v>25</v>
      </c>
      <c r="P648" s="160">
        <v>0.30120481927710846</v>
      </c>
    </row>
    <row r="649" spans="1:16" x14ac:dyDescent="0.25">
      <c r="A649" s="44">
        <f>+COUNTIF($B$1:B649,ESTADISTICAS!B$9)</f>
        <v>0</v>
      </c>
      <c r="B649" t="str">
        <f t="shared" si="10"/>
        <v>44</v>
      </c>
      <c r="C649" s="157">
        <v>44110</v>
      </c>
      <c r="D649" s="158" t="s">
        <v>1985</v>
      </c>
      <c r="E649">
        <v>50</v>
      </c>
      <c r="F649">
        <v>8</v>
      </c>
      <c r="G649" s="160">
        <v>0.16</v>
      </c>
      <c r="H649">
        <v>58</v>
      </c>
      <c r="I649">
        <v>14</v>
      </c>
      <c r="J649" s="160">
        <v>0.2413793103448276</v>
      </c>
      <c r="K649">
        <v>51</v>
      </c>
      <c r="L649">
        <v>15</v>
      </c>
      <c r="M649" s="160">
        <v>0.29411764705882354</v>
      </c>
      <c r="N649">
        <v>43</v>
      </c>
      <c r="O649">
        <v>20</v>
      </c>
      <c r="P649" s="160">
        <v>0.46511627906976744</v>
      </c>
    </row>
    <row r="650" spans="1:16" x14ac:dyDescent="0.25">
      <c r="A650" s="44">
        <f>+COUNTIF($B$1:B650,ESTADISTICAS!B$9)</f>
        <v>0</v>
      </c>
      <c r="B650" t="str">
        <f t="shared" si="10"/>
        <v>44</v>
      </c>
      <c r="C650" s="157">
        <v>44279</v>
      </c>
      <c r="D650" s="158" t="s">
        <v>2451</v>
      </c>
      <c r="E650">
        <v>424</v>
      </c>
      <c r="F650">
        <v>186</v>
      </c>
      <c r="G650" s="160">
        <v>0.43867924528301888</v>
      </c>
      <c r="H650">
        <v>427</v>
      </c>
      <c r="I650">
        <v>225</v>
      </c>
      <c r="J650" s="160">
        <v>0.52693208430913352</v>
      </c>
      <c r="K650">
        <v>438</v>
      </c>
      <c r="L650">
        <v>228</v>
      </c>
      <c r="M650" s="160">
        <v>0.52054794520547942</v>
      </c>
      <c r="N650">
        <v>394</v>
      </c>
      <c r="O650">
        <v>192</v>
      </c>
      <c r="P650" s="160">
        <v>0.48730964467005078</v>
      </c>
    </row>
    <row r="651" spans="1:16" x14ac:dyDescent="0.25">
      <c r="A651" s="44">
        <f>+COUNTIF($B$1:B651,ESTADISTICAS!B$9)</f>
        <v>0</v>
      </c>
      <c r="B651" t="str">
        <f t="shared" si="10"/>
        <v>44</v>
      </c>
      <c r="C651" s="157">
        <v>44378</v>
      </c>
      <c r="D651" s="158" t="s">
        <v>1986</v>
      </c>
      <c r="E651">
        <v>178</v>
      </c>
      <c r="F651">
        <v>50</v>
      </c>
      <c r="G651" s="160">
        <v>0.2808988764044944</v>
      </c>
      <c r="H651">
        <v>161</v>
      </c>
      <c r="I651">
        <v>47</v>
      </c>
      <c r="J651" s="160">
        <v>0.29192546583850931</v>
      </c>
      <c r="K651">
        <v>207</v>
      </c>
      <c r="L651">
        <v>43</v>
      </c>
      <c r="M651" s="160">
        <v>0.20772946859903382</v>
      </c>
      <c r="N651">
        <v>184</v>
      </c>
      <c r="O651">
        <v>50</v>
      </c>
      <c r="P651" s="160">
        <v>0.27173913043478259</v>
      </c>
    </row>
    <row r="652" spans="1:16" x14ac:dyDescent="0.25">
      <c r="A652" s="44">
        <f>+COUNTIF($B$1:B652,ESTADISTICAS!B$9)</f>
        <v>0</v>
      </c>
      <c r="B652" t="str">
        <f t="shared" si="10"/>
        <v>44</v>
      </c>
      <c r="C652" s="157">
        <v>44420</v>
      </c>
      <c r="D652" s="158" t="s">
        <v>1987</v>
      </c>
      <c r="E652">
        <v>16</v>
      </c>
      <c r="F652">
        <v>4</v>
      </c>
      <c r="G652" s="160">
        <v>0.25</v>
      </c>
      <c r="H652">
        <v>18</v>
      </c>
      <c r="I652">
        <v>5</v>
      </c>
      <c r="J652" s="160">
        <v>0.27777777777777779</v>
      </c>
      <c r="K652">
        <v>28</v>
      </c>
      <c r="L652">
        <v>8</v>
      </c>
      <c r="M652" s="160">
        <v>0.2857142857142857</v>
      </c>
      <c r="N652">
        <v>19</v>
      </c>
      <c r="O652">
        <v>11</v>
      </c>
      <c r="P652" s="160">
        <v>0.57894736842105265</v>
      </c>
    </row>
    <row r="653" spans="1:16" x14ac:dyDescent="0.25">
      <c r="A653" s="44">
        <f>+COUNTIF($B$1:B653,ESTADISTICAS!B$9)</f>
        <v>0</v>
      </c>
      <c r="B653" t="str">
        <f t="shared" si="10"/>
        <v>44</v>
      </c>
      <c r="C653" s="157">
        <v>44430</v>
      </c>
      <c r="D653" s="158" t="s">
        <v>2452</v>
      </c>
      <c r="E653">
        <v>1413</v>
      </c>
      <c r="F653">
        <v>371</v>
      </c>
      <c r="G653" s="160">
        <v>0.26256192498230713</v>
      </c>
      <c r="H653">
        <v>1329</v>
      </c>
      <c r="I653">
        <v>421</v>
      </c>
      <c r="J653" s="160">
        <v>0.31677953348382243</v>
      </c>
      <c r="K653">
        <v>1462</v>
      </c>
      <c r="L653">
        <v>477</v>
      </c>
      <c r="M653" s="160">
        <v>0.32626538987688097</v>
      </c>
      <c r="N653">
        <v>1610</v>
      </c>
      <c r="O653">
        <v>501</v>
      </c>
      <c r="P653" s="160">
        <v>0.31118012422360247</v>
      </c>
    </row>
    <row r="654" spans="1:16" x14ac:dyDescent="0.25">
      <c r="A654" s="44">
        <f>+COUNTIF($B$1:B654,ESTADISTICAS!B$9)</f>
        <v>0</v>
      </c>
      <c r="B654" t="str">
        <f t="shared" si="10"/>
        <v>44</v>
      </c>
      <c r="C654" s="157">
        <v>44560</v>
      </c>
      <c r="D654" s="158" t="s">
        <v>1790</v>
      </c>
      <c r="E654">
        <v>211</v>
      </c>
      <c r="F654">
        <v>47</v>
      </c>
      <c r="G654" s="160">
        <v>0.22274881516587677</v>
      </c>
      <c r="H654">
        <v>220</v>
      </c>
      <c r="I654">
        <v>39</v>
      </c>
      <c r="J654" s="160">
        <v>0.17727272727272728</v>
      </c>
      <c r="K654">
        <v>260</v>
      </c>
      <c r="L654">
        <v>53</v>
      </c>
      <c r="M654" s="160">
        <v>0.20384615384615384</v>
      </c>
      <c r="N654">
        <v>272</v>
      </c>
      <c r="O654">
        <v>68</v>
      </c>
      <c r="P654" s="160">
        <v>0.25</v>
      </c>
    </row>
    <row r="655" spans="1:16" x14ac:dyDescent="0.25">
      <c r="A655" s="44">
        <f>+COUNTIF($B$1:B655,ESTADISTICAS!B$9)</f>
        <v>0</v>
      </c>
      <c r="B655" t="str">
        <f t="shared" si="10"/>
        <v>44</v>
      </c>
      <c r="C655" s="157">
        <v>44650</v>
      </c>
      <c r="D655" s="158" t="s">
        <v>1988</v>
      </c>
      <c r="E655">
        <v>513</v>
      </c>
      <c r="F655">
        <v>173</v>
      </c>
      <c r="G655" s="160">
        <v>0.33723196881091616</v>
      </c>
      <c r="H655">
        <v>480</v>
      </c>
      <c r="I655">
        <v>198</v>
      </c>
      <c r="J655" s="160">
        <v>0.41249999999999998</v>
      </c>
      <c r="K655">
        <v>490</v>
      </c>
      <c r="L655">
        <v>222</v>
      </c>
      <c r="M655" s="160">
        <v>0.45306122448979591</v>
      </c>
      <c r="N655">
        <v>485</v>
      </c>
      <c r="O655">
        <v>221</v>
      </c>
      <c r="P655" s="160">
        <v>0.4556701030927835</v>
      </c>
    </row>
    <row r="656" spans="1:16" x14ac:dyDescent="0.25">
      <c r="A656" s="44">
        <f>+COUNTIF($B$1:B656,ESTADISTICAS!B$9)</f>
        <v>0</v>
      </c>
      <c r="B656" t="str">
        <f t="shared" si="10"/>
        <v>44</v>
      </c>
      <c r="C656" s="157">
        <v>44847</v>
      </c>
      <c r="D656" s="158" t="s">
        <v>1989</v>
      </c>
      <c r="E656">
        <v>388</v>
      </c>
      <c r="F656">
        <v>83</v>
      </c>
      <c r="G656" s="160">
        <v>0.21391752577319587</v>
      </c>
      <c r="H656">
        <v>382</v>
      </c>
      <c r="I656">
        <v>75</v>
      </c>
      <c r="J656" s="160">
        <v>0.19633507853403143</v>
      </c>
      <c r="K656">
        <v>437</v>
      </c>
      <c r="L656">
        <v>85</v>
      </c>
      <c r="M656" s="160">
        <v>0.19450800915331809</v>
      </c>
      <c r="N656">
        <v>534</v>
      </c>
      <c r="O656">
        <v>93</v>
      </c>
      <c r="P656" s="160">
        <v>0.17415730337078653</v>
      </c>
    </row>
    <row r="657" spans="1:16" x14ac:dyDescent="0.25">
      <c r="A657" s="44">
        <f>+COUNTIF($B$1:B657,ESTADISTICAS!B$9)</f>
        <v>0</v>
      </c>
      <c r="B657" t="str">
        <f t="shared" si="10"/>
        <v>44</v>
      </c>
      <c r="C657" s="157">
        <v>44855</v>
      </c>
      <c r="D657" s="158" t="s">
        <v>2453</v>
      </c>
      <c r="E657">
        <v>101</v>
      </c>
      <c r="F657">
        <v>28</v>
      </c>
      <c r="G657" s="160">
        <v>0.27722772277227725</v>
      </c>
      <c r="H657">
        <v>128</v>
      </c>
      <c r="I657">
        <v>57</v>
      </c>
      <c r="J657" s="160">
        <v>0.4453125</v>
      </c>
      <c r="K657">
        <v>96</v>
      </c>
      <c r="L657">
        <v>38</v>
      </c>
      <c r="M657" s="160">
        <v>0.39583333333333331</v>
      </c>
      <c r="N657">
        <v>146</v>
      </c>
      <c r="O657">
        <v>54</v>
      </c>
      <c r="P657" s="160">
        <v>0.36986301369863012</v>
      </c>
    </row>
    <row r="658" spans="1:16" x14ac:dyDescent="0.25">
      <c r="A658" s="44">
        <f>+COUNTIF($B$1:B658,ESTADISTICAS!B$9)</f>
        <v>0</v>
      </c>
      <c r="B658" t="str">
        <f t="shared" si="10"/>
        <v>44</v>
      </c>
      <c r="C658" s="157">
        <v>44874</v>
      </c>
      <c r="D658" s="158" t="s">
        <v>2454</v>
      </c>
      <c r="E658">
        <v>248</v>
      </c>
      <c r="F658">
        <v>93</v>
      </c>
      <c r="G658" s="160">
        <v>0.375</v>
      </c>
      <c r="H658">
        <v>237</v>
      </c>
      <c r="I658">
        <v>80</v>
      </c>
      <c r="J658" s="160">
        <v>0.33755274261603374</v>
      </c>
      <c r="K658">
        <v>266</v>
      </c>
      <c r="L658">
        <v>128</v>
      </c>
      <c r="M658" s="160">
        <v>0.48120300751879697</v>
      </c>
      <c r="N658">
        <v>280</v>
      </c>
      <c r="O658">
        <v>124</v>
      </c>
      <c r="P658" s="160">
        <v>0.44285714285714284</v>
      </c>
    </row>
    <row r="659" spans="1:16" x14ac:dyDescent="0.25">
      <c r="A659" s="44">
        <f>+COUNTIF($B$1:B659,ESTADISTICAS!B$9)</f>
        <v>0</v>
      </c>
      <c r="B659" t="str">
        <f t="shared" si="10"/>
        <v>47</v>
      </c>
      <c r="C659" s="157">
        <v>47001</v>
      </c>
      <c r="D659" s="158" t="s">
        <v>1990</v>
      </c>
      <c r="E659">
        <v>5617</v>
      </c>
      <c r="F659">
        <v>1964</v>
      </c>
      <c r="G659" s="160">
        <v>0.34965283959408938</v>
      </c>
      <c r="H659">
        <v>5478</v>
      </c>
      <c r="I659">
        <v>1940</v>
      </c>
      <c r="J659" s="160">
        <v>0.35414384811975175</v>
      </c>
      <c r="K659">
        <v>5731</v>
      </c>
      <c r="L659">
        <v>1754</v>
      </c>
      <c r="M659" s="160">
        <v>0.30605478974001049</v>
      </c>
      <c r="N659">
        <v>5905</v>
      </c>
      <c r="O659">
        <v>1800</v>
      </c>
      <c r="P659" s="160">
        <v>0.30482641828958512</v>
      </c>
    </row>
    <row r="660" spans="1:16" x14ac:dyDescent="0.25">
      <c r="A660" s="44">
        <f>+COUNTIF($B$1:B660,ESTADISTICAS!B$9)</f>
        <v>0</v>
      </c>
      <c r="B660" t="str">
        <f t="shared" si="10"/>
        <v>47</v>
      </c>
      <c r="C660" s="157">
        <v>47030</v>
      </c>
      <c r="D660" s="158" t="s">
        <v>1991</v>
      </c>
      <c r="E660">
        <v>130</v>
      </c>
      <c r="F660">
        <v>13</v>
      </c>
      <c r="G660" s="160">
        <v>0.1</v>
      </c>
      <c r="H660">
        <v>117</v>
      </c>
      <c r="I660">
        <v>11</v>
      </c>
      <c r="J660" s="160">
        <v>9.4017094017094016E-2</v>
      </c>
      <c r="K660">
        <v>138</v>
      </c>
      <c r="L660">
        <v>17</v>
      </c>
      <c r="M660" s="160">
        <v>0.12318840579710146</v>
      </c>
      <c r="N660">
        <v>150</v>
      </c>
      <c r="O660">
        <v>25</v>
      </c>
      <c r="P660" s="160">
        <v>0.16666666666666666</v>
      </c>
    </row>
    <row r="661" spans="1:16" x14ac:dyDescent="0.25">
      <c r="A661" s="44">
        <f>+COUNTIF($B$1:B661,ESTADISTICAS!B$9)</f>
        <v>0</v>
      </c>
      <c r="B661" t="str">
        <f t="shared" si="10"/>
        <v>47</v>
      </c>
      <c r="C661" s="157">
        <v>47053</v>
      </c>
      <c r="D661" s="158" t="s">
        <v>2455</v>
      </c>
      <c r="E661">
        <v>383</v>
      </c>
      <c r="F661">
        <v>63</v>
      </c>
      <c r="G661" s="160">
        <v>0.16449086161879894</v>
      </c>
      <c r="H661">
        <v>414</v>
      </c>
      <c r="I661">
        <v>90</v>
      </c>
      <c r="J661" s="160">
        <v>0.21739130434782608</v>
      </c>
      <c r="K661">
        <v>395</v>
      </c>
      <c r="L661">
        <v>67</v>
      </c>
      <c r="M661" s="160">
        <v>0.16962025316455695</v>
      </c>
      <c r="N661">
        <v>379</v>
      </c>
      <c r="O661">
        <v>61</v>
      </c>
      <c r="P661" s="160">
        <v>0.16094986807387862</v>
      </c>
    </row>
    <row r="662" spans="1:16" x14ac:dyDescent="0.25">
      <c r="A662" s="44">
        <f>+COUNTIF($B$1:B662,ESTADISTICAS!B$9)</f>
        <v>0</v>
      </c>
      <c r="B662" t="str">
        <f t="shared" si="10"/>
        <v>47</v>
      </c>
      <c r="C662" s="157">
        <v>47058</v>
      </c>
      <c r="D662" s="158" t="s">
        <v>2456</v>
      </c>
      <c r="E662">
        <v>352</v>
      </c>
      <c r="F662">
        <v>64</v>
      </c>
      <c r="G662" s="160">
        <v>0.18181818181818182</v>
      </c>
      <c r="H662">
        <v>324</v>
      </c>
      <c r="I662">
        <v>78</v>
      </c>
      <c r="J662" s="160">
        <v>0.24074074074074073</v>
      </c>
      <c r="K662">
        <v>312</v>
      </c>
      <c r="L662">
        <v>76</v>
      </c>
      <c r="M662" s="160">
        <v>0.24358974358974358</v>
      </c>
      <c r="N662">
        <v>330</v>
      </c>
      <c r="O662">
        <v>76</v>
      </c>
      <c r="P662" s="160">
        <v>0.23030303030303031</v>
      </c>
    </row>
    <row r="663" spans="1:16" x14ac:dyDescent="0.25">
      <c r="A663" s="44">
        <f>+COUNTIF($B$1:B663,ESTADISTICAS!B$9)</f>
        <v>0</v>
      </c>
      <c r="B663" t="str">
        <f t="shared" si="10"/>
        <v>47</v>
      </c>
      <c r="C663" s="157">
        <v>47161</v>
      </c>
      <c r="D663" s="158" t="s">
        <v>2457</v>
      </c>
      <c r="E663">
        <v>57</v>
      </c>
      <c r="F663">
        <v>5</v>
      </c>
      <c r="G663" s="160">
        <v>8.771929824561403E-2</v>
      </c>
      <c r="H663">
        <v>87</v>
      </c>
      <c r="I663">
        <v>20</v>
      </c>
      <c r="J663" s="160">
        <v>0.22988505747126436</v>
      </c>
      <c r="K663">
        <v>54</v>
      </c>
      <c r="L663">
        <v>14</v>
      </c>
      <c r="M663" s="160">
        <v>0.25925925925925924</v>
      </c>
      <c r="N663">
        <v>60</v>
      </c>
      <c r="O663">
        <v>10</v>
      </c>
      <c r="P663" s="160">
        <v>0.16666666666666666</v>
      </c>
    </row>
    <row r="664" spans="1:16" x14ac:dyDescent="0.25">
      <c r="A664" s="44">
        <f>+COUNTIF($B$1:B664,ESTADISTICAS!B$9)</f>
        <v>0</v>
      </c>
      <c r="B664" t="str">
        <f t="shared" si="10"/>
        <v>47</v>
      </c>
      <c r="C664" s="157">
        <v>47170</v>
      </c>
      <c r="D664" s="158" t="s">
        <v>2458</v>
      </c>
      <c r="E664">
        <v>140</v>
      </c>
      <c r="F664">
        <v>19</v>
      </c>
      <c r="G664" s="160">
        <v>0.1357142857142857</v>
      </c>
      <c r="H664">
        <v>132</v>
      </c>
      <c r="I664">
        <v>27</v>
      </c>
      <c r="J664" s="160">
        <v>0.20454545454545456</v>
      </c>
      <c r="K664">
        <v>187</v>
      </c>
      <c r="L664">
        <v>49</v>
      </c>
      <c r="M664" s="160">
        <v>0.26203208556149732</v>
      </c>
      <c r="N664">
        <v>185</v>
      </c>
      <c r="O664">
        <v>48</v>
      </c>
      <c r="P664" s="160">
        <v>0.25945945945945947</v>
      </c>
    </row>
    <row r="665" spans="1:16" x14ac:dyDescent="0.25">
      <c r="A665" s="44">
        <f>+COUNTIF($B$1:B665,ESTADISTICAS!B$9)</f>
        <v>0</v>
      </c>
      <c r="B665" t="str">
        <f t="shared" si="10"/>
        <v>47</v>
      </c>
      <c r="C665" s="157">
        <v>47189</v>
      </c>
      <c r="D665" s="158" t="s">
        <v>2459</v>
      </c>
      <c r="E665">
        <v>1257</v>
      </c>
      <c r="F665">
        <v>386</v>
      </c>
      <c r="G665" s="160">
        <v>0.30708035003977724</v>
      </c>
      <c r="H665">
        <v>1246</v>
      </c>
      <c r="I665">
        <v>381</v>
      </c>
      <c r="J665" s="160">
        <v>0.3057784911717496</v>
      </c>
      <c r="K665">
        <v>1363</v>
      </c>
      <c r="L665">
        <v>374</v>
      </c>
      <c r="M665" s="160">
        <v>0.27439471753484962</v>
      </c>
      <c r="N665">
        <v>1415</v>
      </c>
      <c r="O665">
        <v>417</v>
      </c>
      <c r="P665" s="160">
        <v>0.29469964664310955</v>
      </c>
    </row>
    <row r="666" spans="1:16" x14ac:dyDescent="0.25">
      <c r="A666" s="44">
        <f>+COUNTIF($B$1:B666,ESTADISTICAS!B$9)</f>
        <v>0</v>
      </c>
      <c r="B666" t="str">
        <f t="shared" si="10"/>
        <v>47</v>
      </c>
      <c r="C666" s="157">
        <v>47205</v>
      </c>
      <c r="D666" s="158" t="s">
        <v>1445</v>
      </c>
      <c r="E666">
        <v>164</v>
      </c>
      <c r="F666">
        <v>27</v>
      </c>
      <c r="G666" s="160">
        <v>0.16463414634146342</v>
      </c>
      <c r="H666">
        <v>133</v>
      </c>
      <c r="I666">
        <v>31</v>
      </c>
      <c r="J666" s="160">
        <v>0.23308270676691728</v>
      </c>
      <c r="K666">
        <v>185</v>
      </c>
      <c r="L666">
        <v>43</v>
      </c>
      <c r="M666" s="160">
        <v>0.23243243243243245</v>
      </c>
      <c r="N666">
        <v>151</v>
      </c>
      <c r="O666">
        <v>29</v>
      </c>
      <c r="P666" s="160">
        <v>0.19205298013245034</v>
      </c>
    </row>
    <row r="667" spans="1:16" x14ac:dyDescent="0.25">
      <c r="A667" s="44">
        <f>+COUNTIF($B$1:B667,ESTADISTICAS!B$9)</f>
        <v>0</v>
      </c>
      <c r="B667" t="str">
        <f t="shared" si="10"/>
        <v>47</v>
      </c>
      <c r="C667" s="157">
        <v>47245</v>
      </c>
      <c r="D667" s="158" t="s">
        <v>1992</v>
      </c>
      <c r="E667">
        <v>658</v>
      </c>
      <c r="F667">
        <v>90</v>
      </c>
      <c r="G667" s="160">
        <v>0.13677811550151975</v>
      </c>
      <c r="H667">
        <v>676</v>
      </c>
      <c r="I667">
        <v>126</v>
      </c>
      <c r="J667" s="160">
        <v>0.18639053254437871</v>
      </c>
      <c r="K667">
        <v>692</v>
      </c>
      <c r="L667">
        <v>167</v>
      </c>
      <c r="M667" s="160">
        <v>0.24132947976878613</v>
      </c>
      <c r="N667">
        <v>779</v>
      </c>
      <c r="O667">
        <v>158</v>
      </c>
      <c r="P667" s="160">
        <v>0.20282413350449294</v>
      </c>
    </row>
    <row r="668" spans="1:16" x14ac:dyDescent="0.25">
      <c r="A668" s="44">
        <f>+COUNTIF($B$1:B668,ESTADISTICAS!B$9)</f>
        <v>0</v>
      </c>
      <c r="B668" t="str">
        <f t="shared" si="10"/>
        <v>47</v>
      </c>
      <c r="C668" s="157">
        <v>47258</v>
      </c>
      <c r="D668" s="158" t="s">
        <v>2460</v>
      </c>
      <c r="E668">
        <v>195</v>
      </c>
      <c r="F668">
        <v>19</v>
      </c>
      <c r="G668" s="160">
        <v>9.7435897435897437E-2</v>
      </c>
      <c r="H668">
        <v>205</v>
      </c>
      <c r="I668">
        <v>32</v>
      </c>
      <c r="J668" s="160">
        <v>0.15609756097560976</v>
      </c>
      <c r="K668">
        <v>231</v>
      </c>
      <c r="L668">
        <v>28</v>
      </c>
      <c r="M668" s="160">
        <v>0.12121212121212122</v>
      </c>
      <c r="N668">
        <v>225</v>
      </c>
      <c r="O668">
        <v>46</v>
      </c>
      <c r="P668" s="160">
        <v>0.20444444444444446</v>
      </c>
    </row>
    <row r="669" spans="1:16" x14ac:dyDescent="0.25">
      <c r="A669" s="44">
        <f>+COUNTIF($B$1:B669,ESTADISTICAS!B$9)</f>
        <v>0</v>
      </c>
      <c r="B669" t="str">
        <f t="shared" si="10"/>
        <v>47</v>
      </c>
      <c r="C669" s="157">
        <v>47268</v>
      </c>
      <c r="D669" s="158" t="s">
        <v>1993</v>
      </c>
      <c r="E669">
        <v>259</v>
      </c>
      <c r="F669">
        <v>32</v>
      </c>
      <c r="G669" s="160">
        <v>0.12355212355212356</v>
      </c>
      <c r="H669">
        <v>241</v>
      </c>
      <c r="I669">
        <v>22</v>
      </c>
      <c r="J669" s="160">
        <v>9.1286307053941904E-2</v>
      </c>
      <c r="K669">
        <v>289</v>
      </c>
      <c r="L669">
        <v>30</v>
      </c>
      <c r="M669" s="160">
        <v>0.10380622837370242</v>
      </c>
      <c r="N669">
        <v>318</v>
      </c>
      <c r="O669">
        <v>56</v>
      </c>
      <c r="P669" s="160">
        <v>0.1761006289308176</v>
      </c>
    </row>
    <row r="670" spans="1:16" x14ac:dyDescent="0.25">
      <c r="A670" s="44">
        <f>+COUNTIF($B$1:B670,ESTADISTICAS!B$9)</f>
        <v>0</v>
      </c>
      <c r="B670" t="str">
        <f t="shared" si="10"/>
        <v>47</v>
      </c>
      <c r="C670" s="157">
        <v>47288</v>
      </c>
      <c r="D670" s="158" t="s">
        <v>2461</v>
      </c>
      <c r="E670">
        <v>703</v>
      </c>
      <c r="F670">
        <v>131</v>
      </c>
      <c r="G670" s="160">
        <v>0.18634423897581792</v>
      </c>
      <c r="H670">
        <v>736</v>
      </c>
      <c r="I670">
        <v>183</v>
      </c>
      <c r="J670" s="160">
        <v>0.24864130434782608</v>
      </c>
      <c r="K670">
        <v>789</v>
      </c>
      <c r="L670">
        <v>192</v>
      </c>
      <c r="M670" s="160">
        <v>0.24334600760456274</v>
      </c>
      <c r="N670">
        <v>758</v>
      </c>
      <c r="O670">
        <v>189</v>
      </c>
      <c r="P670" s="160">
        <v>0.24934036939313983</v>
      </c>
    </row>
    <row r="671" spans="1:16" x14ac:dyDescent="0.25">
      <c r="A671" s="44">
        <f>+COUNTIF($B$1:B671,ESTADISTICAS!B$9)</f>
        <v>0</v>
      </c>
      <c r="B671" t="str">
        <f t="shared" si="10"/>
        <v>47</v>
      </c>
      <c r="C671" s="157">
        <v>47318</v>
      </c>
      <c r="D671" s="158" t="s">
        <v>1994</v>
      </c>
      <c r="E671">
        <v>426</v>
      </c>
      <c r="F671">
        <v>54</v>
      </c>
      <c r="G671" s="160">
        <v>0.12676056338028169</v>
      </c>
      <c r="H671">
        <v>401</v>
      </c>
      <c r="I671">
        <v>45</v>
      </c>
      <c r="J671" s="160">
        <v>0.11221945137157108</v>
      </c>
      <c r="K671">
        <v>378</v>
      </c>
      <c r="L671">
        <v>60</v>
      </c>
      <c r="M671" s="160">
        <v>0.15873015873015872</v>
      </c>
      <c r="N671">
        <v>372</v>
      </c>
      <c r="O671">
        <v>66</v>
      </c>
      <c r="P671" s="160">
        <v>0.17741935483870969</v>
      </c>
    </row>
    <row r="672" spans="1:16" x14ac:dyDescent="0.25">
      <c r="A672" s="44">
        <f>+COUNTIF($B$1:B672,ESTADISTICAS!B$9)</f>
        <v>0</v>
      </c>
      <c r="B672" t="str">
        <f t="shared" si="10"/>
        <v>47</v>
      </c>
      <c r="C672" s="157">
        <v>47460</v>
      </c>
      <c r="D672" s="158" t="s">
        <v>1995</v>
      </c>
      <c r="E672">
        <v>185</v>
      </c>
      <c r="F672">
        <v>21</v>
      </c>
      <c r="G672" s="160">
        <v>0.11351351351351352</v>
      </c>
      <c r="H672">
        <v>153</v>
      </c>
      <c r="I672">
        <v>27</v>
      </c>
      <c r="J672" s="160">
        <v>0.17647058823529413</v>
      </c>
      <c r="K672">
        <v>152</v>
      </c>
      <c r="L672">
        <v>21</v>
      </c>
      <c r="M672" s="160">
        <v>0.13815789473684212</v>
      </c>
      <c r="N672">
        <v>235</v>
      </c>
      <c r="O672">
        <v>55</v>
      </c>
      <c r="P672" s="160">
        <v>0.23404255319148937</v>
      </c>
    </row>
    <row r="673" spans="1:16" x14ac:dyDescent="0.25">
      <c r="A673" s="44">
        <f>+COUNTIF($B$1:B673,ESTADISTICAS!B$9)</f>
        <v>0</v>
      </c>
      <c r="B673" t="str">
        <f t="shared" si="10"/>
        <v>47</v>
      </c>
      <c r="C673" s="157">
        <v>47541</v>
      </c>
      <c r="D673" s="158" t="s">
        <v>2462</v>
      </c>
      <c r="E673">
        <v>79</v>
      </c>
      <c r="F673">
        <v>11</v>
      </c>
      <c r="G673" s="160">
        <v>0.13924050632911392</v>
      </c>
      <c r="H673">
        <v>100</v>
      </c>
      <c r="I673">
        <v>18</v>
      </c>
      <c r="J673" s="160">
        <v>0.18</v>
      </c>
      <c r="K673">
        <v>89</v>
      </c>
      <c r="L673">
        <v>16</v>
      </c>
      <c r="M673" s="160">
        <v>0.1797752808988764</v>
      </c>
      <c r="N673">
        <v>99</v>
      </c>
      <c r="O673">
        <v>21</v>
      </c>
      <c r="P673" s="160">
        <v>0.21212121212121213</v>
      </c>
    </row>
    <row r="674" spans="1:16" x14ac:dyDescent="0.25">
      <c r="A674" s="44">
        <f>+COUNTIF($B$1:B674,ESTADISTICAS!B$9)</f>
        <v>0</v>
      </c>
      <c r="B674" t="str">
        <f t="shared" si="10"/>
        <v>47</v>
      </c>
      <c r="C674" s="157">
        <v>47545</v>
      </c>
      <c r="D674" s="158" t="s">
        <v>1996</v>
      </c>
      <c r="E674">
        <v>165</v>
      </c>
      <c r="F674">
        <v>11</v>
      </c>
      <c r="G674" s="160">
        <v>6.6666666666666666E-2</v>
      </c>
      <c r="H674">
        <v>114</v>
      </c>
      <c r="I674">
        <v>24</v>
      </c>
      <c r="J674" s="160">
        <v>0.21052631578947367</v>
      </c>
      <c r="K674">
        <v>115</v>
      </c>
      <c r="L674">
        <v>30</v>
      </c>
      <c r="M674" s="160">
        <v>0.2608695652173913</v>
      </c>
      <c r="N674">
        <v>134</v>
      </c>
      <c r="O674">
        <v>26</v>
      </c>
      <c r="P674" s="160">
        <v>0.19402985074626866</v>
      </c>
    </row>
    <row r="675" spans="1:16" x14ac:dyDescent="0.25">
      <c r="A675" s="44">
        <f>+COUNTIF($B$1:B675,ESTADISTICAS!B$9)</f>
        <v>0</v>
      </c>
      <c r="B675" t="str">
        <f t="shared" si="10"/>
        <v>47</v>
      </c>
      <c r="C675" s="157">
        <v>47551</v>
      </c>
      <c r="D675" s="158" t="s">
        <v>2463</v>
      </c>
      <c r="E675">
        <v>405</v>
      </c>
      <c r="F675">
        <v>93</v>
      </c>
      <c r="G675" s="160">
        <v>0.22962962962962963</v>
      </c>
      <c r="H675">
        <v>401</v>
      </c>
      <c r="I675">
        <v>80</v>
      </c>
      <c r="J675" s="160">
        <v>0.19950124688279303</v>
      </c>
      <c r="K675">
        <v>341</v>
      </c>
      <c r="L675">
        <v>89</v>
      </c>
      <c r="M675" s="160">
        <v>0.26099706744868034</v>
      </c>
      <c r="N675">
        <v>387</v>
      </c>
      <c r="O675">
        <v>88</v>
      </c>
      <c r="P675" s="160">
        <v>0.22739018087855298</v>
      </c>
    </row>
    <row r="676" spans="1:16" x14ac:dyDescent="0.25">
      <c r="A676" s="44">
        <f>+COUNTIF($B$1:B676,ESTADISTICAS!B$9)</f>
        <v>0</v>
      </c>
      <c r="B676" t="str">
        <f t="shared" si="10"/>
        <v>47</v>
      </c>
      <c r="C676" s="157">
        <v>47555</v>
      </c>
      <c r="D676" s="158" t="s">
        <v>2464</v>
      </c>
      <c r="E676">
        <v>506</v>
      </c>
      <c r="F676">
        <v>87</v>
      </c>
      <c r="G676" s="160">
        <v>0.17193675889328064</v>
      </c>
      <c r="H676">
        <v>497</v>
      </c>
      <c r="I676">
        <v>102</v>
      </c>
      <c r="J676" s="160">
        <v>0.20523138832997989</v>
      </c>
      <c r="K676">
        <v>500</v>
      </c>
      <c r="L676">
        <v>109</v>
      </c>
      <c r="M676" s="160">
        <v>0.218</v>
      </c>
      <c r="N676">
        <v>628</v>
      </c>
      <c r="O676">
        <v>124</v>
      </c>
      <c r="P676" s="160">
        <v>0.19745222929936307</v>
      </c>
    </row>
    <row r="677" spans="1:16" x14ac:dyDescent="0.25">
      <c r="A677" s="44">
        <f>+COUNTIF($B$1:B677,ESTADISTICAS!B$9)</f>
        <v>0</v>
      </c>
      <c r="B677" t="str">
        <f t="shared" si="10"/>
        <v>47</v>
      </c>
      <c r="C677" s="157">
        <v>47570</v>
      </c>
      <c r="D677" s="158" t="s">
        <v>1997</v>
      </c>
      <c r="E677">
        <v>270</v>
      </c>
      <c r="F677">
        <v>36</v>
      </c>
      <c r="G677" s="160">
        <v>0.13333333333333333</v>
      </c>
      <c r="H677">
        <v>235</v>
      </c>
      <c r="I677">
        <v>21</v>
      </c>
      <c r="J677" s="160">
        <v>8.9361702127659579E-2</v>
      </c>
      <c r="K677">
        <v>244</v>
      </c>
      <c r="L677">
        <v>45</v>
      </c>
      <c r="M677" s="160">
        <v>0.18442622950819673</v>
      </c>
      <c r="N677">
        <v>257</v>
      </c>
      <c r="O677">
        <v>32</v>
      </c>
      <c r="P677" s="160">
        <v>0.1245136186770428</v>
      </c>
    </row>
    <row r="678" spans="1:16" x14ac:dyDescent="0.25">
      <c r="A678" s="44">
        <f>+COUNTIF($B$1:B678,ESTADISTICAS!B$9)</f>
        <v>0</v>
      </c>
      <c r="B678" t="str">
        <f t="shared" si="10"/>
        <v>47</v>
      </c>
      <c r="C678" s="157">
        <v>47605</v>
      </c>
      <c r="D678" s="158" t="s">
        <v>1998</v>
      </c>
      <c r="E678">
        <v>84</v>
      </c>
      <c r="F678">
        <v>7</v>
      </c>
      <c r="G678" s="160">
        <v>8.3333333333333329E-2</v>
      </c>
      <c r="H678">
        <v>60</v>
      </c>
      <c r="I678">
        <v>12</v>
      </c>
      <c r="J678" s="160">
        <v>0.2</v>
      </c>
      <c r="K678">
        <v>63</v>
      </c>
      <c r="L678">
        <v>11</v>
      </c>
      <c r="M678" s="160">
        <v>0.17460317460317459</v>
      </c>
      <c r="N678">
        <v>89</v>
      </c>
      <c r="O678">
        <v>8</v>
      </c>
      <c r="P678" s="160">
        <v>8.98876404494382E-2</v>
      </c>
    </row>
    <row r="679" spans="1:16" x14ac:dyDescent="0.25">
      <c r="A679" s="44">
        <f>+COUNTIF($B$1:B679,ESTADISTICAS!B$9)</f>
        <v>0</v>
      </c>
      <c r="B679" t="str">
        <f t="shared" si="10"/>
        <v>47</v>
      </c>
      <c r="C679" s="157">
        <v>47660</v>
      </c>
      <c r="D679" s="158" t="s">
        <v>1999</v>
      </c>
      <c r="E679">
        <v>106</v>
      </c>
      <c r="F679">
        <v>18</v>
      </c>
      <c r="G679" s="160">
        <v>0.16981132075471697</v>
      </c>
      <c r="H679">
        <v>88</v>
      </c>
      <c r="I679">
        <v>16</v>
      </c>
      <c r="J679" s="160">
        <v>0.18181818181818182</v>
      </c>
      <c r="K679">
        <v>97</v>
      </c>
      <c r="L679">
        <v>23</v>
      </c>
      <c r="M679" s="160">
        <v>0.23711340206185566</v>
      </c>
      <c r="N679">
        <v>91</v>
      </c>
      <c r="O679">
        <v>21</v>
      </c>
      <c r="P679" s="160">
        <v>0.23076923076923078</v>
      </c>
    </row>
    <row r="680" spans="1:16" x14ac:dyDescent="0.25">
      <c r="A680" s="44">
        <f>+COUNTIF($B$1:B680,ESTADISTICAS!B$9)</f>
        <v>0</v>
      </c>
      <c r="B680" t="str">
        <f t="shared" si="10"/>
        <v>47</v>
      </c>
      <c r="C680" s="157">
        <v>47675</v>
      </c>
      <c r="D680" s="158" t="s">
        <v>1722</v>
      </c>
      <c r="E680">
        <v>107</v>
      </c>
      <c r="F680">
        <v>12</v>
      </c>
      <c r="G680" s="160">
        <v>0.11214953271028037</v>
      </c>
      <c r="H680">
        <v>111</v>
      </c>
      <c r="I680">
        <v>30</v>
      </c>
      <c r="J680" s="160">
        <v>0.27027027027027029</v>
      </c>
      <c r="K680">
        <v>134</v>
      </c>
      <c r="L680">
        <v>43</v>
      </c>
      <c r="M680" s="160">
        <v>0.32089552238805968</v>
      </c>
      <c r="N680">
        <v>135</v>
      </c>
      <c r="O680">
        <v>31</v>
      </c>
      <c r="P680" s="160">
        <v>0.22962962962962963</v>
      </c>
    </row>
    <row r="681" spans="1:16" x14ac:dyDescent="0.25">
      <c r="A681" s="44">
        <f>+COUNTIF($B$1:B681,ESTADISTICAS!B$9)</f>
        <v>0</v>
      </c>
      <c r="B681" t="str">
        <f t="shared" si="10"/>
        <v>47</v>
      </c>
      <c r="C681" s="157">
        <v>47692</v>
      </c>
      <c r="D681" s="158" t="s">
        <v>2000</v>
      </c>
      <c r="E681">
        <v>271</v>
      </c>
      <c r="F681">
        <v>31</v>
      </c>
      <c r="G681" s="160">
        <v>0.11439114391143912</v>
      </c>
      <c r="H681">
        <v>213</v>
      </c>
      <c r="I681">
        <v>47</v>
      </c>
      <c r="J681" s="160">
        <v>0.22065727699530516</v>
      </c>
      <c r="K681">
        <v>263</v>
      </c>
      <c r="L681">
        <v>45</v>
      </c>
      <c r="M681" s="160">
        <v>0.17110266159695817</v>
      </c>
      <c r="N681">
        <v>337</v>
      </c>
      <c r="O681">
        <v>75</v>
      </c>
      <c r="P681" s="160">
        <v>0.22255192878338279</v>
      </c>
    </row>
    <row r="682" spans="1:16" x14ac:dyDescent="0.25">
      <c r="A682" s="44">
        <f>+COUNTIF($B$1:B682,ESTADISTICAS!B$9)</f>
        <v>0</v>
      </c>
      <c r="B682" t="str">
        <f t="shared" si="10"/>
        <v>47</v>
      </c>
      <c r="C682" s="157">
        <v>47703</v>
      </c>
      <c r="D682" s="158" t="s">
        <v>2001</v>
      </c>
      <c r="E682">
        <v>109</v>
      </c>
      <c r="F682">
        <v>17</v>
      </c>
      <c r="G682" s="160">
        <v>0.15596330275229359</v>
      </c>
      <c r="H682">
        <v>104</v>
      </c>
      <c r="I682">
        <v>13</v>
      </c>
      <c r="J682" s="160">
        <v>0.125</v>
      </c>
      <c r="K682">
        <v>202</v>
      </c>
      <c r="L682">
        <v>21</v>
      </c>
      <c r="M682" s="160">
        <v>0.10396039603960396</v>
      </c>
      <c r="N682">
        <v>118</v>
      </c>
      <c r="O682">
        <v>29</v>
      </c>
      <c r="P682" s="160">
        <v>0.24576271186440679</v>
      </c>
    </row>
    <row r="683" spans="1:16" x14ac:dyDescent="0.25">
      <c r="A683" s="44">
        <f>+COUNTIF($B$1:B683,ESTADISTICAS!B$9)</f>
        <v>0</v>
      </c>
      <c r="B683" t="str">
        <f t="shared" si="10"/>
        <v>47</v>
      </c>
      <c r="C683" s="157">
        <v>47707</v>
      </c>
      <c r="D683" s="158" t="s">
        <v>2465</v>
      </c>
      <c r="E683">
        <v>273</v>
      </c>
      <c r="F683">
        <v>41</v>
      </c>
      <c r="G683" s="160">
        <v>0.15018315018315018</v>
      </c>
      <c r="H683">
        <v>272</v>
      </c>
      <c r="I683">
        <v>62</v>
      </c>
      <c r="J683" s="160">
        <v>0.22794117647058823</v>
      </c>
      <c r="K683">
        <v>288</v>
      </c>
      <c r="L683">
        <v>59</v>
      </c>
      <c r="M683" s="160">
        <v>0.2048611111111111</v>
      </c>
      <c r="N683">
        <v>239</v>
      </c>
      <c r="O683">
        <v>55</v>
      </c>
      <c r="P683" s="160">
        <v>0.23012552301255229</v>
      </c>
    </row>
    <row r="684" spans="1:16" x14ac:dyDescent="0.25">
      <c r="A684" s="44">
        <f>+COUNTIF($B$1:B684,ESTADISTICAS!B$9)</f>
        <v>0</v>
      </c>
      <c r="B684" t="str">
        <f t="shared" si="10"/>
        <v>47</v>
      </c>
      <c r="C684" s="157">
        <v>47720</v>
      </c>
      <c r="D684" s="158" t="s">
        <v>2002</v>
      </c>
      <c r="E684">
        <v>91</v>
      </c>
      <c r="F684">
        <v>10</v>
      </c>
      <c r="G684" s="160">
        <v>0.10989010989010989</v>
      </c>
      <c r="H684">
        <v>87</v>
      </c>
      <c r="I684">
        <v>13</v>
      </c>
      <c r="J684" s="160">
        <v>0.14942528735632185</v>
      </c>
      <c r="K684">
        <v>92</v>
      </c>
      <c r="L684">
        <v>16</v>
      </c>
      <c r="M684" s="160">
        <v>0.17391304347826086</v>
      </c>
      <c r="N684">
        <v>108</v>
      </c>
      <c r="O684">
        <v>17</v>
      </c>
      <c r="P684" s="160">
        <v>0.15740740740740741</v>
      </c>
    </row>
    <row r="685" spans="1:16" x14ac:dyDescent="0.25">
      <c r="A685" s="44">
        <f>+COUNTIF($B$1:B685,ESTADISTICAS!B$9)</f>
        <v>0</v>
      </c>
      <c r="B685" t="str">
        <f t="shared" si="10"/>
        <v>47</v>
      </c>
      <c r="C685" s="157">
        <v>47745</v>
      </c>
      <c r="D685" s="158" t="s">
        <v>2003</v>
      </c>
      <c r="E685">
        <v>193</v>
      </c>
      <c r="F685">
        <v>49</v>
      </c>
      <c r="G685" s="160">
        <v>0.25388601036269431</v>
      </c>
      <c r="H685">
        <v>129</v>
      </c>
      <c r="I685">
        <v>46</v>
      </c>
      <c r="J685" s="160">
        <v>0.35658914728682173</v>
      </c>
      <c r="K685">
        <v>179</v>
      </c>
      <c r="L685">
        <v>57</v>
      </c>
      <c r="M685" s="160">
        <v>0.31843575418994413</v>
      </c>
      <c r="N685">
        <v>182</v>
      </c>
      <c r="O685">
        <v>37</v>
      </c>
      <c r="P685" s="160">
        <v>0.2032967032967033</v>
      </c>
    </row>
    <row r="686" spans="1:16" x14ac:dyDescent="0.25">
      <c r="A686" s="44">
        <f>+COUNTIF($B$1:B686,ESTADISTICAS!B$9)</f>
        <v>0</v>
      </c>
      <c r="B686" t="str">
        <f t="shared" si="10"/>
        <v>47</v>
      </c>
      <c r="C686" s="157">
        <v>47798</v>
      </c>
      <c r="D686" s="158" t="s">
        <v>2466</v>
      </c>
      <c r="E686">
        <v>134</v>
      </c>
      <c r="F686">
        <v>16</v>
      </c>
      <c r="G686" s="160">
        <v>0.11940298507462686</v>
      </c>
      <c r="H686">
        <v>141</v>
      </c>
      <c r="I686">
        <v>18</v>
      </c>
      <c r="J686" s="160">
        <v>0.1276595744680851</v>
      </c>
      <c r="K686">
        <v>159</v>
      </c>
      <c r="L686">
        <v>10</v>
      </c>
      <c r="M686" s="160">
        <v>6.2893081761006289E-2</v>
      </c>
      <c r="N686">
        <v>154</v>
      </c>
      <c r="O686">
        <v>48</v>
      </c>
      <c r="P686" s="160">
        <v>0.31168831168831168</v>
      </c>
    </row>
    <row r="687" spans="1:16" x14ac:dyDescent="0.25">
      <c r="A687" s="44">
        <f>+COUNTIF($B$1:B687,ESTADISTICAS!B$9)</f>
        <v>0</v>
      </c>
      <c r="B687" t="str">
        <f t="shared" si="10"/>
        <v>47</v>
      </c>
      <c r="C687" s="157">
        <v>47960</v>
      </c>
      <c r="D687" s="158" t="s">
        <v>2004</v>
      </c>
      <c r="E687">
        <v>60</v>
      </c>
      <c r="F687">
        <v>6</v>
      </c>
      <c r="G687" s="160">
        <v>0.1</v>
      </c>
      <c r="H687">
        <v>89</v>
      </c>
      <c r="I687">
        <v>12</v>
      </c>
      <c r="J687" s="160">
        <v>0.1348314606741573</v>
      </c>
      <c r="K687">
        <v>92</v>
      </c>
      <c r="L687">
        <v>13</v>
      </c>
      <c r="M687" s="160">
        <v>0.14130434782608695</v>
      </c>
      <c r="N687">
        <v>80</v>
      </c>
      <c r="O687">
        <v>25</v>
      </c>
      <c r="P687" s="160">
        <v>0.3125</v>
      </c>
    </row>
    <row r="688" spans="1:16" x14ac:dyDescent="0.25">
      <c r="A688" s="44">
        <f>+COUNTIF($B$1:B688,ESTADISTICAS!B$9)</f>
        <v>0</v>
      </c>
      <c r="B688" t="str">
        <f t="shared" si="10"/>
        <v>47</v>
      </c>
      <c r="C688" s="157">
        <v>47980</v>
      </c>
      <c r="D688" s="158" t="s">
        <v>2005</v>
      </c>
      <c r="E688">
        <v>674</v>
      </c>
      <c r="F688">
        <v>103</v>
      </c>
      <c r="G688" s="160">
        <v>0.15281899109792285</v>
      </c>
      <c r="H688">
        <v>671</v>
      </c>
      <c r="I688">
        <v>129</v>
      </c>
      <c r="J688" s="160">
        <v>0.19225037257824143</v>
      </c>
      <c r="K688">
        <v>693</v>
      </c>
      <c r="L688">
        <v>97</v>
      </c>
      <c r="M688" s="160">
        <v>0.13997113997113997</v>
      </c>
      <c r="N688">
        <v>716</v>
      </c>
      <c r="O688">
        <v>127</v>
      </c>
      <c r="P688" s="160">
        <v>0.17737430167597765</v>
      </c>
    </row>
    <row r="689" spans="1:16" x14ac:dyDescent="0.25">
      <c r="A689" s="44">
        <f>+COUNTIF($B$1:B689,ESTADISTICAS!B$9)</f>
        <v>0</v>
      </c>
      <c r="B689" t="str">
        <f t="shared" si="10"/>
        <v>50</v>
      </c>
      <c r="C689" s="157">
        <v>50001</v>
      </c>
      <c r="D689" s="158" t="s">
        <v>2006</v>
      </c>
      <c r="E689">
        <v>5146</v>
      </c>
      <c r="F689">
        <v>2561</v>
      </c>
      <c r="G689" s="160">
        <v>0.4976680917217256</v>
      </c>
      <c r="H689">
        <v>5036</v>
      </c>
      <c r="I689">
        <v>2385</v>
      </c>
      <c r="J689" s="160">
        <v>0.47359015091342332</v>
      </c>
      <c r="K689">
        <v>5119</v>
      </c>
      <c r="L689">
        <v>2565</v>
      </c>
      <c r="M689" s="160">
        <v>0.50107442859933582</v>
      </c>
      <c r="N689">
        <v>5325</v>
      </c>
      <c r="O689">
        <v>2479</v>
      </c>
      <c r="P689" s="160">
        <v>0.46553990610328638</v>
      </c>
    </row>
    <row r="690" spans="1:16" x14ac:dyDescent="0.25">
      <c r="A690" s="44">
        <f>+COUNTIF($B$1:B690,ESTADISTICAS!B$9)</f>
        <v>0</v>
      </c>
      <c r="B690" t="str">
        <f t="shared" si="10"/>
        <v>50</v>
      </c>
      <c r="C690" s="157">
        <v>50006</v>
      </c>
      <c r="D690" s="158" t="s">
        <v>2007</v>
      </c>
      <c r="E690">
        <v>970</v>
      </c>
      <c r="F690">
        <v>306</v>
      </c>
      <c r="G690" s="160">
        <v>0.31546391752577319</v>
      </c>
      <c r="H690">
        <v>926</v>
      </c>
      <c r="I690">
        <v>269</v>
      </c>
      <c r="J690" s="160">
        <v>0.29049676025917925</v>
      </c>
      <c r="K690">
        <v>1053</v>
      </c>
      <c r="L690">
        <v>363</v>
      </c>
      <c r="M690" s="160">
        <v>0.34472934472934474</v>
      </c>
      <c r="N690">
        <v>977</v>
      </c>
      <c r="O690">
        <v>293</v>
      </c>
      <c r="P690" s="160">
        <v>0.29989764585465711</v>
      </c>
    </row>
    <row r="691" spans="1:16" x14ac:dyDescent="0.25">
      <c r="A691" s="44">
        <f>+COUNTIF($B$1:B691,ESTADISTICAS!B$9)</f>
        <v>0</v>
      </c>
      <c r="B691" t="str">
        <f t="shared" si="10"/>
        <v>50</v>
      </c>
      <c r="C691" s="157">
        <v>50110</v>
      </c>
      <c r="D691" s="158" t="s">
        <v>2008</v>
      </c>
      <c r="E691">
        <v>59</v>
      </c>
      <c r="F691">
        <v>16</v>
      </c>
      <c r="G691" s="160">
        <v>0.2711864406779661</v>
      </c>
      <c r="H691">
        <v>70</v>
      </c>
      <c r="I691">
        <v>16</v>
      </c>
      <c r="J691" s="160">
        <v>0.22857142857142856</v>
      </c>
      <c r="K691">
        <v>73</v>
      </c>
      <c r="L691">
        <v>20</v>
      </c>
      <c r="M691" s="160">
        <v>0.27397260273972601</v>
      </c>
      <c r="N691">
        <v>66</v>
      </c>
      <c r="O691">
        <v>17</v>
      </c>
      <c r="P691" s="160">
        <v>0.25757575757575757</v>
      </c>
    </row>
    <row r="692" spans="1:16" x14ac:dyDescent="0.25">
      <c r="A692" s="44">
        <f>+COUNTIF($B$1:B692,ESTADISTICAS!B$9)</f>
        <v>0</v>
      </c>
      <c r="B692" t="str">
        <f t="shared" si="10"/>
        <v>50</v>
      </c>
      <c r="C692" s="157">
        <v>50124</v>
      </c>
      <c r="D692" s="158" t="s">
        <v>2009</v>
      </c>
      <c r="E692">
        <v>58</v>
      </c>
      <c r="F692">
        <v>30</v>
      </c>
      <c r="G692" s="160">
        <v>0.51724137931034486</v>
      </c>
      <c r="H692">
        <v>52</v>
      </c>
      <c r="I692">
        <v>15</v>
      </c>
      <c r="J692" s="160">
        <v>0.28846153846153844</v>
      </c>
      <c r="K692">
        <v>43</v>
      </c>
      <c r="L692">
        <v>10</v>
      </c>
      <c r="M692" s="160">
        <v>0.23255813953488372</v>
      </c>
      <c r="N692">
        <v>34</v>
      </c>
      <c r="O692">
        <v>9</v>
      </c>
      <c r="P692" s="160">
        <v>0.26470588235294118</v>
      </c>
    </row>
    <row r="693" spans="1:16" x14ac:dyDescent="0.25">
      <c r="A693" s="44">
        <f>+COUNTIF($B$1:B693,ESTADISTICAS!B$9)</f>
        <v>0</v>
      </c>
      <c r="B693" t="str">
        <f t="shared" si="10"/>
        <v>50</v>
      </c>
      <c r="C693" s="157">
        <v>50150</v>
      </c>
      <c r="D693" s="158" t="s">
        <v>2010</v>
      </c>
      <c r="E693">
        <v>130</v>
      </c>
      <c r="F693">
        <v>36</v>
      </c>
      <c r="G693" s="160">
        <v>0.27692307692307694</v>
      </c>
      <c r="H693">
        <v>126</v>
      </c>
      <c r="I693">
        <v>63</v>
      </c>
      <c r="J693" s="160">
        <v>0.5</v>
      </c>
      <c r="K693">
        <v>160</v>
      </c>
      <c r="L693">
        <v>49</v>
      </c>
      <c r="M693" s="160">
        <v>0.30625000000000002</v>
      </c>
      <c r="N693">
        <v>131</v>
      </c>
      <c r="O693">
        <v>30</v>
      </c>
      <c r="P693" s="160">
        <v>0.22900763358778625</v>
      </c>
    </row>
    <row r="694" spans="1:16" x14ac:dyDescent="0.25">
      <c r="A694" s="44">
        <f>+COUNTIF($B$1:B694,ESTADISTICAS!B$9)</f>
        <v>0</v>
      </c>
      <c r="B694" t="str">
        <f t="shared" si="10"/>
        <v>50</v>
      </c>
      <c r="C694" s="157">
        <v>50223</v>
      </c>
      <c r="D694" s="158" t="s">
        <v>2467</v>
      </c>
      <c r="E694">
        <v>61</v>
      </c>
      <c r="F694">
        <v>22</v>
      </c>
      <c r="G694" s="160">
        <v>0.36065573770491804</v>
      </c>
      <c r="H694">
        <v>50</v>
      </c>
      <c r="I694">
        <v>21</v>
      </c>
      <c r="J694" s="160">
        <v>0.42</v>
      </c>
      <c r="K694">
        <v>62</v>
      </c>
      <c r="L694">
        <v>21</v>
      </c>
      <c r="M694" s="160">
        <v>0.33870967741935482</v>
      </c>
      <c r="N694">
        <v>76</v>
      </c>
      <c r="O694">
        <v>21</v>
      </c>
      <c r="P694" s="160">
        <v>0.27631578947368424</v>
      </c>
    </row>
    <row r="695" spans="1:16" x14ac:dyDescent="0.25">
      <c r="A695" s="44">
        <f>+COUNTIF($B$1:B695,ESTADISTICAS!B$9)</f>
        <v>0</v>
      </c>
      <c r="B695" t="str">
        <f t="shared" si="10"/>
        <v>50</v>
      </c>
      <c r="C695" s="157">
        <v>50226</v>
      </c>
      <c r="D695" s="158" t="s">
        <v>2468</v>
      </c>
      <c r="E695">
        <v>256</v>
      </c>
      <c r="F695">
        <v>86</v>
      </c>
      <c r="G695" s="160">
        <v>0.3359375</v>
      </c>
      <c r="H695">
        <v>259</v>
      </c>
      <c r="I695">
        <v>82</v>
      </c>
      <c r="J695" s="160">
        <v>0.31660231660231658</v>
      </c>
      <c r="K695">
        <v>257</v>
      </c>
      <c r="L695">
        <v>82</v>
      </c>
      <c r="M695" s="160">
        <v>0.31906614785992216</v>
      </c>
      <c r="N695">
        <v>295</v>
      </c>
      <c r="O695">
        <v>111</v>
      </c>
      <c r="P695" s="160">
        <v>0.37627118644067797</v>
      </c>
    </row>
    <row r="696" spans="1:16" x14ac:dyDescent="0.25">
      <c r="A696" s="44">
        <f>+COUNTIF($B$1:B696,ESTADISTICAS!B$9)</f>
        <v>0</v>
      </c>
      <c r="B696" t="str">
        <f t="shared" si="10"/>
        <v>50</v>
      </c>
      <c r="C696" s="157">
        <v>50245</v>
      </c>
      <c r="D696" s="158" t="s">
        <v>2011</v>
      </c>
      <c r="E696">
        <v>22</v>
      </c>
      <c r="F696">
        <v>11</v>
      </c>
      <c r="G696" s="160">
        <v>0.5</v>
      </c>
      <c r="H696">
        <v>37</v>
      </c>
      <c r="I696">
        <v>14</v>
      </c>
      <c r="J696" s="160">
        <v>0.3783783783783784</v>
      </c>
      <c r="K696">
        <v>24</v>
      </c>
      <c r="L696">
        <v>12</v>
      </c>
      <c r="M696" s="160">
        <v>0.5</v>
      </c>
      <c r="N696">
        <v>20</v>
      </c>
      <c r="O696">
        <v>7</v>
      </c>
      <c r="P696" s="160">
        <v>0.35</v>
      </c>
    </row>
    <row r="697" spans="1:16" x14ac:dyDescent="0.25">
      <c r="A697" s="44">
        <f>+COUNTIF($B$1:B697,ESTADISTICAS!B$9)</f>
        <v>0</v>
      </c>
      <c r="B697" t="str">
        <f t="shared" si="10"/>
        <v>50</v>
      </c>
      <c r="C697" s="157">
        <v>50251</v>
      </c>
      <c r="D697" s="158" t="s">
        <v>2469</v>
      </c>
      <c r="E697">
        <v>61</v>
      </c>
      <c r="F697">
        <v>15</v>
      </c>
      <c r="G697" s="160">
        <v>0.24590163934426229</v>
      </c>
      <c r="H697">
        <v>67</v>
      </c>
      <c r="I697">
        <v>14</v>
      </c>
      <c r="J697" s="160">
        <v>0.20895522388059701</v>
      </c>
      <c r="K697">
        <v>53</v>
      </c>
      <c r="L697">
        <v>11</v>
      </c>
      <c r="M697" s="160">
        <v>0.20754716981132076</v>
      </c>
      <c r="N697">
        <v>65</v>
      </c>
      <c r="O697">
        <v>14</v>
      </c>
      <c r="P697" s="160">
        <v>0.2153846153846154</v>
      </c>
    </row>
    <row r="698" spans="1:16" x14ac:dyDescent="0.25">
      <c r="A698" s="44">
        <f>+COUNTIF($B$1:B698,ESTADISTICAS!B$9)</f>
        <v>0</v>
      </c>
      <c r="B698" t="str">
        <f t="shared" si="10"/>
        <v>50</v>
      </c>
      <c r="C698" s="157">
        <v>50270</v>
      </c>
      <c r="D698" s="158" t="s">
        <v>2012</v>
      </c>
      <c r="E698">
        <v>51</v>
      </c>
      <c r="F698">
        <v>21</v>
      </c>
      <c r="G698" s="160">
        <v>0.41176470588235292</v>
      </c>
      <c r="H698">
        <v>60</v>
      </c>
      <c r="I698">
        <v>16</v>
      </c>
      <c r="J698" s="160">
        <v>0.26666666666666666</v>
      </c>
      <c r="K698">
        <v>61</v>
      </c>
      <c r="L698">
        <v>16</v>
      </c>
      <c r="M698" s="160">
        <v>0.26229508196721313</v>
      </c>
      <c r="N698">
        <v>66</v>
      </c>
      <c r="O698">
        <v>20</v>
      </c>
      <c r="P698" s="160">
        <v>0.30303030303030304</v>
      </c>
    </row>
    <row r="699" spans="1:16" x14ac:dyDescent="0.25">
      <c r="A699" s="44">
        <f>+COUNTIF($B$1:B699,ESTADISTICAS!B$9)</f>
        <v>0</v>
      </c>
      <c r="B699" t="str">
        <f t="shared" si="10"/>
        <v>50</v>
      </c>
      <c r="C699" s="157">
        <v>50287</v>
      </c>
      <c r="D699" s="158" t="s">
        <v>2013</v>
      </c>
      <c r="E699">
        <v>108</v>
      </c>
      <c r="F699">
        <v>21</v>
      </c>
      <c r="G699" s="160">
        <v>0.19444444444444445</v>
      </c>
      <c r="H699">
        <v>157</v>
      </c>
      <c r="I699">
        <v>25</v>
      </c>
      <c r="J699" s="160">
        <v>0.15923566878980891</v>
      </c>
      <c r="K699">
        <v>137</v>
      </c>
      <c r="L699">
        <v>26</v>
      </c>
      <c r="M699" s="160">
        <v>0.18978102189781021</v>
      </c>
      <c r="N699">
        <v>155</v>
      </c>
      <c r="O699">
        <v>38</v>
      </c>
      <c r="P699" s="160">
        <v>0.24516129032258063</v>
      </c>
    </row>
    <row r="700" spans="1:16" x14ac:dyDescent="0.25">
      <c r="A700" s="44">
        <f>+COUNTIF($B$1:B700,ESTADISTICAS!B$9)</f>
        <v>0</v>
      </c>
      <c r="B700" t="str">
        <f t="shared" si="10"/>
        <v>50</v>
      </c>
      <c r="C700" s="157">
        <v>50313</v>
      </c>
      <c r="D700" s="158" t="s">
        <v>1458</v>
      </c>
      <c r="E700">
        <v>710</v>
      </c>
      <c r="F700">
        <v>246</v>
      </c>
      <c r="G700" s="160">
        <v>0.3464788732394366</v>
      </c>
      <c r="H700">
        <v>628</v>
      </c>
      <c r="I700">
        <v>209</v>
      </c>
      <c r="J700" s="160">
        <v>0.33280254777070062</v>
      </c>
      <c r="K700">
        <v>706</v>
      </c>
      <c r="L700">
        <v>270</v>
      </c>
      <c r="M700" s="160">
        <v>0.38243626062322944</v>
      </c>
      <c r="N700">
        <v>744</v>
      </c>
      <c r="O700">
        <v>221</v>
      </c>
      <c r="P700" s="160">
        <v>0.29704301075268819</v>
      </c>
    </row>
    <row r="701" spans="1:16" x14ac:dyDescent="0.25">
      <c r="A701" s="44">
        <f>+COUNTIF($B$1:B701,ESTADISTICAS!B$9)</f>
        <v>0</v>
      </c>
      <c r="B701" t="str">
        <f t="shared" si="10"/>
        <v>50</v>
      </c>
      <c r="C701" s="157">
        <v>50318</v>
      </c>
      <c r="D701" s="158" t="s">
        <v>1994</v>
      </c>
      <c r="E701">
        <v>104</v>
      </c>
      <c r="F701">
        <v>30</v>
      </c>
      <c r="G701" s="160">
        <v>0.28846153846153844</v>
      </c>
      <c r="H701">
        <v>124</v>
      </c>
      <c r="I701">
        <v>42</v>
      </c>
      <c r="J701" s="160">
        <v>0.33870967741935482</v>
      </c>
      <c r="K701">
        <v>127</v>
      </c>
      <c r="L701">
        <v>40</v>
      </c>
      <c r="M701" s="160">
        <v>0.31496062992125984</v>
      </c>
      <c r="N701">
        <v>113</v>
      </c>
      <c r="O701">
        <v>37</v>
      </c>
      <c r="P701" s="160">
        <v>0.32743362831858408</v>
      </c>
    </row>
    <row r="702" spans="1:16" x14ac:dyDescent="0.25">
      <c r="A702" s="44">
        <f>+COUNTIF($B$1:B702,ESTADISTICAS!B$9)</f>
        <v>0</v>
      </c>
      <c r="B702" t="str">
        <f t="shared" si="10"/>
        <v>50</v>
      </c>
      <c r="C702" s="157">
        <v>50325</v>
      </c>
      <c r="D702" s="158" t="s">
        <v>2014</v>
      </c>
      <c r="E702">
        <v>21</v>
      </c>
      <c r="F702">
        <v>12</v>
      </c>
      <c r="G702" s="160">
        <v>0.5714285714285714</v>
      </c>
      <c r="H702">
        <v>26</v>
      </c>
      <c r="I702">
        <v>6</v>
      </c>
      <c r="J702" s="160">
        <v>0.23076923076923078</v>
      </c>
      <c r="K702">
        <v>29</v>
      </c>
      <c r="L702">
        <v>18</v>
      </c>
      <c r="M702" s="160">
        <v>0.62068965517241381</v>
      </c>
      <c r="N702">
        <v>21</v>
      </c>
      <c r="O702">
        <v>15</v>
      </c>
      <c r="P702" s="160">
        <v>0.7142857142857143</v>
      </c>
    </row>
    <row r="703" spans="1:16" x14ac:dyDescent="0.25">
      <c r="A703" s="44">
        <f>+COUNTIF($B$1:B703,ESTADISTICAS!B$9)</f>
        <v>0</v>
      </c>
      <c r="B703" t="str">
        <f t="shared" si="10"/>
        <v>50</v>
      </c>
      <c r="C703" s="157">
        <v>50330</v>
      </c>
      <c r="D703" s="158" t="s">
        <v>2470</v>
      </c>
      <c r="E703">
        <v>44</v>
      </c>
      <c r="F703">
        <v>13</v>
      </c>
      <c r="G703" s="160">
        <v>0.29545454545454547</v>
      </c>
      <c r="H703">
        <v>65</v>
      </c>
      <c r="I703">
        <v>12</v>
      </c>
      <c r="J703" s="160">
        <v>0.18461538461538463</v>
      </c>
      <c r="K703">
        <v>66</v>
      </c>
      <c r="L703">
        <v>21</v>
      </c>
      <c r="M703" s="160">
        <v>0.31818181818181818</v>
      </c>
      <c r="N703">
        <v>68</v>
      </c>
      <c r="O703">
        <v>13</v>
      </c>
      <c r="P703" s="160">
        <v>0.19117647058823528</v>
      </c>
    </row>
    <row r="704" spans="1:16" x14ac:dyDescent="0.25">
      <c r="A704" s="44">
        <f>+COUNTIF($B$1:B704,ESTADISTICAS!B$9)</f>
        <v>0</v>
      </c>
      <c r="B704" t="str">
        <f t="shared" si="10"/>
        <v>50</v>
      </c>
      <c r="C704" s="157">
        <v>50350</v>
      </c>
      <c r="D704" s="158" t="s">
        <v>2015</v>
      </c>
      <c r="E704">
        <v>89</v>
      </c>
      <c r="F704">
        <v>22</v>
      </c>
      <c r="G704" s="160">
        <v>0.24719101123595505</v>
      </c>
      <c r="H704">
        <v>116</v>
      </c>
      <c r="I704">
        <v>19</v>
      </c>
      <c r="J704" s="160">
        <v>0.16379310344827586</v>
      </c>
      <c r="K704">
        <v>85</v>
      </c>
      <c r="L704">
        <v>17</v>
      </c>
      <c r="M704" s="160">
        <v>0.2</v>
      </c>
      <c r="N704">
        <v>107</v>
      </c>
      <c r="O704">
        <v>25</v>
      </c>
      <c r="P704" s="160">
        <v>0.23364485981308411</v>
      </c>
    </row>
    <row r="705" spans="1:16" x14ac:dyDescent="0.25">
      <c r="A705" s="44">
        <f>+COUNTIF($B$1:B705,ESTADISTICAS!B$9)</f>
        <v>0</v>
      </c>
      <c r="B705" t="str">
        <f t="shared" si="10"/>
        <v>50</v>
      </c>
      <c r="C705" s="157">
        <v>50370</v>
      </c>
      <c r="D705" s="158" t="s">
        <v>2016</v>
      </c>
      <c r="E705">
        <v>51</v>
      </c>
      <c r="F705">
        <v>23</v>
      </c>
      <c r="G705" s="160">
        <v>0.45098039215686275</v>
      </c>
      <c r="H705">
        <v>65</v>
      </c>
      <c r="I705">
        <v>19</v>
      </c>
      <c r="J705" s="160">
        <v>0.29230769230769232</v>
      </c>
      <c r="K705">
        <v>63</v>
      </c>
      <c r="L705">
        <v>25</v>
      </c>
      <c r="M705" s="160">
        <v>0.3968253968253968</v>
      </c>
      <c r="N705">
        <v>66</v>
      </c>
      <c r="O705">
        <v>15</v>
      </c>
      <c r="P705" s="160">
        <v>0.22727272727272727</v>
      </c>
    </row>
    <row r="706" spans="1:16" x14ac:dyDescent="0.25">
      <c r="A706" s="44">
        <f>+COUNTIF($B$1:B706,ESTADISTICAS!B$9)</f>
        <v>0</v>
      </c>
      <c r="B706" t="str">
        <f t="shared" si="10"/>
        <v>50</v>
      </c>
      <c r="C706" s="157">
        <v>50400</v>
      </c>
      <c r="D706" s="158" t="s">
        <v>2017</v>
      </c>
      <c r="E706">
        <v>116</v>
      </c>
      <c r="F706">
        <v>28</v>
      </c>
      <c r="G706" s="160">
        <v>0.2413793103448276</v>
      </c>
      <c r="H706">
        <v>113</v>
      </c>
      <c r="I706">
        <v>27</v>
      </c>
      <c r="J706" s="160">
        <v>0.23893805309734514</v>
      </c>
      <c r="K706">
        <v>125</v>
      </c>
      <c r="L706">
        <v>41</v>
      </c>
      <c r="M706" s="160">
        <v>0.32800000000000001</v>
      </c>
      <c r="N706">
        <v>121</v>
      </c>
      <c r="O706">
        <v>20</v>
      </c>
      <c r="P706" s="160">
        <v>0.16528925619834711</v>
      </c>
    </row>
    <row r="707" spans="1:16" x14ac:dyDescent="0.25">
      <c r="A707" s="44">
        <f>+COUNTIF($B$1:B707,ESTADISTICAS!B$9)</f>
        <v>0</v>
      </c>
      <c r="B707" t="str">
        <f t="shared" si="10"/>
        <v>50</v>
      </c>
      <c r="C707" s="157">
        <v>50450</v>
      </c>
      <c r="D707" s="158" t="s">
        <v>2018</v>
      </c>
      <c r="E707">
        <v>39</v>
      </c>
      <c r="F707">
        <v>8</v>
      </c>
      <c r="G707" s="160">
        <v>0.20512820512820512</v>
      </c>
      <c r="H707">
        <v>42</v>
      </c>
      <c r="I707">
        <v>8</v>
      </c>
      <c r="J707" s="160">
        <v>0.19047619047619047</v>
      </c>
      <c r="K707">
        <v>48</v>
      </c>
      <c r="L707">
        <v>14</v>
      </c>
      <c r="M707" s="160">
        <v>0.29166666666666669</v>
      </c>
      <c r="N707">
        <v>64</v>
      </c>
      <c r="O707">
        <v>10</v>
      </c>
      <c r="P707" s="160">
        <v>0.15625</v>
      </c>
    </row>
    <row r="708" spans="1:16" x14ac:dyDescent="0.25">
      <c r="A708" s="44">
        <f>+COUNTIF($B$1:B708,ESTADISTICAS!B$9)</f>
        <v>0</v>
      </c>
      <c r="B708" t="str">
        <f t="shared" ref="B708:B771" si="11">+IF(LEN(C708)=4,MID(C708,1,1),MID(C708,1,2))</f>
        <v>50</v>
      </c>
      <c r="C708" s="157">
        <v>50568</v>
      </c>
      <c r="D708" s="158" t="s">
        <v>2019</v>
      </c>
      <c r="E708">
        <v>206</v>
      </c>
      <c r="F708">
        <v>50</v>
      </c>
      <c r="G708" s="160">
        <v>0.24271844660194175</v>
      </c>
      <c r="H708">
        <v>206</v>
      </c>
      <c r="I708">
        <v>37</v>
      </c>
      <c r="J708" s="160">
        <v>0.1796116504854369</v>
      </c>
      <c r="K708">
        <v>230</v>
      </c>
      <c r="L708">
        <v>41</v>
      </c>
      <c r="M708" s="160">
        <v>0.17826086956521739</v>
      </c>
      <c r="N708">
        <v>224</v>
      </c>
      <c r="O708">
        <v>42</v>
      </c>
      <c r="P708" s="160">
        <v>0.1875</v>
      </c>
    </row>
    <row r="709" spans="1:16" x14ac:dyDescent="0.25">
      <c r="A709" s="44">
        <f>+COUNTIF($B$1:B709,ESTADISTICAS!B$9)</f>
        <v>0</v>
      </c>
      <c r="B709" t="str">
        <f t="shared" si="11"/>
        <v>50</v>
      </c>
      <c r="C709" s="157">
        <v>50573</v>
      </c>
      <c r="D709" s="158" t="s">
        <v>2020</v>
      </c>
      <c r="E709">
        <v>355</v>
      </c>
      <c r="F709">
        <v>82</v>
      </c>
      <c r="G709" s="160">
        <v>0.23098591549295774</v>
      </c>
      <c r="H709">
        <v>361</v>
      </c>
      <c r="I709">
        <v>118</v>
      </c>
      <c r="J709" s="160">
        <v>0.32686980609418281</v>
      </c>
      <c r="K709">
        <v>320</v>
      </c>
      <c r="L709">
        <v>109</v>
      </c>
      <c r="M709" s="160">
        <v>0.34062500000000001</v>
      </c>
      <c r="N709">
        <v>368</v>
      </c>
      <c r="O709">
        <v>123</v>
      </c>
      <c r="P709" s="160">
        <v>0.33423913043478259</v>
      </c>
    </row>
    <row r="710" spans="1:16" x14ac:dyDescent="0.25">
      <c r="A710" s="44">
        <f>+COUNTIF($B$1:B710,ESTADISTICAS!B$9)</f>
        <v>0</v>
      </c>
      <c r="B710" t="str">
        <f t="shared" si="11"/>
        <v>50</v>
      </c>
      <c r="C710" s="157">
        <v>50577</v>
      </c>
      <c r="D710" s="158" t="s">
        <v>2021</v>
      </c>
      <c r="E710">
        <v>75</v>
      </c>
      <c r="F710">
        <v>26</v>
      </c>
      <c r="G710" s="160">
        <v>0.34666666666666668</v>
      </c>
      <c r="H710">
        <v>52</v>
      </c>
      <c r="I710">
        <v>16</v>
      </c>
      <c r="J710" s="160">
        <v>0.30769230769230771</v>
      </c>
      <c r="K710">
        <v>79</v>
      </c>
      <c r="L710">
        <v>23</v>
      </c>
      <c r="M710" s="160">
        <v>0.29113924050632911</v>
      </c>
      <c r="N710">
        <v>73</v>
      </c>
      <c r="O710">
        <v>21</v>
      </c>
      <c r="P710" s="160">
        <v>0.28767123287671231</v>
      </c>
    </row>
    <row r="711" spans="1:16" x14ac:dyDescent="0.25">
      <c r="A711" s="44">
        <f>+COUNTIF($B$1:B711,ESTADISTICAS!B$9)</f>
        <v>0</v>
      </c>
      <c r="B711" t="str">
        <f t="shared" si="11"/>
        <v>50</v>
      </c>
      <c r="C711" s="157">
        <v>50590</v>
      </c>
      <c r="D711" s="158" t="s">
        <v>2471</v>
      </c>
      <c r="E711">
        <v>54</v>
      </c>
      <c r="F711">
        <v>16</v>
      </c>
      <c r="G711" s="160">
        <v>0.29629629629629628</v>
      </c>
      <c r="H711">
        <v>48</v>
      </c>
      <c r="I711">
        <v>12</v>
      </c>
      <c r="J711" s="160">
        <v>0.25</v>
      </c>
      <c r="K711">
        <v>53</v>
      </c>
      <c r="L711">
        <v>21</v>
      </c>
      <c r="M711" s="160">
        <v>0.39622641509433965</v>
      </c>
      <c r="N711">
        <v>69</v>
      </c>
      <c r="O711">
        <v>14</v>
      </c>
      <c r="P711" s="160">
        <v>0.20289855072463769</v>
      </c>
    </row>
    <row r="712" spans="1:16" x14ac:dyDescent="0.25">
      <c r="A712" s="44">
        <f>+COUNTIF($B$1:B712,ESTADISTICAS!B$9)</f>
        <v>0</v>
      </c>
      <c r="B712" t="str">
        <f t="shared" si="11"/>
        <v>50</v>
      </c>
      <c r="C712" s="157">
        <v>50606</v>
      </c>
      <c r="D712" s="158" t="s">
        <v>2022</v>
      </c>
      <c r="E712">
        <v>217</v>
      </c>
      <c r="F712">
        <v>93</v>
      </c>
      <c r="G712" s="160">
        <v>0.42857142857142855</v>
      </c>
      <c r="H712">
        <v>246</v>
      </c>
      <c r="I712">
        <v>113</v>
      </c>
      <c r="J712" s="160">
        <v>0.45934959349593496</v>
      </c>
      <c r="K712">
        <v>280</v>
      </c>
      <c r="L712">
        <v>126</v>
      </c>
      <c r="M712" s="160">
        <v>0.45</v>
      </c>
      <c r="N712">
        <v>288</v>
      </c>
      <c r="O712">
        <v>119</v>
      </c>
      <c r="P712" s="160">
        <v>0.41319444444444442</v>
      </c>
    </row>
    <row r="713" spans="1:16" x14ac:dyDescent="0.25">
      <c r="A713" s="44">
        <f>+COUNTIF($B$1:B713,ESTADISTICAS!B$9)</f>
        <v>0</v>
      </c>
      <c r="B713" t="str">
        <f t="shared" si="11"/>
        <v>50</v>
      </c>
      <c r="C713" s="157">
        <v>50680</v>
      </c>
      <c r="D713" s="158" t="s">
        <v>2023</v>
      </c>
      <c r="E713">
        <v>71</v>
      </c>
      <c r="F713">
        <v>13</v>
      </c>
      <c r="G713" s="160">
        <v>0.18309859154929578</v>
      </c>
      <c r="H713">
        <v>90</v>
      </c>
      <c r="I713">
        <v>39</v>
      </c>
      <c r="J713" s="160">
        <v>0.43333333333333335</v>
      </c>
      <c r="K713">
        <v>92</v>
      </c>
      <c r="L713">
        <v>18</v>
      </c>
      <c r="M713" s="160">
        <v>0.19565217391304349</v>
      </c>
      <c r="N713">
        <v>72</v>
      </c>
      <c r="O713">
        <v>19</v>
      </c>
      <c r="P713" s="160">
        <v>0.2638888888888889</v>
      </c>
    </row>
    <row r="714" spans="1:16" x14ac:dyDescent="0.25">
      <c r="A714" s="44">
        <f>+COUNTIF($B$1:B714,ESTADISTICAS!B$9)</f>
        <v>0</v>
      </c>
      <c r="B714" t="str">
        <f t="shared" si="11"/>
        <v>50</v>
      </c>
      <c r="C714" s="157">
        <v>50683</v>
      </c>
      <c r="D714" s="158" t="s">
        <v>2024</v>
      </c>
      <c r="E714">
        <v>102</v>
      </c>
      <c r="F714">
        <v>22</v>
      </c>
      <c r="G714" s="160">
        <v>0.21568627450980393</v>
      </c>
      <c r="H714">
        <v>98</v>
      </c>
      <c r="I714">
        <v>16</v>
      </c>
      <c r="J714" s="160">
        <v>0.16326530612244897</v>
      </c>
      <c r="K714">
        <v>77</v>
      </c>
      <c r="L714">
        <v>19</v>
      </c>
      <c r="M714" s="160">
        <v>0.24675324675324675</v>
      </c>
      <c r="N714">
        <v>90</v>
      </c>
      <c r="O714">
        <v>12</v>
      </c>
      <c r="P714" s="160">
        <v>0.13333333333333333</v>
      </c>
    </row>
    <row r="715" spans="1:16" x14ac:dyDescent="0.25">
      <c r="A715" s="44">
        <f>+COUNTIF($B$1:B715,ESTADISTICAS!B$9)</f>
        <v>0</v>
      </c>
      <c r="B715" t="str">
        <f t="shared" si="11"/>
        <v>50</v>
      </c>
      <c r="C715" s="157">
        <v>50686</v>
      </c>
      <c r="D715" s="158" t="s">
        <v>2025</v>
      </c>
      <c r="E715">
        <v>15</v>
      </c>
      <c r="F715">
        <v>8</v>
      </c>
      <c r="G715" s="160">
        <v>0.53333333333333333</v>
      </c>
      <c r="H715">
        <v>9</v>
      </c>
      <c r="I715">
        <v>7</v>
      </c>
      <c r="J715" s="160">
        <v>0.77777777777777779</v>
      </c>
      <c r="K715">
        <v>9</v>
      </c>
      <c r="L715">
        <v>4</v>
      </c>
      <c r="M715" s="160">
        <v>0.44444444444444442</v>
      </c>
      <c r="N715">
        <v>20</v>
      </c>
      <c r="O715">
        <v>8</v>
      </c>
      <c r="P715" s="160">
        <v>0.4</v>
      </c>
    </row>
    <row r="716" spans="1:16" x14ac:dyDescent="0.25">
      <c r="A716" s="44">
        <f>+COUNTIF($B$1:B716,ESTADISTICAS!B$9)</f>
        <v>0</v>
      </c>
      <c r="B716" t="str">
        <f t="shared" si="11"/>
        <v>50</v>
      </c>
      <c r="C716" s="157">
        <v>50689</v>
      </c>
      <c r="D716" s="158" t="s">
        <v>2472</v>
      </c>
      <c r="E716">
        <v>289</v>
      </c>
      <c r="F716">
        <v>99</v>
      </c>
      <c r="G716" s="160">
        <v>0.34256055363321797</v>
      </c>
      <c r="H716">
        <v>321</v>
      </c>
      <c r="I716">
        <v>95</v>
      </c>
      <c r="J716" s="160">
        <v>0.29595015576323985</v>
      </c>
      <c r="K716">
        <v>295</v>
      </c>
      <c r="L716">
        <v>116</v>
      </c>
      <c r="M716" s="160">
        <v>0.39322033898305087</v>
      </c>
      <c r="N716">
        <v>263</v>
      </c>
      <c r="O716">
        <v>81</v>
      </c>
      <c r="P716" s="160">
        <v>0.30798479087452474</v>
      </c>
    </row>
    <row r="717" spans="1:16" x14ac:dyDescent="0.25">
      <c r="A717" s="44">
        <f>+COUNTIF($B$1:B717,ESTADISTICAS!B$9)</f>
        <v>0</v>
      </c>
      <c r="B717" t="str">
        <f t="shared" si="11"/>
        <v>50</v>
      </c>
      <c r="C717" s="157">
        <v>50711</v>
      </c>
      <c r="D717" s="158" t="s">
        <v>2026</v>
      </c>
      <c r="E717">
        <v>112</v>
      </c>
      <c r="F717">
        <v>22</v>
      </c>
      <c r="G717" s="160">
        <v>0.19642857142857142</v>
      </c>
      <c r="H717">
        <v>105</v>
      </c>
      <c r="I717">
        <v>24</v>
      </c>
      <c r="J717" s="160">
        <v>0.22857142857142856</v>
      </c>
      <c r="K717">
        <v>141</v>
      </c>
      <c r="L717">
        <v>31</v>
      </c>
      <c r="M717" s="160">
        <v>0.21985815602836881</v>
      </c>
      <c r="N717">
        <v>152</v>
      </c>
      <c r="O717">
        <v>27</v>
      </c>
      <c r="P717" s="160">
        <v>0.17763157894736842</v>
      </c>
    </row>
    <row r="718" spans="1:16" x14ac:dyDescent="0.25">
      <c r="A718" s="44">
        <f>+COUNTIF($B$1:B718,ESTADISTICAS!B$9)</f>
        <v>0</v>
      </c>
      <c r="B718" t="str">
        <f t="shared" si="11"/>
        <v>52</v>
      </c>
      <c r="C718" s="157">
        <v>52001</v>
      </c>
      <c r="D718" s="158" t="s">
        <v>2473</v>
      </c>
      <c r="E718">
        <v>4552</v>
      </c>
      <c r="F718">
        <v>1665</v>
      </c>
      <c r="G718" s="160">
        <v>0.3657732864674868</v>
      </c>
      <c r="H718">
        <v>4565</v>
      </c>
      <c r="I718">
        <v>1775</v>
      </c>
      <c r="J718" s="160">
        <v>0.38882803943044908</v>
      </c>
      <c r="K718">
        <v>4228</v>
      </c>
      <c r="L718">
        <v>1920</v>
      </c>
      <c r="M718" s="160">
        <v>0.45411542100283825</v>
      </c>
      <c r="N718">
        <v>4139</v>
      </c>
      <c r="O718">
        <v>1672</v>
      </c>
      <c r="P718" s="160">
        <v>0.40396230973665137</v>
      </c>
    </row>
    <row r="719" spans="1:16" x14ac:dyDescent="0.25">
      <c r="A719" s="44">
        <f>+COUNTIF($B$1:B719,ESTADISTICAS!B$9)</f>
        <v>0</v>
      </c>
      <c r="B719" t="str">
        <f t="shared" si="11"/>
        <v>52</v>
      </c>
      <c r="C719" s="157">
        <v>52019</v>
      </c>
      <c r="D719" s="158" t="s">
        <v>1821</v>
      </c>
      <c r="E719">
        <v>128</v>
      </c>
      <c r="F719">
        <v>41</v>
      </c>
      <c r="G719" s="160">
        <v>0.3203125</v>
      </c>
      <c r="H719">
        <v>129</v>
      </c>
      <c r="I719">
        <v>37</v>
      </c>
      <c r="J719" s="160">
        <v>0.2868217054263566</v>
      </c>
      <c r="K719">
        <v>131</v>
      </c>
      <c r="L719">
        <v>36</v>
      </c>
      <c r="M719" s="160">
        <v>0.27480916030534353</v>
      </c>
      <c r="N719">
        <v>112</v>
      </c>
      <c r="O719">
        <v>37</v>
      </c>
      <c r="P719" s="160">
        <v>0.33035714285714285</v>
      </c>
    </row>
    <row r="720" spans="1:16" x14ac:dyDescent="0.25">
      <c r="A720" s="44">
        <f>+COUNTIF($B$1:B720,ESTADISTICAS!B$9)</f>
        <v>0</v>
      </c>
      <c r="B720" t="str">
        <f t="shared" si="11"/>
        <v>52</v>
      </c>
      <c r="C720" s="157">
        <v>52022</v>
      </c>
      <c r="D720" s="158" t="s">
        <v>2027</v>
      </c>
      <c r="E720">
        <v>96</v>
      </c>
      <c r="F720">
        <v>20</v>
      </c>
      <c r="G720" s="160">
        <v>0.20833333333333334</v>
      </c>
      <c r="H720">
        <v>96</v>
      </c>
      <c r="I720">
        <v>9</v>
      </c>
      <c r="J720" s="160">
        <v>9.375E-2</v>
      </c>
      <c r="K720">
        <v>92</v>
      </c>
      <c r="L720">
        <v>11</v>
      </c>
      <c r="M720" s="160">
        <v>0.11956521739130435</v>
      </c>
      <c r="N720">
        <v>84</v>
      </c>
      <c r="O720">
        <v>17</v>
      </c>
      <c r="P720" s="160">
        <v>0.20238095238095238</v>
      </c>
    </row>
    <row r="721" spans="1:16" x14ac:dyDescent="0.25">
      <c r="A721" s="44">
        <f>+COUNTIF($B$1:B721,ESTADISTICAS!B$9)</f>
        <v>0</v>
      </c>
      <c r="B721" t="str">
        <f t="shared" si="11"/>
        <v>52</v>
      </c>
      <c r="C721" s="157">
        <v>52036</v>
      </c>
      <c r="D721" s="158" t="s">
        <v>2028</v>
      </c>
      <c r="E721">
        <v>105</v>
      </c>
      <c r="F721">
        <v>26</v>
      </c>
      <c r="G721" s="160">
        <v>0.24761904761904763</v>
      </c>
      <c r="H721">
        <v>122</v>
      </c>
      <c r="I721">
        <v>39</v>
      </c>
      <c r="J721" s="160">
        <v>0.31967213114754101</v>
      </c>
      <c r="K721">
        <v>106</v>
      </c>
      <c r="L721">
        <v>19</v>
      </c>
      <c r="M721" s="160">
        <v>0.17924528301886791</v>
      </c>
      <c r="N721">
        <v>103</v>
      </c>
      <c r="O721">
        <v>21</v>
      </c>
      <c r="P721" s="160">
        <v>0.20388349514563106</v>
      </c>
    </row>
    <row r="722" spans="1:16" x14ac:dyDescent="0.25">
      <c r="A722" s="44">
        <f>+COUNTIF($B$1:B722,ESTADISTICAS!B$9)</f>
        <v>0</v>
      </c>
      <c r="B722" t="str">
        <f t="shared" si="11"/>
        <v>52</v>
      </c>
      <c r="C722" s="157">
        <v>52051</v>
      </c>
      <c r="D722" s="158" t="s">
        <v>2474</v>
      </c>
      <c r="E722">
        <v>90</v>
      </c>
      <c r="F722">
        <v>16</v>
      </c>
      <c r="G722" s="160">
        <v>0.17777777777777778</v>
      </c>
      <c r="H722">
        <v>87</v>
      </c>
      <c r="I722">
        <v>9</v>
      </c>
      <c r="J722" s="160">
        <v>0.10344827586206896</v>
      </c>
      <c r="K722">
        <v>83</v>
      </c>
      <c r="L722">
        <v>14</v>
      </c>
      <c r="M722" s="160">
        <v>0.16867469879518071</v>
      </c>
      <c r="N722">
        <v>98</v>
      </c>
      <c r="O722">
        <v>9</v>
      </c>
      <c r="P722" s="160">
        <v>9.1836734693877556E-2</v>
      </c>
    </row>
    <row r="723" spans="1:16" x14ac:dyDescent="0.25">
      <c r="A723" s="44">
        <f>+COUNTIF($B$1:B723,ESTADISTICAS!B$9)</f>
        <v>0</v>
      </c>
      <c r="B723" t="str">
        <f t="shared" si="11"/>
        <v>52</v>
      </c>
      <c r="C723" s="157">
        <v>52079</v>
      </c>
      <c r="D723" s="158" t="s">
        <v>2029</v>
      </c>
      <c r="E723">
        <v>320</v>
      </c>
      <c r="F723">
        <v>15</v>
      </c>
      <c r="G723" s="160">
        <v>4.6875E-2</v>
      </c>
      <c r="H723">
        <v>346</v>
      </c>
      <c r="I723">
        <v>17</v>
      </c>
      <c r="J723" s="160">
        <v>4.9132947976878616E-2</v>
      </c>
      <c r="K723">
        <v>362</v>
      </c>
      <c r="L723">
        <v>34</v>
      </c>
      <c r="M723" s="160">
        <v>9.3922651933701654E-2</v>
      </c>
      <c r="N723">
        <v>308</v>
      </c>
      <c r="O723">
        <v>28</v>
      </c>
      <c r="P723" s="160">
        <v>9.0909090909090912E-2</v>
      </c>
    </row>
    <row r="724" spans="1:16" x14ac:dyDescent="0.25">
      <c r="A724" s="44">
        <f>+COUNTIF($B$1:B724,ESTADISTICAS!B$9)</f>
        <v>0</v>
      </c>
      <c r="B724" t="str">
        <f t="shared" si="11"/>
        <v>52</v>
      </c>
      <c r="C724" s="157">
        <v>52083</v>
      </c>
      <c r="D724" s="158" t="s">
        <v>1587</v>
      </c>
      <c r="E724">
        <v>96</v>
      </c>
      <c r="F724">
        <v>27</v>
      </c>
      <c r="G724" s="160">
        <v>0.28125</v>
      </c>
      <c r="H724">
        <v>73</v>
      </c>
      <c r="I724">
        <v>31</v>
      </c>
      <c r="J724" s="160">
        <v>0.42465753424657532</v>
      </c>
      <c r="K724">
        <v>91</v>
      </c>
      <c r="L724">
        <v>36</v>
      </c>
      <c r="M724" s="160">
        <v>0.39560439560439559</v>
      </c>
      <c r="N724">
        <v>76</v>
      </c>
      <c r="O724">
        <v>18</v>
      </c>
      <c r="P724" s="160">
        <v>0.23684210526315788</v>
      </c>
    </row>
    <row r="725" spans="1:16" x14ac:dyDescent="0.25">
      <c r="A725" s="44">
        <f>+COUNTIF($B$1:B725,ESTADISTICAS!B$9)</f>
        <v>0</v>
      </c>
      <c r="B725" t="str">
        <f t="shared" si="11"/>
        <v>52</v>
      </c>
      <c r="C725" s="157">
        <v>52110</v>
      </c>
      <c r="D725" s="158" t="s">
        <v>2030</v>
      </c>
      <c r="E725">
        <v>165</v>
      </c>
      <c r="F725">
        <v>35</v>
      </c>
      <c r="G725" s="160">
        <v>0.21212121212121213</v>
      </c>
      <c r="H725">
        <v>174</v>
      </c>
      <c r="I725">
        <v>31</v>
      </c>
      <c r="J725" s="160">
        <v>0.17816091954022989</v>
      </c>
      <c r="K725">
        <v>206</v>
      </c>
      <c r="L725">
        <v>63</v>
      </c>
      <c r="M725" s="160">
        <v>0.30582524271844658</v>
      </c>
      <c r="N725">
        <v>153</v>
      </c>
      <c r="O725">
        <v>39</v>
      </c>
      <c r="P725" s="160">
        <v>0.25490196078431371</v>
      </c>
    </row>
    <row r="726" spans="1:16" x14ac:dyDescent="0.25">
      <c r="A726" s="44">
        <f>+COUNTIF($B$1:B726,ESTADISTICAS!B$9)</f>
        <v>0</v>
      </c>
      <c r="B726" t="str">
        <f t="shared" si="11"/>
        <v>52</v>
      </c>
      <c r="C726" s="157">
        <v>52203</v>
      </c>
      <c r="D726" s="158" t="s">
        <v>2031</v>
      </c>
      <c r="E726">
        <v>90</v>
      </c>
      <c r="F726">
        <v>8</v>
      </c>
      <c r="G726" s="160">
        <v>8.8888888888888892E-2</v>
      </c>
      <c r="H726">
        <v>107</v>
      </c>
      <c r="I726">
        <v>35</v>
      </c>
      <c r="J726" s="160">
        <v>0.32710280373831774</v>
      </c>
      <c r="K726">
        <v>86</v>
      </c>
      <c r="L726">
        <v>38</v>
      </c>
      <c r="M726" s="160">
        <v>0.44186046511627908</v>
      </c>
      <c r="N726">
        <v>86</v>
      </c>
      <c r="O726">
        <v>31</v>
      </c>
      <c r="P726" s="160">
        <v>0.36046511627906974</v>
      </c>
    </row>
    <row r="727" spans="1:16" x14ac:dyDescent="0.25">
      <c r="A727" s="44">
        <f>+COUNTIF($B$1:B727,ESTADISTICAS!B$9)</f>
        <v>0</v>
      </c>
      <c r="B727" t="str">
        <f t="shared" si="11"/>
        <v>52</v>
      </c>
      <c r="C727" s="157">
        <v>52207</v>
      </c>
      <c r="D727" s="158" t="s">
        <v>2032</v>
      </c>
      <c r="E727">
        <v>111</v>
      </c>
      <c r="F727">
        <v>25</v>
      </c>
      <c r="G727" s="160">
        <v>0.22522522522522523</v>
      </c>
      <c r="H727">
        <v>99</v>
      </c>
      <c r="I727">
        <v>15</v>
      </c>
      <c r="J727" s="160">
        <v>0.15151515151515152</v>
      </c>
      <c r="K727">
        <v>114</v>
      </c>
      <c r="L727">
        <v>39</v>
      </c>
      <c r="M727" s="160">
        <v>0.34210526315789475</v>
      </c>
      <c r="N727">
        <v>108</v>
      </c>
      <c r="O727">
        <v>31</v>
      </c>
      <c r="P727" s="160">
        <v>0.28703703703703703</v>
      </c>
    </row>
    <row r="728" spans="1:16" x14ac:dyDescent="0.25">
      <c r="A728" s="44">
        <f>+COUNTIF($B$1:B728,ESTADISTICAS!B$9)</f>
        <v>0</v>
      </c>
      <c r="B728" t="str">
        <f t="shared" si="11"/>
        <v>52</v>
      </c>
      <c r="C728" s="157">
        <v>52210</v>
      </c>
      <c r="D728" s="158" t="s">
        <v>2033</v>
      </c>
      <c r="E728">
        <v>51</v>
      </c>
      <c r="F728">
        <v>13</v>
      </c>
      <c r="G728" s="160">
        <v>0.25490196078431371</v>
      </c>
      <c r="H728">
        <v>62</v>
      </c>
      <c r="I728">
        <v>14</v>
      </c>
      <c r="J728" s="160">
        <v>0.22580645161290322</v>
      </c>
      <c r="K728">
        <v>58</v>
      </c>
      <c r="L728">
        <v>20</v>
      </c>
      <c r="M728" s="160">
        <v>0.34482758620689657</v>
      </c>
      <c r="N728">
        <v>56</v>
      </c>
      <c r="O728">
        <v>15</v>
      </c>
      <c r="P728" s="160">
        <v>0.26785714285714285</v>
      </c>
    </row>
    <row r="729" spans="1:16" x14ac:dyDescent="0.25">
      <c r="A729" s="44">
        <f>+COUNTIF($B$1:B729,ESTADISTICAS!B$9)</f>
        <v>0</v>
      </c>
      <c r="B729" t="str">
        <f t="shared" si="11"/>
        <v>52</v>
      </c>
      <c r="C729" s="157">
        <v>52215</v>
      </c>
      <c r="D729" s="158" t="s">
        <v>1559</v>
      </c>
      <c r="E729">
        <v>174</v>
      </c>
      <c r="F729">
        <v>32</v>
      </c>
      <c r="G729" s="160">
        <v>0.18390804597701149</v>
      </c>
      <c r="H729">
        <v>196</v>
      </c>
      <c r="I729">
        <v>35</v>
      </c>
      <c r="J729" s="160">
        <v>0.17857142857142858</v>
      </c>
      <c r="K729">
        <v>174</v>
      </c>
      <c r="L729">
        <v>33</v>
      </c>
      <c r="M729" s="160">
        <v>0.18965517241379309</v>
      </c>
      <c r="N729">
        <v>183</v>
      </c>
      <c r="O729">
        <v>44</v>
      </c>
      <c r="P729" s="160">
        <v>0.24043715846994534</v>
      </c>
    </row>
    <row r="730" spans="1:16" x14ac:dyDescent="0.25">
      <c r="A730" s="44">
        <f>+COUNTIF($B$1:B730,ESTADISTICAS!B$9)</f>
        <v>0</v>
      </c>
      <c r="B730" t="str">
        <f t="shared" si="11"/>
        <v>52</v>
      </c>
      <c r="C730" s="157">
        <v>52224</v>
      </c>
      <c r="D730" s="158" t="s">
        <v>2034</v>
      </c>
      <c r="E730">
        <v>91</v>
      </c>
      <c r="F730">
        <v>10</v>
      </c>
      <c r="G730" s="160">
        <v>0.10989010989010989</v>
      </c>
      <c r="H730">
        <v>72</v>
      </c>
      <c r="I730">
        <v>7</v>
      </c>
      <c r="J730" s="160">
        <v>9.7222222222222224E-2</v>
      </c>
      <c r="K730">
        <v>74</v>
      </c>
      <c r="L730">
        <v>19</v>
      </c>
      <c r="M730" s="160">
        <v>0.25675675675675674</v>
      </c>
      <c r="N730">
        <v>86</v>
      </c>
      <c r="O730">
        <v>18</v>
      </c>
      <c r="P730" s="160">
        <v>0.20930232558139536</v>
      </c>
    </row>
    <row r="731" spans="1:16" x14ac:dyDescent="0.25">
      <c r="A731" s="44">
        <f>+COUNTIF($B$1:B731,ESTADISTICAS!B$9)</f>
        <v>0</v>
      </c>
      <c r="B731" t="str">
        <f t="shared" si="11"/>
        <v>52</v>
      </c>
      <c r="C731" s="157">
        <v>52227</v>
      </c>
      <c r="D731" s="158" t="s">
        <v>2035</v>
      </c>
      <c r="E731">
        <v>419</v>
      </c>
      <c r="F731">
        <v>106</v>
      </c>
      <c r="G731" s="160">
        <v>0.2529832935560859</v>
      </c>
      <c r="H731">
        <v>453</v>
      </c>
      <c r="I731">
        <v>104</v>
      </c>
      <c r="J731" s="160">
        <v>0.22958057395143489</v>
      </c>
      <c r="K731">
        <v>461</v>
      </c>
      <c r="L731">
        <v>131</v>
      </c>
      <c r="M731" s="160">
        <v>0.2841648590021692</v>
      </c>
      <c r="N731">
        <v>404</v>
      </c>
      <c r="O731">
        <v>117</v>
      </c>
      <c r="P731" s="160">
        <v>0.28960396039603958</v>
      </c>
    </row>
    <row r="732" spans="1:16" x14ac:dyDescent="0.25">
      <c r="A732" s="44">
        <f>+COUNTIF($B$1:B732,ESTADISTICAS!B$9)</f>
        <v>0</v>
      </c>
      <c r="B732" t="str">
        <f t="shared" si="11"/>
        <v>52</v>
      </c>
      <c r="C732" s="157">
        <v>52233</v>
      </c>
      <c r="D732" s="158" t="s">
        <v>2036</v>
      </c>
      <c r="E732">
        <v>77</v>
      </c>
      <c r="F732">
        <v>9</v>
      </c>
      <c r="G732" s="160">
        <v>0.11688311688311688</v>
      </c>
      <c r="H732">
        <v>57</v>
      </c>
      <c r="I732">
        <v>7</v>
      </c>
      <c r="J732" s="160">
        <v>0.12280701754385964</v>
      </c>
      <c r="K732">
        <v>83</v>
      </c>
      <c r="L732">
        <v>11</v>
      </c>
      <c r="M732" s="160">
        <v>0.13253012048192772</v>
      </c>
      <c r="N732">
        <v>68</v>
      </c>
      <c r="O732">
        <v>8</v>
      </c>
      <c r="P732" s="160">
        <v>0.11764705882352941</v>
      </c>
    </row>
    <row r="733" spans="1:16" x14ac:dyDescent="0.25">
      <c r="A733" s="44">
        <f>+COUNTIF($B$1:B733,ESTADISTICAS!B$9)</f>
        <v>0</v>
      </c>
      <c r="B733" t="str">
        <f t="shared" si="11"/>
        <v>52</v>
      </c>
      <c r="C733" s="157">
        <v>52240</v>
      </c>
      <c r="D733" s="158" t="s">
        <v>2037</v>
      </c>
      <c r="E733">
        <v>143</v>
      </c>
      <c r="F733">
        <v>19</v>
      </c>
      <c r="G733" s="160">
        <v>0.13286713286713286</v>
      </c>
      <c r="H733">
        <v>179</v>
      </c>
      <c r="I733">
        <v>39</v>
      </c>
      <c r="J733" s="160">
        <v>0.21787709497206703</v>
      </c>
      <c r="K733">
        <v>106</v>
      </c>
      <c r="L733">
        <v>26</v>
      </c>
      <c r="M733" s="160">
        <v>0.24528301886792453</v>
      </c>
      <c r="N733">
        <v>112</v>
      </c>
      <c r="O733">
        <v>21</v>
      </c>
      <c r="P733" s="160">
        <v>0.1875</v>
      </c>
    </row>
    <row r="734" spans="1:16" x14ac:dyDescent="0.25">
      <c r="A734" s="44">
        <f>+COUNTIF($B$1:B734,ESTADISTICAS!B$9)</f>
        <v>0</v>
      </c>
      <c r="B734" t="str">
        <f t="shared" si="11"/>
        <v>52</v>
      </c>
      <c r="C734" s="157">
        <v>52250</v>
      </c>
      <c r="D734" s="158" t="s">
        <v>2475</v>
      </c>
      <c r="E734">
        <v>182</v>
      </c>
      <c r="F734">
        <v>17</v>
      </c>
      <c r="G734" s="160">
        <v>9.3406593406593408E-2</v>
      </c>
      <c r="H734">
        <v>204</v>
      </c>
      <c r="I734">
        <v>25</v>
      </c>
      <c r="J734" s="160">
        <v>0.12254901960784313</v>
      </c>
      <c r="K734">
        <v>271</v>
      </c>
      <c r="L734">
        <v>30</v>
      </c>
      <c r="M734" s="160">
        <v>0.11070110701107011</v>
      </c>
      <c r="N734">
        <v>219</v>
      </c>
      <c r="O734">
        <v>26</v>
      </c>
      <c r="P734" s="160">
        <v>0.11872146118721461</v>
      </c>
    </row>
    <row r="735" spans="1:16" x14ac:dyDescent="0.25">
      <c r="A735" s="44">
        <f>+COUNTIF($B$1:B735,ESTADISTICAS!B$9)</f>
        <v>0</v>
      </c>
      <c r="B735" t="str">
        <f t="shared" si="11"/>
        <v>52</v>
      </c>
      <c r="C735" s="157">
        <v>52254</v>
      </c>
      <c r="D735" s="158" t="s">
        <v>2038</v>
      </c>
      <c r="E735">
        <v>51</v>
      </c>
      <c r="F735">
        <v>12</v>
      </c>
      <c r="G735" s="160">
        <v>0.23529411764705882</v>
      </c>
      <c r="H735">
        <v>55</v>
      </c>
      <c r="I735">
        <v>8</v>
      </c>
      <c r="J735" s="160">
        <v>0.14545454545454545</v>
      </c>
      <c r="K735">
        <v>83</v>
      </c>
      <c r="L735">
        <v>24</v>
      </c>
      <c r="M735" s="160">
        <v>0.28915662650602408</v>
      </c>
      <c r="N735">
        <v>89</v>
      </c>
      <c r="O735">
        <v>20</v>
      </c>
      <c r="P735" s="160">
        <v>0.2247191011235955</v>
      </c>
    </row>
    <row r="736" spans="1:16" x14ac:dyDescent="0.25">
      <c r="A736" s="44">
        <f>+COUNTIF($B$1:B736,ESTADISTICAS!B$9)</f>
        <v>0</v>
      </c>
      <c r="B736" t="str">
        <f t="shared" si="11"/>
        <v>52</v>
      </c>
      <c r="C736" s="157">
        <v>52256</v>
      </c>
      <c r="D736" s="158" t="s">
        <v>2039</v>
      </c>
      <c r="E736">
        <v>45</v>
      </c>
      <c r="F736">
        <v>10</v>
      </c>
      <c r="G736" s="160">
        <v>0.22222222222222221</v>
      </c>
      <c r="H736">
        <v>84</v>
      </c>
      <c r="I736">
        <v>25</v>
      </c>
      <c r="J736" s="160">
        <v>0.29761904761904762</v>
      </c>
      <c r="K736">
        <v>64</v>
      </c>
      <c r="L736">
        <v>17</v>
      </c>
      <c r="M736" s="160">
        <v>0.265625</v>
      </c>
      <c r="N736">
        <v>52</v>
      </c>
      <c r="O736">
        <v>4</v>
      </c>
      <c r="P736" s="160">
        <v>7.6923076923076927E-2</v>
      </c>
    </row>
    <row r="737" spans="1:16" x14ac:dyDescent="0.25">
      <c r="A737" s="44">
        <f>+COUNTIF($B$1:B737,ESTADISTICAS!B$9)</f>
        <v>0</v>
      </c>
      <c r="B737" t="str">
        <f t="shared" si="11"/>
        <v>52</v>
      </c>
      <c r="C737" s="157">
        <v>52258</v>
      </c>
      <c r="D737" s="158" t="s">
        <v>2040</v>
      </c>
      <c r="E737">
        <v>161</v>
      </c>
      <c r="F737">
        <v>34</v>
      </c>
      <c r="G737" s="160">
        <v>0.21118012422360249</v>
      </c>
      <c r="H737">
        <v>175</v>
      </c>
      <c r="I737">
        <v>44</v>
      </c>
      <c r="J737" s="160">
        <v>0.25142857142857145</v>
      </c>
      <c r="K737">
        <v>159</v>
      </c>
      <c r="L737">
        <v>45</v>
      </c>
      <c r="M737" s="160">
        <v>0.28301886792452829</v>
      </c>
      <c r="N737">
        <v>191</v>
      </c>
      <c r="O737">
        <v>46</v>
      </c>
      <c r="P737" s="160">
        <v>0.24083769633507854</v>
      </c>
    </row>
    <row r="738" spans="1:16" x14ac:dyDescent="0.25">
      <c r="A738" s="44">
        <f>+COUNTIF($B$1:B738,ESTADISTICAS!B$9)</f>
        <v>0</v>
      </c>
      <c r="B738" t="str">
        <f t="shared" si="11"/>
        <v>52</v>
      </c>
      <c r="C738" s="157">
        <v>52260</v>
      </c>
      <c r="D738" s="158" t="s">
        <v>2476</v>
      </c>
      <c r="E738">
        <v>141</v>
      </c>
      <c r="F738">
        <v>30</v>
      </c>
      <c r="G738" s="160">
        <v>0.21276595744680851</v>
      </c>
      <c r="H738">
        <v>184</v>
      </c>
      <c r="I738">
        <v>47</v>
      </c>
      <c r="J738" s="160">
        <v>0.25543478260869568</v>
      </c>
      <c r="K738">
        <v>168</v>
      </c>
      <c r="L738">
        <v>37</v>
      </c>
      <c r="M738" s="160">
        <v>0.22023809523809523</v>
      </c>
      <c r="N738">
        <v>157</v>
      </c>
      <c r="O738">
        <v>31</v>
      </c>
      <c r="P738" s="160">
        <v>0.19745222929936307</v>
      </c>
    </row>
    <row r="739" spans="1:16" x14ac:dyDescent="0.25">
      <c r="A739" s="44">
        <f>+COUNTIF($B$1:B739,ESTADISTICAS!B$9)</f>
        <v>0</v>
      </c>
      <c r="B739" t="str">
        <f t="shared" si="11"/>
        <v>52</v>
      </c>
      <c r="C739" s="157">
        <v>52287</v>
      </c>
      <c r="D739" s="158" t="s">
        <v>2041</v>
      </c>
      <c r="E739">
        <v>78</v>
      </c>
      <c r="F739">
        <v>9</v>
      </c>
      <c r="G739" s="160">
        <v>0.11538461538461539</v>
      </c>
      <c r="H739">
        <v>78</v>
      </c>
      <c r="I739">
        <v>19</v>
      </c>
      <c r="J739" s="160">
        <v>0.24358974358974358</v>
      </c>
      <c r="K739">
        <v>83</v>
      </c>
      <c r="L739">
        <v>24</v>
      </c>
      <c r="M739" s="160">
        <v>0.28915662650602408</v>
      </c>
      <c r="N739">
        <v>75</v>
      </c>
      <c r="O739">
        <v>10</v>
      </c>
      <c r="P739" s="160">
        <v>0.13333333333333333</v>
      </c>
    </row>
    <row r="740" spans="1:16" x14ac:dyDescent="0.25">
      <c r="A740" s="44">
        <f>+COUNTIF($B$1:B740,ESTADISTICAS!B$9)</f>
        <v>0</v>
      </c>
      <c r="B740" t="str">
        <f t="shared" si="11"/>
        <v>52</v>
      </c>
      <c r="C740" s="157">
        <v>52317</v>
      </c>
      <c r="D740" s="158" t="s">
        <v>2042</v>
      </c>
      <c r="E740">
        <v>216</v>
      </c>
      <c r="F740">
        <v>43</v>
      </c>
      <c r="G740" s="160">
        <v>0.19907407407407407</v>
      </c>
      <c r="H740">
        <v>182</v>
      </c>
      <c r="I740">
        <v>33</v>
      </c>
      <c r="J740" s="160">
        <v>0.18131868131868131</v>
      </c>
      <c r="K740">
        <v>216</v>
      </c>
      <c r="L740">
        <v>68</v>
      </c>
      <c r="M740" s="160">
        <v>0.31481481481481483</v>
      </c>
      <c r="N740">
        <v>172</v>
      </c>
      <c r="O740">
        <v>38</v>
      </c>
      <c r="P740" s="160">
        <v>0.22093023255813954</v>
      </c>
    </row>
    <row r="741" spans="1:16" x14ac:dyDescent="0.25">
      <c r="A741" s="44">
        <f>+COUNTIF($B$1:B741,ESTADISTICAS!B$9)</f>
        <v>0</v>
      </c>
      <c r="B741" t="str">
        <f t="shared" si="11"/>
        <v>52</v>
      </c>
      <c r="C741" s="157">
        <v>52320</v>
      </c>
      <c r="D741" s="158" t="s">
        <v>2043</v>
      </c>
      <c r="E741">
        <v>157</v>
      </c>
      <c r="F741">
        <v>34</v>
      </c>
      <c r="G741" s="160">
        <v>0.21656050955414013</v>
      </c>
      <c r="H741">
        <v>123</v>
      </c>
      <c r="I741">
        <v>30</v>
      </c>
      <c r="J741" s="160">
        <v>0.24390243902439024</v>
      </c>
      <c r="K741">
        <v>128</v>
      </c>
      <c r="L741">
        <v>21</v>
      </c>
      <c r="M741" s="160">
        <v>0.1640625</v>
      </c>
      <c r="N741">
        <v>144</v>
      </c>
      <c r="O741">
        <v>28</v>
      </c>
      <c r="P741" s="160">
        <v>0.19444444444444445</v>
      </c>
    </row>
    <row r="742" spans="1:16" x14ac:dyDescent="0.25">
      <c r="A742" s="44">
        <f>+COUNTIF($B$1:B742,ESTADISTICAS!B$9)</f>
        <v>0</v>
      </c>
      <c r="B742" t="str">
        <f t="shared" si="11"/>
        <v>52</v>
      </c>
      <c r="C742" s="157">
        <v>52323</v>
      </c>
      <c r="D742" s="158" t="s">
        <v>2044</v>
      </c>
      <c r="E742">
        <v>93</v>
      </c>
      <c r="F742">
        <v>26</v>
      </c>
      <c r="G742" s="160">
        <v>0.27956989247311825</v>
      </c>
      <c r="H742">
        <v>95</v>
      </c>
      <c r="I742">
        <v>31</v>
      </c>
      <c r="J742" s="160">
        <v>0.32631578947368423</v>
      </c>
      <c r="K742">
        <v>79</v>
      </c>
      <c r="L742">
        <v>34</v>
      </c>
      <c r="M742" s="160">
        <v>0.43037974683544306</v>
      </c>
      <c r="N742">
        <v>85</v>
      </c>
      <c r="O742">
        <v>35</v>
      </c>
      <c r="P742" s="160">
        <v>0.41176470588235292</v>
      </c>
    </row>
    <row r="743" spans="1:16" x14ac:dyDescent="0.25">
      <c r="A743" s="44">
        <f>+COUNTIF($B$1:B743,ESTADISTICAS!B$9)</f>
        <v>0</v>
      </c>
      <c r="B743" t="str">
        <f t="shared" si="11"/>
        <v>52</v>
      </c>
      <c r="C743" s="157">
        <v>52352</v>
      </c>
      <c r="D743" s="158" t="s">
        <v>2045</v>
      </c>
      <c r="E743">
        <v>111</v>
      </c>
      <c r="F743">
        <v>18</v>
      </c>
      <c r="G743" s="160">
        <v>0.16216216216216217</v>
      </c>
      <c r="H743">
        <v>107</v>
      </c>
      <c r="I743">
        <v>31</v>
      </c>
      <c r="J743" s="160">
        <v>0.28971962616822428</v>
      </c>
      <c r="K743">
        <v>87</v>
      </c>
      <c r="L743">
        <v>21</v>
      </c>
      <c r="M743" s="160">
        <v>0.2413793103448276</v>
      </c>
      <c r="N743">
        <v>93</v>
      </c>
      <c r="O743">
        <v>25</v>
      </c>
      <c r="P743" s="160">
        <v>0.26881720430107525</v>
      </c>
    </row>
    <row r="744" spans="1:16" x14ac:dyDescent="0.25">
      <c r="A744" s="44">
        <f>+COUNTIF($B$1:B744,ESTADISTICAS!B$9)</f>
        <v>0</v>
      </c>
      <c r="B744" t="str">
        <f t="shared" si="11"/>
        <v>52</v>
      </c>
      <c r="C744" s="157">
        <v>52354</v>
      </c>
      <c r="D744" s="158" t="s">
        <v>2046</v>
      </c>
      <c r="E744">
        <v>106</v>
      </c>
      <c r="F744">
        <v>11</v>
      </c>
      <c r="G744" s="160">
        <v>0.10377358490566038</v>
      </c>
      <c r="H744">
        <v>101</v>
      </c>
      <c r="I744">
        <v>11</v>
      </c>
      <c r="J744" s="160">
        <v>0.10891089108910891</v>
      </c>
      <c r="K744">
        <v>104</v>
      </c>
      <c r="L744">
        <v>17</v>
      </c>
      <c r="M744" s="160">
        <v>0.16346153846153846</v>
      </c>
      <c r="N744">
        <v>95</v>
      </c>
      <c r="O744">
        <v>19</v>
      </c>
      <c r="P744" s="160">
        <v>0.2</v>
      </c>
    </row>
    <row r="745" spans="1:16" x14ac:dyDescent="0.25">
      <c r="A745" s="44">
        <f>+COUNTIF($B$1:B745,ESTADISTICAS!B$9)</f>
        <v>0</v>
      </c>
      <c r="B745" t="str">
        <f t="shared" si="11"/>
        <v>52</v>
      </c>
      <c r="C745" s="157">
        <v>52356</v>
      </c>
      <c r="D745" s="158" t="s">
        <v>2047</v>
      </c>
      <c r="E745">
        <v>1194</v>
      </c>
      <c r="F745">
        <v>355</v>
      </c>
      <c r="G745" s="160">
        <v>0.29731993299832493</v>
      </c>
      <c r="H745">
        <v>1382</v>
      </c>
      <c r="I745">
        <v>367</v>
      </c>
      <c r="J745" s="160">
        <v>0.2655571635311143</v>
      </c>
      <c r="K745">
        <v>1260</v>
      </c>
      <c r="L745">
        <v>374</v>
      </c>
      <c r="M745" s="160">
        <v>0.29682539682539683</v>
      </c>
      <c r="N745">
        <v>1248</v>
      </c>
      <c r="O745">
        <v>399</v>
      </c>
      <c r="P745" s="160">
        <v>0.31971153846153844</v>
      </c>
    </row>
    <row r="746" spans="1:16" x14ac:dyDescent="0.25">
      <c r="A746" s="44">
        <f>+COUNTIF($B$1:B746,ESTADISTICAS!B$9)</f>
        <v>0</v>
      </c>
      <c r="B746" t="str">
        <f t="shared" si="11"/>
        <v>52</v>
      </c>
      <c r="C746" s="157">
        <v>52378</v>
      </c>
      <c r="D746" s="158" t="s">
        <v>2048</v>
      </c>
      <c r="E746">
        <v>254</v>
      </c>
      <c r="F746">
        <v>63</v>
      </c>
      <c r="G746" s="160">
        <v>0.24803149606299213</v>
      </c>
      <c r="H746">
        <v>255</v>
      </c>
      <c r="I746">
        <v>67</v>
      </c>
      <c r="J746" s="160">
        <v>0.2627450980392157</v>
      </c>
      <c r="K746">
        <v>202</v>
      </c>
      <c r="L746">
        <v>57</v>
      </c>
      <c r="M746" s="160">
        <v>0.28217821782178215</v>
      </c>
      <c r="N746">
        <v>212</v>
      </c>
      <c r="O746">
        <v>71</v>
      </c>
      <c r="P746" s="160">
        <v>0.33490566037735847</v>
      </c>
    </row>
    <row r="747" spans="1:16" x14ac:dyDescent="0.25">
      <c r="A747" s="44">
        <f>+COUNTIF($B$1:B747,ESTADISTICAS!B$9)</f>
        <v>0</v>
      </c>
      <c r="B747" t="str">
        <f t="shared" si="11"/>
        <v>52</v>
      </c>
      <c r="C747" s="157">
        <v>52381</v>
      </c>
      <c r="D747" s="158" t="s">
        <v>2049</v>
      </c>
      <c r="E747">
        <v>93</v>
      </c>
      <c r="F747">
        <v>11</v>
      </c>
      <c r="G747" s="160">
        <v>0.11827956989247312</v>
      </c>
      <c r="H747">
        <v>108</v>
      </c>
      <c r="I747">
        <v>22</v>
      </c>
      <c r="J747" s="160">
        <v>0.20370370370370369</v>
      </c>
      <c r="K747">
        <v>92</v>
      </c>
      <c r="L747">
        <v>21</v>
      </c>
      <c r="M747" s="160">
        <v>0.22826086956521738</v>
      </c>
      <c r="N747">
        <v>108</v>
      </c>
      <c r="O747">
        <v>28</v>
      </c>
      <c r="P747" s="160">
        <v>0.25925925925925924</v>
      </c>
    </row>
    <row r="748" spans="1:16" x14ac:dyDescent="0.25">
      <c r="A748" s="44">
        <f>+COUNTIF($B$1:B748,ESTADISTICAS!B$9)</f>
        <v>0</v>
      </c>
      <c r="B748" t="str">
        <f t="shared" si="11"/>
        <v>52</v>
      </c>
      <c r="C748" s="157">
        <v>52385</v>
      </c>
      <c r="D748" s="158" t="s">
        <v>2050</v>
      </c>
      <c r="E748">
        <v>35</v>
      </c>
      <c r="F748">
        <v>7</v>
      </c>
      <c r="G748" s="160">
        <v>0.2</v>
      </c>
      <c r="H748">
        <v>57</v>
      </c>
      <c r="I748">
        <v>9</v>
      </c>
      <c r="J748" s="160">
        <v>0.15789473684210525</v>
      </c>
      <c r="K748">
        <v>46</v>
      </c>
      <c r="L748">
        <v>14</v>
      </c>
      <c r="M748" s="160">
        <v>0.30434782608695654</v>
      </c>
      <c r="N748">
        <v>58</v>
      </c>
      <c r="O748">
        <v>8</v>
      </c>
      <c r="P748" s="160">
        <v>0.13793103448275862</v>
      </c>
    </row>
    <row r="749" spans="1:16" x14ac:dyDescent="0.25">
      <c r="A749" s="44">
        <f>+COUNTIF($B$1:B749,ESTADISTICAS!B$9)</f>
        <v>0</v>
      </c>
      <c r="B749" t="str">
        <f t="shared" si="11"/>
        <v>52</v>
      </c>
      <c r="C749" s="157">
        <v>52390</v>
      </c>
      <c r="D749" s="158" t="s">
        <v>2051</v>
      </c>
      <c r="E749">
        <v>71</v>
      </c>
      <c r="F749">
        <v>2</v>
      </c>
      <c r="G749" s="160">
        <v>2.8169014084507043E-2</v>
      </c>
      <c r="H749">
        <v>57</v>
      </c>
      <c r="I749">
        <v>11</v>
      </c>
      <c r="J749" s="160">
        <v>0.19298245614035087</v>
      </c>
      <c r="K749">
        <v>67</v>
      </c>
      <c r="L749">
        <v>14</v>
      </c>
      <c r="M749" s="160">
        <v>0.20895522388059701</v>
      </c>
      <c r="N749">
        <v>71</v>
      </c>
      <c r="O749">
        <v>10</v>
      </c>
      <c r="P749" s="160">
        <v>0.14084507042253522</v>
      </c>
    </row>
    <row r="750" spans="1:16" x14ac:dyDescent="0.25">
      <c r="A750" s="44">
        <f>+COUNTIF($B$1:B750,ESTADISTICAS!B$9)</f>
        <v>0</v>
      </c>
      <c r="B750" t="str">
        <f t="shared" si="11"/>
        <v>52</v>
      </c>
      <c r="C750" s="157">
        <v>52399</v>
      </c>
      <c r="D750" s="158" t="s">
        <v>1471</v>
      </c>
      <c r="E750">
        <v>374</v>
      </c>
      <c r="F750">
        <v>52</v>
      </c>
      <c r="G750" s="160">
        <v>0.13903743315508021</v>
      </c>
      <c r="H750">
        <v>325</v>
      </c>
      <c r="I750">
        <v>74</v>
      </c>
      <c r="J750" s="160">
        <v>0.22769230769230769</v>
      </c>
      <c r="K750">
        <v>328</v>
      </c>
      <c r="L750">
        <v>74</v>
      </c>
      <c r="M750" s="160">
        <v>0.22560975609756098</v>
      </c>
      <c r="N750">
        <v>338</v>
      </c>
      <c r="O750">
        <v>77</v>
      </c>
      <c r="P750" s="160">
        <v>0.22781065088757396</v>
      </c>
    </row>
    <row r="751" spans="1:16" x14ac:dyDescent="0.25">
      <c r="A751" s="44">
        <f>+COUNTIF($B$1:B751,ESTADISTICAS!B$9)</f>
        <v>0</v>
      </c>
      <c r="B751" t="str">
        <f t="shared" si="11"/>
        <v>52</v>
      </c>
      <c r="C751" s="157">
        <v>52405</v>
      </c>
      <c r="D751" s="158" t="s">
        <v>2052</v>
      </c>
      <c r="E751">
        <v>91</v>
      </c>
      <c r="F751">
        <v>12</v>
      </c>
      <c r="G751" s="160">
        <v>0.13186813186813187</v>
      </c>
      <c r="H751">
        <v>101</v>
      </c>
      <c r="I751">
        <v>11</v>
      </c>
      <c r="J751" s="160">
        <v>0.10891089108910891</v>
      </c>
      <c r="K751">
        <v>84</v>
      </c>
      <c r="L751">
        <v>10</v>
      </c>
      <c r="M751" s="160">
        <v>0.11904761904761904</v>
      </c>
      <c r="N751">
        <v>89</v>
      </c>
      <c r="O751">
        <v>17</v>
      </c>
      <c r="P751" s="160">
        <v>0.19101123595505617</v>
      </c>
    </row>
    <row r="752" spans="1:16" x14ac:dyDescent="0.25">
      <c r="A752" s="44">
        <f>+COUNTIF($B$1:B752,ESTADISTICAS!B$9)</f>
        <v>0</v>
      </c>
      <c r="B752" t="str">
        <f t="shared" si="11"/>
        <v>52</v>
      </c>
      <c r="C752" s="157">
        <v>52411</v>
      </c>
      <c r="D752" s="158" t="s">
        <v>2053</v>
      </c>
      <c r="E752">
        <v>92</v>
      </c>
      <c r="F752">
        <v>32</v>
      </c>
      <c r="G752" s="160">
        <v>0.34782608695652173</v>
      </c>
      <c r="H752">
        <v>89</v>
      </c>
      <c r="I752">
        <v>24</v>
      </c>
      <c r="J752" s="160">
        <v>0.2696629213483146</v>
      </c>
      <c r="K752">
        <v>70</v>
      </c>
      <c r="L752">
        <v>27</v>
      </c>
      <c r="M752" s="160">
        <v>0.38571428571428573</v>
      </c>
      <c r="N752">
        <v>82</v>
      </c>
      <c r="O752">
        <v>18</v>
      </c>
      <c r="P752" s="160">
        <v>0.21951219512195122</v>
      </c>
    </row>
    <row r="753" spans="1:16" x14ac:dyDescent="0.25">
      <c r="A753" s="44">
        <f>+COUNTIF($B$1:B753,ESTADISTICAS!B$9)</f>
        <v>0</v>
      </c>
      <c r="B753" t="str">
        <f t="shared" si="11"/>
        <v>52</v>
      </c>
      <c r="C753" s="157">
        <v>52418</v>
      </c>
      <c r="D753" s="158" t="s">
        <v>2477</v>
      </c>
      <c r="E753">
        <v>97</v>
      </c>
      <c r="F753">
        <v>22</v>
      </c>
      <c r="G753" s="160">
        <v>0.22680412371134021</v>
      </c>
      <c r="H753">
        <v>84</v>
      </c>
      <c r="I753">
        <v>27</v>
      </c>
      <c r="J753" s="160">
        <v>0.32142857142857145</v>
      </c>
      <c r="K753">
        <v>120</v>
      </c>
      <c r="L753">
        <v>45</v>
      </c>
      <c r="M753" s="160">
        <v>0.375</v>
      </c>
      <c r="N753">
        <v>105</v>
      </c>
      <c r="O753">
        <v>33</v>
      </c>
      <c r="P753" s="160">
        <v>0.31428571428571428</v>
      </c>
    </row>
    <row r="754" spans="1:16" x14ac:dyDescent="0.25">
      <c r="A754" s="44">
        <f>+COUNTIF($B$1:B754,ESTADISTICAS!B$9)</f>
        <v>0</v>
      </c>
      <c r="B754" t="str">
        <f t="shared" si="11"/>
        <v>52</v>
      </c>
      <c r="C754" s="157">
        <v>52427</v>
      </c>
      <c r="D754" s="158" t="s">
        <v>2054</v>
      </c>
      <c r="E754">
        <v>65</v>
      </c>
      <c r="F754">
        <v>4</v>
      </c>
      <c r="G754" s="160">
        <v>6.1538461538461542E-2</v>
      </c>
      <c r="H754">
        <v>82</v>
      </c>
      <c r="I754">
        <v>6</v>
      </c>
      <c r="J754" s="160">
        <v>7.3170731707317069E-2</v>
      </c>
      <c r="K754">
        <v>57</v>
      </c>
      <c r="L754">
        <v>3</v>
      </c>
      <c r="M754" s="160">
        <v>5.2631578947368418E-2</v>
      </c>
      <c r="N754">
        <v>96</v>
      </c>
      <c r="O754">
        <v>3</v>
      </c>
      <c r="P754" s="160">
        <v>3.125E-2</v>
      </c>
    </row>
    <row r="755" spans="1:16" x14ac:dyDescent="0.25">
      <c r="A755" s="44">
        <f>+COUNTIF($B$1:B755,ESTADISTICAS!B$9)</f>
        <v>0</v>
      </c>
      <c r="B755" t="str">
        <f t="shared" si="11"/>
        <v>52</v>
      </c>
      <c r="C755" s="157">
        <v>52435</v>
      </c>
      <c r="D755" s="158" t="s">
        <v>2055</v>
      </c>
      <c r="E755">
        <v>82</v>
      </c>
      <c r="F755">
        <v>11</v>
      </c>
      <c r="G755" s="160">
        <v>0.13414634146341464</v>
      </c>
      <c r="H755">
        <v>103</v>
      </c>
      <c r="I755">
        <v>21</v>
      </c>
      <c r="J755" s="160">
        <v>0.20388349514563106</v>
      </c>
      <c r="K755">
        <v>82</v>
      </c>
      <c r="L755">
        <v>10</v>
      </c>
      <c r="M755" s="160">
        <v>0.12195121951219512</v>
      </c>
      <c r="N755">
        <v>89</v>
      </c>
      <c r="O755">
        <v>18</v>
      </c>
      <c r="P755" s="160">
        <v>0.20224719101123595</v>
      </c>
    </row>
    <row r="756" spans="1:16" x14ac:dyDescent="0.25">
      <c r="A756" s="44">
        <f>+COUNTIF($B$1:B756,ESTADISTICAS!B$9)</f>
        <v>0</v>
      </c>
      <c r="B756" t="str">
        <f t="shared" si="11"/>
        <v>52</v>
      </c>
      <c r="C756" s="157">
        <v>52473</v>
      </c>
      <c r="D756" s="158" t="s">
        <v>1874</v>
      </c>
      <c r="E756">
        <v>91</v>
      </c>
      <c r="F756">
        <v>10</v>
      </c>
      <c r="G756" s="160">
        <v>0.10989010989010989</v>
      </c>
      <c r="H756">
        <v>83</v>
      </c>
      <c r="I756">
        <v>13</v>
      </c>
      <c r="J756" s="160">
        <v>0.15662650602409639</v>
      </c>
      <c r="K756">
        <v>109</v>
      </c>
      <c r="L756">
        <v>29</v>
      </c>
      <c r="M756" s="160">
        <v>0.26605504587155965</v>
      </c>
      <c r="N756">
        <v>76</v>
      </c>
      <c r="O756">
        <v>15</v>
      </c>
      <c r="P756" s="160">
        <v>0.19736842105263158</v>
      </c>
    </row>
    <row r="757" spans="1:16" x14ac:dyDescent="0.25">
      <c r="A757" s="44">
        <f>+COUNTIF($B$1:B757,ESTADISTICAS!B$9)</f>
        <v>0</v>
      </c>
      <c r="B757" t="str">
        <f t="shared" si="11"/>
        <v>52</v>
      </c>
      <c r="C757" s="157">
        <v>52480</v>
      </c>
      <c r="D757" s="158" t="s">
        <v>1478</v>
      </c>
      <c r="E757">
        <v>60</v>
      </c>
      <c r="F757">
        <v>14</v>
      </c>
      <c r="G757" s="160">
        <v>0.23333333333333334</v>
      </c>
      <c r="H757">
        <v>37</v>
      </c>
      <c r="I757">
        <v>10</v>
      </c>
      <c r="J757" s="160">
        <v>0.27027027027027029</v>
      </c>
      <c r="K757">
        <v>56</v>
      </c>
      <c r="L757">
        <v>11</v>
      </c>
      <c r="M757" s="160">
        <v>0.19642857142857142</v>
      </c>
      <c r="N757">
        <v>44</v>
      </c>
      <c r="O757">
        <v>11</v>
      </c>
      <c r="P757" s="160">
        <v>0.25</v>
      </c>
    </row>
    <row r="758" spans="1:16" x14ac:dyDescent="0.25">
      <c r="A758" s="44">
        <f>+COUNTIF($B$1:B758,ESTADISTICAS!B$9)</f>
        <v>0</v>
      </c>
      <c r="B758" t="str">
        <f t="shared" si="11"/>
        <v>52</v>
      </c>
      <c r="C758" s="157">
        <v>52490</v>
      </c>
      <c r="D758" s="158" t="s">
        <v>2478</v>
      </c>
      <c r="E758">
        <v>199</v>
      </c>
      <c r="F758">
        <v>14</v>
      </c>
      <c r="G758" s="160">
        <v>7.0351758793969849E-2</v>
      </c>
      <c r="H758">
        <v>223</v>
      </c>
      <c r="I758">
        <v>21</v>
      </c>
      <c r="J758" s="160">
        <v>9.417040358744394E-2</v>
      </c>
      <c r="K758">
        <v>215</v>
      </c>
      <c r="L758">
        <v>24</v>
      </c>
      <c r="M758" s="160">
        <v>0.11162790697674418</v>
      </c>
      <c r="N758">
        <v>227</v>
      </c>
      <c r="O758">
        <v>18</v>
      </c>
      <c r="P758" s="160">
        <v>7.9295154185022032E-2</v>
      </c>
    </row>
    <row r="759" spans="1:16" x14ac:dyDescent="0.25">
      <c r="A759" s="44">
        <f>+COUNTIF($B$1:B759,ESTADISTICAS!B$9)</f>
        <v>0</v>
      </c>
      <c r="B759" t="str">
        <f t="shared" si="11"/>
        <v>52</v>
      </c>
      <c r="C759" s="157">
        <v>52506</v>
      </c>
      <c r="D759" s="158" t="s">
        <v>2056</v>
      </c>
      <c r="E759">
        <v>88</v>
      </c>
      <c r="F759">
        <v>27</v>
      </c>
      <c r="G759" s="160">
        <v>0.30681818181818182</v>
      </c>
      <c r="H759">
        <v>56</v>
      </c>
      <c r="I759">
        <v>12</v>
      </c>
      <c r="J759" s="160">
        <v>0.21428571428571427</v>
      </c>
      <c r="K759">
        <v>73</v>
      </c>
      <c r="L759">
        <v>15</v>
      </c>
      <c r="M759" s="160">
        <v>0.20547945205479451</v>
      </c>
      <c r="N759">
        <v>82</v>
      </c>
      <c r="O759">
        <v>16</v>
      </c>
      <c r="P759" s="160">
        <v>0.1951219512195122</v>
      </c>
    </row>
    <row r="760" spans="1:16" x14ac:dyDescent="0.25">
      <c r="A760" s="44">
        <f>+COUNTIF($B$1:B760,ESTADISTICAS!B$9)</f>
        <v>0</v>
      </c>
      <c r="B760" t="str">
        <f t="shared" si="11"/>
        <v>52</v>
      </c>
      <c r="C760" s="157">
        <v>52520</v>
      </c>
      <c r="D760" s="158" t="s">
        <v>2057</v>
      </c>
      <c r="E760">
        <v>67</v>
      </c>
      <c r="F760">
        <v>4</v>
      </c>
      <c r="G760" s="160">
        <v>5.9701492537313432E-2</v>
      </c>
      <c r="H760">
        <v>70</v>
      </c>
      <c r="I760">
        <v>10</v>
      </c>
      <c r="J760" s="160">
        <v>0.14285714285714285</v>
      </c>
      <c r="K760">
        <v>48</v>
      </c>
      <c r="L760">
        <v>14</v>
      </c>
      <c r="M760" s="160">
        <v>0.29166666666666669</v>
      </c>
      <c r="N760">
        <v>58</v>
      </c>
      <c r="O760">
        <v>13</v>
      </c>
      <c r="P760" s="160">
        <v>0.22413793103448276</v>
      </c>
    </row>
    <row r="761" spans="1:16" x14ac:dyDescent="0.25">
      <c r="A761" s="44">
        <f>+COUNTIF($B$1:B761,ESTADISTICAS!B$9)</f>
        <v>0</v>
      </c>
      <c r="B761" t="str">
        <f t="shared" si="11"/>
        <v>52</v>
      </c>
      <c r="C761" s="157">
        <v>52540</v>
      </c>
      <c r="D761" s="158" t="s">
        <v>2058</v>
      </c>
      <c r="E761">
        <v>63</v>
      </c>
      <c r="F761">
        <v>14</v>
      </c>
      <c r="G761" s="160">
        <v>0.22222222222222221</v>
      </c>
      <c r="H761">
        <v>73</v>
      </c>
      <c r="I761">
        <v>16</v>
      </c>
      <c r="J761" s="160">
        <v>0.21917808219178081</v>
      </c>
      <c r="K761">
        <v>89</v>
      </c>
      <c r="L761">
        <v>25</v>
      </c>
      <c r="M761" s="160">
        <v>0.2808988764044944</v>
      </c>
      <c r="N761">
        <v>105</v>
      </c>
      <c r="O761">
        <v>17</v>
      </c>
      <c r="P761" s="160">
        <v>0.16190476190476191</v>
      </c>
    </row>
    <row r="762" spans="1:16" x14ac:dyDescent="0.25">
      <c r="A762" s="44">
        <f>+COUNTIF($B$1:B762,ESTADISTICAS!B$9)</f>
        <v>0</v>
      </c>
      <c r="B762" t="str">
        <f t="shared" si="11"/>
        <v>52</v>
      </c>
      <c r="C762" s="157">
        <v>52560</v>
      </c>
      <c r="D762" s="158" t="s">
        <v>2059</v>
      </c>
      <c r="E762">
        <v>130</v>
      </c>
      <c r="F762">
        <v>26</v>
      </c>
      <c r="G762" s="160">
        <v>0.2</v>
      </c>
      <c r="H762">
        <v>123</v>
      </c>
      <c r="I762">
        <v>23</v>
      </c>
      <c r="J762" s="160">
        <v>0.18699186991869918</v>
      </c>
      <c r="K762">
        <v>123</v>
      </c>
      <c r="L762">
        <v>27</v>
      </c>
      <c r="M762" s="160">
        <v>0.21951219512195122</v>
      </c>
      <c r="N762">
        <v>128</v>
      </c>
      <c r="O762">
        <v>30</v>
      </c>
      <c r="P762" s="160">
        <v>0.234375</v>
      </c>
    </row>
    <row r="763" spans="1:16" x14ac:dyDescent="0.25">
      <c r="A763" s="44">
        <f>+COUNTIF($B$1:B763,ESTADISTICAS!B$9)</f>
        <v>0</v>
      </c>
      <c r="B763" t="str">
        <f t="shared" si="11"/>
        <v>52</v>
      </c>
      <c r="C763" s="157">
        <v>52565</v>
      </c>
      <c r="D763" s="158" t="s">
        <v>2060</v>
      </c>
      <c r="E763">
        <v>68</v>
      </c>
      <c r="F763">
        <v>15</v>
      </c>
      <c r="G763" s="160">
        <v>0.22058823529411764</v>
      </c>
      <c r="H763">
        <v>44</v>
      </c>
      <c r="I763">
        <v>8</v>
      </c>
      <c r="J763" s="160">
        <v>0.18181818181818182</v>
      </c>
      <c r="K763">
        <v>47</v>
      </c>
      <c r="L763">
        <v>15</v>
      </c>
      <c r="M763" s="160">
        <v>0.31914893617021278</v>
      </c>
      <c r="N763">
        <v>90</v>
      </c>
      <c r="O763">
        <v>6</v>
      </c>
      <c r="P763" s="160">
        <v>6.6666666666666666E-2</v>
      </c>
    </row>
    <row r="764" spans="1:16" x14ac:dyDescent="0.25">
      <c r="A764" s="44">
        <f>+COUNTIF($B$1:B764,ESTADISTICAS!B$9)</f>
        <v>0</v>
      </c>
      <c r="B764" t="str">
        <f t="shared" si="11"/>
        <v>52</v>
      </c>
      <c r="C764" s="157">
        <v>52573</v>
      </c>
      <c r="D764" s="158" t="s">
        <v>2061</v>
      </c>
      <c r="E764">
        <v>96</v>
      </c>
      <c r="F764">
        <v>28</v>
      </c>
      <c r="G764" s="160">
        <v>0.29166666666666669</v>
      </c>
      <c r="H764">
        <v>85</v>
      </c>
      <c r="I764">
        <v>32</v>
      </c>
      <c r="J764" s="160">
        <v>0.37647058823529411</v>
      </c>
      <c r="K764">
        <v>71</v>
      </c>
      <c r="L764">
        <v>24</v>
      </c>
      <c r="M764" s="160">
        <v>0.3380281690140845</v>
      </c>
      <c r="N764">
        <v>102</v>
      </c>
      <c r="O764">
        <v>42</v>
      </c>
      <c r="P764" s="160">
        <v>0.41176470588235292</v>
      </c>
    </row>
    <row r="765" spans="1:16" x14ac:dyDescent="0.25">
      <c r="A765" s="44">
        <f>+COUNTIF($B$1:B765,ESTADISTICAS!B$9)</f>
        <v>0</v>
      </c>
      <c r="B765" t="str">
        <f t="shared" si="11"/>
        <v>52</v>
      </c>
      <c r="C765" s="157">
        <v>52585</v>
      </c>
      <c r="D765" s="158" t="s">
        <v>2062</v>
      </c>
      <c r="E765">
        <v>216</v>
      </c>
      <c r="F765">
        <v>52</v>
      </c>
      <c r="G765" s="160">
        <v>0.24074074074074073</v>
      </c>
      <c r="H765">
        <v>200</v>
      </c>
      <c r="I765">
        <v>48</v>
      </c>
      <c r="J765" s="160">
        <v>0.24</v>
      </c>
      <c r="K765">
        <v>198</v>
      </c>
      <c r="L765">
        <v>61</v>
      </c>
      <c r="M765" s="160">
        <v>0.30808080808080807</v>
      </c>
      <c r="N765">
        <v>203</v>
      </c>
      <c r="O765">
        <v>70</v>
      </c>
      <c r="P765" s="160">
        <v>0.34482758620689657</v>
      </c>
    </row>
    <row r="766" spans="1:16" x14ac:dyDescent="0.25">
      <c r="A766" s="44">
        <f>+COUNTIF($B$1:B766,ESTADISTICAS!B$9)</f>
        <v>0</v>
      </c>
      <c r="B766" t="str">
        <f t="shared" si="11"/>
        <v>52</v>
      </c>
      <c r="C766" s="157">
        <v>52612</v>
      </c>
      <c r="D766" s="158" t="s">
        <v>1890</v>
      </c>
      <c r="E766">
        <v>120</v>
      </c>
      <c r="F766">
        <v>16</v>
      </c>
      <c r="G766" s="160">
        <v>0.13333333333333333</v>
      </c>
      <c r="H766">
        <v>139</v>
      </c>
      <c r="I766">
        <v>16</v>
      </c>
      <c r="J766" s="160">
        <v>0.11510791366906475</v>
      </c>
      <c r="K766">
        <v>155</v>
      </c>
      <c r="L766">
        <v>28</v>
      </c>
      <c r="M766" s="160">
        <v>0.18064516129032257</v>
      </c>
      <c r="N766">
        <v>141</v>
      </c>
      <c r="O766">
        <v>47</v>
      </c>
      <c r="P766" s="160">
        <v>0.33333333333333331</v>
      </c>
    </row>
    <row r="767" spans="1:16" x14ac:dyDescent="0.25">
      <c r="A767" s="44">
        <f>+COUNTIF($B$1:B767,ESTADISTICAS!B$9)</f>
        <v>0</v>
      </c>
      <c r="B767" t="str">
        <f t="shared" si="11"/>
        <v>52</v>
      </c>
      <c r="C767" s="157">
        <v>52621</v>
      </c>
      <c r="D767" s="158" t="s">
        <v>2063</v>
      </c>
      <c r="E767">
        <v>85</v>
      </c>
      <c r="F767">
        <v>7</v>
      </c>
      <c r="G767" s="160">
        <v>8.2352941176470587E-2</v>
      </c>
      <c r="H767">
        <v>81</v>
      </c>
      <c r="I767">
        <v>11</v>
      </c>
      <c r="J767" s="160">
        <v>0.13580246913580246</v>
      </c>
      <c r="K767">
        <v>119</v>
      </c>
      <c r="L767">
        <v>10</v>
      </c>
      <c r="M767" s="160">
        <v>8.4033613445378158E-2</v>
      </c>
      <c r="N767">
        <v>93</v>
      </c>
      <c r="O767">
        <v>11</v>
      </c>
      <c r="P767" s="160">
        <v>0.11827956989247312</v>
      </c>
    </row>
    <row r="768" spans="1:16" x14ac:dyDescent="0.25">
      <c r="A768" s="44">
        <f>+COUNTIF($B$1:B768,ESTADISTICAS!B$9)</f>
        <v>0</v>
      </c>
      <c r="B768" t="str">
        <f t="shared" si="11"/>
        <v>52</v>
      </c>
      <c r="C768" s="157">
        <v>52678</v>
      </c>
      <c r="D768" s="158" t="s">
        <v>2064</v>
      </c>
      <c r="E768">
        <v>268</v>
      </c>
      <c r="F768">
        <v>44</v>
      </c>
      <c r="G768" s="160">
        <v>0.16417910447761194</v>
      </c>
      <c r="H768">
        <v>303</v>
      </c>
      <c r="I768">
        <v>69</v>
      </c>
      <c r="J768" s="160">
        <v>0.22772277227722773</v>
      </c>
      <c r="K768">
        <v>249</v>
      </c>
      <c r="L768">
        <v>82</v>
      </c>
      <c r="M768" s="160">
        <v>0.32931726907630521</v>
      </c>
      <c r="N768">
        <v>276</v>
      </c>
      <c r="O768">
        <v>57</v>
      </c>
      <c r="P768" s="160">
        <v>0.20652173913043478</v>
      </c>
    </row>
    <row r="769" spans="1:16" x14ac:dyDescent="0.25">
      <c r="A769" s="44">
        <f>+COUNTIF($B$1:B769,ESTADISTICAS!B$9)</f>
        <v>0</v>
      </c>
      <c r="B769" t="str">
        <f t="shared" si="11"/>
        <v>52</v>
      </c>
      <c r="C769" s="157">
        <v>52683</v>
      </c>
      <c r="D769" s="158" t="s">
        <v>2065</v>
      </c>
      <c r="E769">
        <v>177</v>
      </c>
      <c r="F769">
        <v>44</v>
      </c>
      <c r="G769" s="160">
        <v>0.24858757062146894</v>
      </c>
      <c r="H769">
        <v>214</v>
      </c>
      <c r="I769">
        <v>74</v>
      </c>
      <c r="J769" s="160">
        <v>0.34579439252336447</v>
      </c>
      <c r="K769">
        <v>210</v>
      </c>
      <c r="L769">
        <v>93</v>
      </c>
      <c r="M769" s="160">
        <v>0.44285714285714284</v>
      </c>
      <c r="N769">
        <v>199</v>
      </c>
      <c r="O769">
        <v>61</v>
      </c>
      <c r="P769" s="160">
        <v>0.30653266331658291</v>
      </c>
    </row>
    <row r="770" spans="1:16" x14ac:dyDescent="0.25">
      <c r="A770" s="44">
        <f>+COUNTIF($B$1:B770,ESTADISTICAS!B$9)</f>
        <v>0</v>
      </c>
      <c r="B770" t="str">
        <f t="shared" si="11"/>
        <v>52</v>
      </c>
      <c r="C770" s="157">
        <v>52685</v>
      </c>
      <c r="D770" s="158" t="s">
        <v>1892</v>
      </c>
      <c r="E770">
        <v>68</v>
      </c>
      <c r="F770">
        <v>24</v>
      </c>
      <c r="G770" s="160">
        <v>0.35294117647058826</v>
      </c>
      <c r="H770">
        <v>68</v>
      </c>
      <c r="I770">
        <v>20</v>
      </c>
      <c r="J770" s="160">
        <v>0.29411764705882354</v>
      </c>
      <c r="K770">
        <v>82</v>
      </c>
      <c r="L770">
        <v>19</v>
      </c>
      <c r="M770" s="160">
        <v>0.23170731707317074</v>
      </c>
      <c r="N770">
        <v>65</v>
      </c>
      <c r="O770">
        <v>26</v>
      </c>
      <c r="P770" s="160">
        <v>0.4</v>
      </c>
    </row>
    <row r="771" spans="1:16" x14ac:dyDescent="0.25">
      <c r="A771" s="44">
        <f>+COUNTIF($B$1:B771,ESTADISTICAS!B$9)</f>
        <v>0</v>
      </c>
      <c r="B771" t="str">
        <f t="shared" si="11"/>
        <v>52</v>
      </c>
      <c r="C771" s="157">
        <v>52687</v>
      </c>
      <c r="D771" s="158" t="s">
        <v>2066</v>
      </c>
      <c r="E771">
        <v>185</v>
      </c>
      <c r="F771">
        <v>35</v>
      </c>
      <c r="G771" s="160">
        <v>0.1891891891891892</v>
      </c>
      <c r="H771">
        <v>198</v>
      </c>
      <c r="I771">
        <v>34</v>
      </c>
      <c r="J771" s="160">
        <v>0.17171717171717171</v>
      </c>
      <c r="K771">
        <v>214</v>
      </c>
      <c r="L771">
        <v>43</v>
      </c>
      <c r="M771" s="160">
        <v>0.20093457943925233</v>
      </c>
      <c r="N771">
        <v>239</v>
      </c>
      <c r="O771">
        <v>58</v>
      </c>
      <c r="P771" s="160">
        <v>0.24267782426778242</v>
      </c>
    </row>
    <row r="772" spans="1:16" x14ac:dyDescent="0.25">
      <c r="A772" s="44">
        <f>+COUNTIF($B$1:B772,ESTADISTICAS!B$9)</f>
        <v>0</v>
      </c>
      <c r="B772" t="str">
        <f t="shared" ref="B772:B835" si="12">+IF(LEN(C772)=4,MID(C772,1,1),MID(C772,1,2))</f>
        <v>52</v>
      </c>
      <c r="C772" s="157">
        <v>52693</v>
      </c>
      <c r="D772" s="158" t="s">
        <v>2067</v>
      </c>
      <c r="E772">
        <v>151</v>
      </c>
      <c r="F772">
        <v>32</v>
      </c>
      <c r="G772" s="160">
        <v>0.2119205298013245</v>
      </c>
      <c r="H772">
        <v>174</v>
      </c>
      <c r="I772">
        <v>40</v>
      </c>
      <c r="J772" s="160">
        <v>0.22988505747126436</v>
      </c>
      <c r="K772">
        <v>147</v>
      </c>
      <c r="L772">
        <v>48</v>
      </c>
      <c r="M772" s="160">
        <v>0.32653061224489793</v>
      </c>
      <c r="N772">
        <v>137</v>
      </c>
      <c r="O772">
        <v>41</v>
      </c>
      <c r="P772" s="160">
        <v>0.29927007299270075</v>
      </c>
    </row>
    <row r="773" spans="1:16" x14ac:dyDescent="0.25">
      <c r="A773" s="44">
        <f>+COUNTIF($B$1:B773,ESTADISTICAS!B$9)</f>
        <v>0</v>
      </c>
      <c r="B773" t="str">
        <f t="shared" si="12"/>
        <v>52</v>
      </c>
      <c r="C773" s="157">
        <v>52694</v>
      </c>
      <c r="D773" s="158" t="s">
        <v>2068</v>
      </c>
      <c r="E773">
        <v>65</v>
      </c>
      <c r="F773">
        <v>9</v>
      </c>
      <c r="G773" s="160">
        <v>0.13846153846153847</v>
      </c>
      <c r="H773">
        <v>66</v>
      </c>
      <c r="I773">
        <v>13</v>
      </c>
      <c r="J773" s="160">
        <v>0.19696969696969696</v>
      </c>
      <c r="K773">
        <v>68</v>
      </c>
      <c r="L773">
        <v>15</v>
      </c>
      <c r="M773" s="160">
        <v>0.22058823529411764</v>
      </c>
      <c r="N773">
        <v>58</v>
      </c>
      <c r="O773">
        <v>7</v>
      </c>
      <c r="P773" s="160">
        <v>0.1206896551724138</v>
      </c>
    </row>
    <row r="774" spans="1:16" x14ac:dyDescent="0.25">
      <c r="A774" s="44">
        <f>+COUNTIF($B$1:B774,ESTADISTICAS!B$9)</f>
        <v>0</v>
      </c>
      <c r="B774" t="str">
        <f t="shared" si="12"/>
        <v>52</v>
      </c>
      <c r="C774" s="157">
        <v>52696</v>
      </c>
      <c r="D774" s="158" t="s">
        <v>2069</v>
      </c>
      <c r="E774">
        <v>29</v>
      </c>
      <c r="F774">
        <v>2</v>
      </c>
      <c r="G774" s="160">
        <v>6.8965517241379309E-2</v>
      </c>
      <c r="H774">
        <v>35</v>
      </c>
      <c r="I774">
        <v>5</v>
      </c>
      <c r="J774" s="160">
        <v>0.14285714285714285</v>
      </c>
      <c r="K774">
        <v>41</v>
      </c>
      <c r="L774">
        <v>1</v>
      </c>
      <c r="M774" s="160">
        <v>2.4390243902439025E-2</v>
      </c>
      <c r="N774">
        <v>38</v>
      </c>
      <c r="O774">
        <v>4</v>
      </c>
      <c r="P774" s="160">
        <v>0.10526315789473684</v>
      </c>
    </row>
    <row r="775" spans="1:16" x14ac:dyDescent="0.25">
      <c r="A775" s="44">
        <f>+COUNTIF($B$1:B775,ESTADISTICAS!B$9)</f>
        <v>0</v>
      </c>
      <c r="B775" t="str">
        <f t="shared" si="12"/>
        <v>52</v>
      </c>
      <c r="C775" s="157">
        <v>52699</v>
      </c>
      <c r="D775" s="158" t="s">
        <v>2070</v>
      </c>
      <c r="E775">
        <v>65</v>
      </c>
      <c r="F775">
        <v>8</v>
      </c>
      <c r="G775" s="160">
        <v>0.12307692307692308</v>
      </c>
      <c r="H775">
        <v>74</v>
      </c>
      <c r="I775">
        <v>8</v>
      </c>
      <c r="J775" s="160">
        <v>0.10810810810810811</v>
      </c>
      <c r="K775">
        <v>66</v>
      </c>
      <c r="L775">
        <v>7</v>
      </c>
      <c r="M775" s="160">
        <v>0.10606060606060606</v>
      </c>
      <c r="N775">
        <v>61</v>
      </c>
      <c r="O775">
        <v>12</v>
      </c>
      <c r="P775" s="160">
        <v>0.19672131147540983</v>
      </c>
    </row>
    <row r="776" spans="1:16" x14ac:dyDescent="0.25">
      <c r="A776" s="44">
        <f>+COUNTIF($B$1:B776,ESTADISTICAS!B$9)</f>
        <v>0</v>
      </c>
      <c r="B776" t="str">
        <f t="shared" si="12"/>
        <v>52</v>
      </c>
      <c r="C776" s="157">
        <v>52720</v>
      </c>
      <c r="D776" s="158" t="s">
        <v>2071</v>
      </c>
      <c r="E776">
        <v>62</v>
      </c>
      <c r="F776">
        <v>11</v>
      </c>
      <c r="G776" s="160">
        <v>0.17741935483870969</v>
      </c>
      <c r="H776">
        <v>42</v>
      </c>
      <c r="I776">
        <v>5</v>
      </c>
      <c r="J776" s="160">
        <v>0.11904761904761904</v>
      </c>
      <c r="K776">
        <v>47</v>
      </c>
      <c r="L776">
        <v>6</v>
      </c>
      <c r="M776" s="160">
        <v>0.1276595744680851</v>
      </c>
      <c r="N776">
        <v>45</v>
      </c>
      <c r="O776">
        <v>14</v>
      </c>
      <c r="P776" s="160">
        <v>0.31111111111111112</v>
      </c>
    </row>
    <row r="777" spans="1:16" x14ac:dyDescent="0.25">
      <c r="A777" s="44">
        <f>+COUNTIF($B$1:B777,ESTADISTICAS!B$9)</f>
        <v>0</v>
      </c>
      <c r="B777" t="str">
        <f t="shared" si="12"/>
        <v>52</v>
      </c>
      <c r="C777" s="157">
        <v>52786</v>
      </c>
      <c r="D777" s="158" t="s">
        <v>2072</v>
      </c>
      <c r="E777">
        <v>255</v>
      </c>
      <c r="F777">
        <v>33</v>
      </c>
      <c r="G777" s="160">
        <v>0.12941176470588237</v>
      </c>
      <c r="H777">
        <v>240</v>
      </c>
      <c r="I777">
        <v>39</v>
      </c>
      <c r="J777" s="160">
        <v>0.16250000000000001</v>
      </c>
      <c r="K777">
        <v>224</v>
      </c>
      <c r="L777">
        <v>57</v>
      </c>
      <c r="M777" s="160">
        <v>0.2544642857142857</v>
      </c>
      <c r="N777">
        <v>267</v>
      </c>
      <c r="O777">
        <v>69</v>
      </c>
      <c r="P777" s="160">
        <v>0.25842696629213485</v>
      </c>
    </row>
    <row r="778" spans="1:16" x14ac:dyDescent="0.25">
      <c r="A778" s="44">
        <f>+COUNTIF($B$1:B778,ESTADISTICAS!B$9)</f>
        <v>0</v>
      </c>
      <c r="B778" t="str">
        <f t="shared" si="12"/>
        <v>52</v>
      </c>
      <c r="C778" s="157">
        <v>52788</v>
      </c>
      <c r="D778" s="158" t="s">
        <v>2073</v>
      </c>
      <c r="E778">
        <v>119</v>
      </c>
      <c r="F778">
        <v>21</v>
      </c>
      <c r="G778" s="160">
        <v>0.17647058823529413</v>
      </c>
      <c r="H778">
        <v>120</v>
      </c>
      <c r="I778">
        <v>25</v>
      </c>
      <c r="J778" s="160">
        <v>0.20833333333333334</v>
      </c>
      <c r="K778">
        <v>99</v>
      </c>
      <c r="L778">
        <v>18</v>
      </c>
      <c r="M778" s="160">
        <v>0.18181818181818182</v>
      </c>
      <c r="N778">
        <v>105</v>
      </c>
      <c r="O778">
        <v>20</v>
      </c>
      <c r="P778" s="160">
        <v>0.19047619047619047</v>
      </c>
    </row>
    <row r="779" spans="1:16" x14ac:dyDescent="0.25">
      <c r="A779" s="44">
        <f>+COUNTIF($B$1:B779,ESTADISTICAS!B$9)</f>
        <v>0</v>
      </c>
      <c r="B779" t="str">
        <f t="shared" si="12"/>
        <v>52</v>
      </c>
      <c r="C779" s="157">
        <v>52835</v>
      </c>
      <c r="D779" s="158" t="s">
        <v>2074</v>
      </c>
      <c r="E779">
        <v>1551</v>
      </c>
      <c r="F779">
        <v>307</v>
      </c>
      <c r="G779" s="160">
        <v>0.19793681495809157</v>
      </c>
      <c r="H779">
        <v>1608</v>
      </c>
      <c r="I779">
        <v>371</v>
      </c>
      <c r="J779" s="160">
        <v>0.23072139303482586</v>
      </c>
      <c r="K779">
        <v>1666</v>
      </c>
      <c r="L779">
        <v>384</v>
      </c>
      <c r="M779" s="160">
        <v>0.2304921968787515</v>
      </c>
      <c r="N779">
        <v>1769</v>
      </c>
      <c r="O779">
        <v>415</v>
      </c>
      <c r="P779" s="160">
        <v>0.23459581684567551</v>
      </c>
    </row>
    <row r="780" spans="1:16" x14ac:dyDescent="0.25">
      <c r="A780" s="44">
        <f>+COUNTIF($B$1:B780,ESTADISTICAS!B$9)</f>
        <v>0</v>
      </c>
      <c r="B780" t="str">
        <f t="shared" si="12"/>
        <v>52</v>
      </c>
      <c r="C780" s="157">
        <v>52838</v>
      </c>
      <c r="D780" s="158" t="s">
        <v>2479</v>
      </c>
      <c r="E780">
        <v>441</v>
      </c>
      <c r="F780">
        <v>94</v>
      </c>
      <c r="G780" s="160">
        <v>0.21315192743764172</v>
      </c>
      <c r="H780">
        <v>356</v>
      </c>
      <c r="I780">
        <v>98</v>
      </c>
      <c r="J780" s="160">
        <v>0.2752808988764045</v>
      </c>
      <c r="K780">
        <v>422</v>
      </c>
      <c r="L780">
        <v>122</v>
      </c>
      <c r="M780" s="160">
        <v>0.2890995260663507</v>
      </c>
      <c r="N780">
        <v>404</v>
      </c>
      <c r="O780">
        <v>104</v>
      </c>
      <c r="P780" s="160">
        <v>0.25742574257425743</v>
      </c>
    </row>
    <row r="781" spans="1:16" x14ac:dyDescent="0.25">
      <c r="A781" s="44">
        <f>+COUNTIF($B$1:B781,ESTADISTICAS!B$9)</f>
        <v>0</v>
      </c>
      <c r="B781" t="str">
        <f t="shared" si="12"/>
        <v>52</v>
      </c>
      <c r="C781" s="157">
        <v>52885</v>
      </c>
      <c r="D781" s="158" t="s">
        <v>2075</v>
      </c>
      <c r="E781">
        <v>129</v>
      </c>
      <c r="F781">
        <v>20</v>
      </c>
      <c r="G781" s="160">
        <v>0.15503875968992248</v>
      </c>
      <c r="H781">
        <v>115</v>
      </c>
      <c r="I781">
        <v>28</v>
      </c>
      <c r="J781" s="160">
        <v>0.24347826086956523</v>
      </c>
      <c r="K781">
        <v>126</v>
      </c>
      <c r="L781">
        <v>28</v>
      </c>
      <c r="M781" s="160">
        <v>0.22222222222222221</v>
      </c>
      <c r="N781">
        <v>131</v>
      </c>
      <c r="O781">
        <v>31</v>
      </c>
      <c r="P781" s="160">
        <v>0.23664122137404581</v>
      </c>
    </row>
    <row r="782" spans="1:16" x14ac:dyDescent="0.25">
      <c r="A782" s="44">
        <f>+COUNTIF($B$1:B782,ESTADISTICAS!B$9)</f>
        <v>0</v>
      </c>
      <c r="B782" t="str">
        <f t="shared" si="12"/>
        <v>54</v>
      </c>
      <c r="C782" s="157">
        <v>54001</v>
      </c>
      <c r="D782" s="158" t="s">
        <v>2480</v>
      </c>
      <c r="E782">
        <v>7493</v>
      </c>
      <c r="F782">
        <v>3832</v>
      </c>
      <c r="G782" s="160">
        <v>0.5114106499399439</v>
      </c>
      <c r="H782">
        <v>7547</v>
      </c>
      <c r="I782">
        <v>3649</v>
      </c>
      <c r="J782" s="160">
        <v>0.48350337882602357</v>
      </c>
      <c r="K782">
        <v>7053</v>
      </c>
      <c r="L782">
        <v>3807</v>
      </c>
      <c r="M782" s="160">
        <v>0.53977031050616764</v>
      </c>
      <c r="N782">
        <v>7812</v>
      </c>
      <c r="O782">
        <v>4084</v>
      </c>
      <c r="P782" s="160">
        <v>0.52278545826932921</v>
      </c>
    </row>
    <row r="783" spans="1:16" x14ac:dyDescent="0.25">
      <c r="A783" s="44">
        <f>+COUNTIF($B$1:B783,ESTADISTICAS!B$9)</f>
        <v>0</v>
      </c>
      <c r="B783" t="str">
        <f t="shared" si="12"/>
        <v>54</v>
      </c>
      <c r="C783" s="157">
        <v>54003</v>
      </c>
      <c r="D783" s="158" t="s">
        <v>2076</v>
      </c>
      <c r="E783">
        <v>162</v>
      </c>
      <c r="F783">
        <v>62</v>
      </c>
      <c r="G783" s="160">
        <v>0.38271604938271603</v>
      </c>
      <c r="H783">
        <v>196</v>
      </c>
      <c r="I783">
        <v>62</v>
      </c>
      <c r="J783" s="160">
        <v>0.31632653061224492</v>
      </c>
      <c r="K783">
        <v>187</v>
      </c>
      <c r="L783">
        <v>88</v>
      </c>
      <c r="M783" s="160">
        <v>0.47058823529411764</v>
      </c>
      <c r="N783">
        <v>194</v>
      </c>
      <c r="O783">
        <v>54</v>
      </c>
      <c r="P783" s="160">
        <v>0.27835051546391754</v>
      </c>
    </row>
    <row r="784" spans="1:16" x14ac:dyDescent="0.25">
      <c r="A784" s="44">
        <f>+COUNTIF($B$1:B784,ESTADISTICAS!B$9)</f>
        <v>0</v>
      </c>
      <c r="B784" t="str">
        <f t="shared" si="12"/>
        <v>54</v>
      </c>
      <c r="C784" s="157">
        <v>54051</v>
      </c>
      <c r="D784" s="158" t="s">
        <v>2077</v>
      </c>
      <c r="E784">
        <v>109</v>
      </c>
      <c r="F784">
        <v>34</v>
      </c>
      <c r="G784" s="160">
        <v>0.31192660550458717</v>
      </c>
      <c r="H784">
        <v>95</v>
      </c>
      <c r="I784">
        <v>32</v>
      </c>
      <c r="J784" s="160">
        <v>0.33684210526315789</v>
      </c>
      <c r="K784">
        <v>123</v>
      </c>
      <c r="L784">
        <v>32</v>
      </c>
      <c r="M784" s="160">
        <v>0.26016260162601629</v>
      </c>
      <c r="N784">
        <v>96</v>
      </c>
      <c r="O784">
        <v>23</v>
      </c>
      <c r="P784" s="160">
        <v>0.23958333333333334</v>
      </c>
    </row>
    <row r="785" spans="1:16" x14ac:dyDescent="0.25">
      <c r="A785" s="44">
        <f>+COUNTIF($B$1:B785,ESTADISTICAS!B$9)</f>
        <v>0</v>
      </c>
      <c r="B785" t="str">
        <f t="shared" si="12"/>
        <v>54</v>
      </c>
      <c r="C785" s="157">
        <v>54099</v>
      </c>
      <c r="D785" s="158" t="s">
        <v>2078</v>
      </c>
      <c r="E785">
        <v>72</v>
      </c>
      <c r="F785">
        <v>34</v>
      </c>
      <c r="G785" s="160">
        <v>0.47222222222222221</v>
      </c>
      <c r="H785">
        <v>76</v>
      </c>
      <c r="I785">
        <v>29</v>
      </c>
      <c r="J785" s="160">
        <v>0.38157894736842107</v>
      </c>
      <c r="K785">
        <v>83</v>
      </c>
      <c r="L785">
        <v>30</v>
      </c>
      <c r="M785" s="160">
        <v>0.36144578313253012</v>
      </c>
      <c r="N785">
        <v>67</v>
      </c>
      <c r="O785">
        <v>24</v>
      </c>
      <c r="P785" s="160">
        <v>0.35820895522388058</v>
      </c>
    </row>
    <row r="786" spans="1:16" x14ac:dyDescent="0.25">
      <c r="A786" s="44">
        <f>+COUNTIF($B$1:B786,ESTADISTICAS!B$9)</f>
        <v>0</v>
      </c>
      <c r="B786" t="str">
        <f t="shared" si="12"/>
        <v>54</v>
      </c>
      <c r="C786" s="157">
        <v>54109</v>
      </c>
      <c r="D786" s="158" t="s">
        <v>2079</v>
      </c>
      <c r="E786">
        <v>38</v>
      </c>
      <c r="F786">
        <v>5</v>
      </c>
      <c r="G786" s="160">
        <v>0.13157894736842105</v>
      </c>
      <c r="H786">
        <v>49</v>
      </c>
      <c r="I786">
        <v>10</v>
      </c>
      <c r="J786" s="160">
        <v>0.20408163265306123</v>
      </c>
      <c r="K786">
        <v>48</v>
      </c>
      <c r="L786">
        <v>10</v>
      </c>
      <c r="M786" s="160">
        <v>0.20833333333333334</v>
      </c>
      <c r="N786">
        <v>49</v>
      </c>
      <c r="O786">
        <v>13</v>
      </c>
      <c r="P786" s="160">
        <v>0.26530612244897961</v>
      </c>
    </row>
    <row r="787" spans="1:16" x14ac:dyDescent="0.25">
      <c r="A787" s="44">
        <f>+COUNTIF($B$1:B787,ESTADISTICAS!B$9)</f>
        <v>0</v>
      </c>
      <c r="B787" t="str">
        <f t="shared" si="12"/>
        <v>54</v>
      </c>
      <c r="C787" s="157">
        <v>54125</v>
      </c>
      <c r="D787" s="158" t="s">
        <v>2080</v>
      </c>
      <c r="E787">
        <v>18</v>
      </c>
      <c r="F787">
        <v>7</v>
      </c>
      <c r="G787" s="160">
        <v>0.3888888888888889</v>
      </c>
      <c r="H787">
        <v>21</v>
      </c>
      <c r="I787">
        <v>8</v>
      </c>
      <c r="J787" s="160">
        <v>0.38095238095238093</v>
      </c>
      <c r="K787">
        <v>27</v>
      </c>
      <c r="L787">
        <v>8</v>
      </c>
      <c r="M787" s="160">
        <v>0.29629629629629628</v>
      </c>
      <c r="N787">
        <v>17</v>
      </c>
      <c r="O787">
        <v>8</v>
      </c>
      <c r="P787" s="160">
        <v>0.47058823529411764</v>
      </c>
    </row>
    <row r="788" spans="1:16" x14ac:dyDescent="0.25">
      <c r="A788" s="44">
        <f>+COUNTIF($B$1:B788,ESTADISTICAS!B$9)</f>
        <v>0</v>
      </c>
      <c r="B788" t="str">
        <f t="shared" si="12"/>
        <v>54</v>
      </c>
      <c r="C788" s="157">
        <v>54128</v>
      </c>
      <c r="D788" s="158" t="s">
        <v>2481</v>
      </c>
      <c r="E788">
        <v>101</v>
      </c>
      <c r="F788">
        <v>24</v>
      </c>
      <c r="G788" s="160">
        <v>0.23762376237623761</v>
      </c>
      <c r="H788">
        <v>89</v>
      </c>
      <c r="I788">
        <v>16</v>
      </c>
      <c r="J788" s="160">
        <v>0.1797752808988764</v>
      </c>
      <c r="K788">
        <v>126</v>
      </c>
      <c r="L788">
        <v>21</v>
      </c>
      <c r="M788" s="160">
        <v>0.16666666666666666</v>
      </c>
      <c r="N788">
        <v>114</v>
      </c>
      <c r="O788">
        <v>23</v>
      </c>
      <c r="P788" s="160">
        <v>0.20175438596491227</v>
      </c>
    </row>
    <row r="789" spans="1:16" x14ac:dyDescent="0.25">
      <c r="A789" s="44">
        <f>+COUNTIF($B$1:B789,ESTADISTICAS!B$9)</f>
        <v>0</v>
      </c>
      <c r="B789" t="str">
        <f t="shared" si="12"/>
        <v>54</v>
      </c>
      <c r="C789" s="157">
        <v>54172</v>
      </c>
      <c r="D789" s="158" t="s">
        <v>2081</v>
      </c>
      <c r="E789">
        <v>161</v>
      </c>
      <c r="F789">
        <v>72</v>
      </c>
      <c r="G789" s="160">
        <v>0.44720496894409939</v>
      </c>
      <c r="H789">
        <v>218</v>
      </c>
      <c r="I789">
        <v>89</v>
      </c>
      <c r="J789" s="160">
        <v>0.40825688073394495</v>
      </c>
      <c r="K789">
        <v>163</v>
      </c>
      <c r="L789">
        <v>72</v>
      </c>
      <c r="M789" s="160">
        <v>0.44171779141104295</v>
      </c>
      <c r="N789">
        <v>199</v>
      </c>
      <c r="O789">
        <v>79</v>
      </c>
      <c r="P789" s="160">
        <v>0.39698492462311558</v>
      </c>
    </row>
    <row r="790" spans="1:16" x14ac:dyDescent="0.25">
      <c r="A790" s="44">
        <f>+COUNTIF($B$1:B790,ESTADISTICAS!B$9)</f>
        <v>0</v>
      </c>
      <c r="B790" t="str">
        <f t="shared" si="12"/>
        <v>54</v>
      </c>
      <c r="C790" s="157">
        <v>54174</v>
      </c>
      <c r="D790" s="158" t="s">
        <v>2082</v>
      </c>
      <c r="E790">
        <v>60</v>
      </c>
      <c r="F790">
        <v>30</v>
      </c>
      <c r="G790" s="160">
        <v>0.5</v>
      </c>
      <c r="H790">
        <v>56</v>
      </c>
      <c r="I790">
        <v>20</v>
      </c>
      <c r="J790" s="160">
        <v>0.35714285714285715</v>
      </c>
      <c r="K790">
        <v>52</v>
      </c>
      <c r="L790">
        <v>37</v>
      </c>
      <c r="M790" s="160">
        <v>0.71153846153846156</v>
      </c>
      <c r="N790">
        <v>79</v>
      </c>
      <c r="O790">
        <v>38</v>
      </c>
      <c r="P790" s="160">
        <v>0.48101265822784811</v>
      </c>
    </row>
    <row r="791" spans="1:16" x14ac:dyDescent="0.25">
      <c r="A791" s="44">
        <f>+COUNTIF($B$1:B791,ESTADISTICAS!B$9)</f>
        <v>0</v>
      </c>
      <c r="B791" t="str">
        <f t="shared" si="12"/>
        <v>54</v>
      </c>
      <c r="C791" s="157">
        <v>54206</v>
      </c>
      <c r="D791" s="158" t="s">
        <v>2083</v>
      </c>
      <c r="E791">
        <v>128</v>
      </c>
      <c r="F791">
        <v>24</v>
      </c>
      <c r="G791" s="160">
        <v>0.1875</v>
      </c>
      <c r="H791">
        <v>128</v>
      </c>
      <c r="I791">
        <v>42</v>
      </c>
      <c r="J791" s="160">
        <v>0.328125</v>
      </c>
      <c r="K791">
        <v>140</v>
      </c>
      <c r="L791">
        <v>37</v>
      </c>
      <c r="M791" s="160">
        <v>0.26428571428571429</v>
      </c>
      <c r="N791">
        <v>152</v>
      </c>
      <c r="O791">
        <v>27</v>
      </c>
      <c r="P791" s="160">
        <v>0.17763157894736842</v>
      </c>
    </row>
    <row r="792" spans="1:16" x14ac:dyDescent="0.25">
      <c r="A792" s="44">
        <f>+COUNTIF($B$1:B792,ESTADISTICAS!B$9)</f>
        <v>0</v>
      </c>
      <c r="B792" t="str">
        <f t="shared" si="12"/>
        <v>54</v>
      </c>
      <c r="C792" s="157">
        <v>54223</v>
      </c>
      <c r="D792" s="158" t="s">
        <v>2084</v>
      </c>
      <c r="E792">
        <v>125</v>
      </c>
      <c r="F792">
        <v>48</v>
      </c>
      <c r="G792" s="160">
        <v>0.38400000000000001</v>
      </c>
      <c r="H792">
        <v>81</v>
      </c>
      <c r="I792">
        <v>25</v>
      </c>
      <c r="J792" s="160">
        <v>0.30864197530864196</v>
      </c>
      <c r="K792">
        <v>99</v>
      </c>
      <c r="L792">
        <v>28</v>
      </c>
      <c r="M792" s="160">
        <v>0.28282828282828282</v>
      </c>
      <c r="N792">
        <v>97</v>
      </c>
      <c r="O792">
        <v>18</v>
      </c>
      <c r="P792" s="160">
        <v>0.18556701030927836</v>
      </c>
    </row>
    <row r="793" spans="1:16" x14ac:dyDescent="0.25">
      <c r="A793" s="44">
        <f>+COUNTIF($B$1:B793,ESTADISTICAS!B$9)</f>
        <v>0</v>
      </c>
      <c r="B793" t="str">
        <f t="shared" si="12"/>
        <v>54</v>
      </c>
      <c r="C793" s="157">
        <v>54239</v>
      </c>
      <c r="D793" s="158" t="s">
        <v>2085</v>
      </c>
      <c r="E793">
        <v>35</v>
      </c>
      <c r="F793">
        <v>14</v>
      </c>
      <c r="G793" s="160">
        <v>0.4</v>
      </c>
      <c r="H793">
        <v>68</v>
      </c>
      <c r="I793">
        <v>17</v>
      </c>
      <c r="J793" s="160">
        <v>0.25</v>
      </c>
      <c r="K793">
        <v>39</v>
      </c>
      <c r="L793">
        <v>17</v>
      </c>
      <c r="M793" s="160">
        <v>0.4358974358974359</v>
      </c>
      <c r="N793">
        <v>50</v>
      </c>
      <c r="O793">
        <v>17</v>
      </c>
      <c r="P793" s="160">
        <v>0.34</v>
      </c>
    </row>
    <row r="794" spans="1:16" x14ac:dyDescent="0.25">
      <c r="A794" s="44">
        <f>+COUNTIF($B$1:B794,ESTADISTICAS!B$9)</f>
        <v>0</v>
      </c>
      <c r="B794" t="str">
        <f t="shared" si="12"/>
        <v>54</v>
      </c>
      <c r="C794" s="157">
        <v>54245</v>
      </c>
      <c r="D794" s="158" t="s">
        <v>2086</v>
      </c>
      <c r="E794">
        <v>87</v>
      </c>
      <c r="F794">
        <v>24</v>
      </c>
      <c r="G794" s="160">
        <v>0.27586206896551724</v>
      </c>
      <c r="H794">
        <v>80</v>
      </c>
      <c r="I794">
        <v>21</v>
      </c>
      <c r="J794" s="160">
        <v>0.26250000000000001</v>
      </c>
      <c r="K794">
        <v>77</v>
      </c>
      <c r="L794">
        <v>21</v>
      </c>
      <c r="M794" s="160">
        <v>0.27272727272727271</v>
      </c>
      <c r="N794">
        <v>104</v>
      </c>
      <c r="O794">
        <v>24</v>
      </c>
      <c r="P794" s="160">
        <v>0.23076923076923078</v>
      </c>
    </row>
    <row r="795" spans="1:16" x14ac:dyDescent="0.25">
      <c r="A795" s="44">
        <f>+COUNTIF($B$1:B795,ESTADISTICAS!B$9)</f>
        <v>0</v>
      </c>
      <c r="B795" t="str">
        <f t="shared" si="12"/>
        <v>54</v>
      </c>
      <c r="C795" s="157">
        <v>54250</v>
      </c>
      <c r="D795" s="158" t="s">
        <v>2087</v>
      </c>
      <c r="E795">
        <v>74</v>
      </c>
      <c r="F795">
        <v>7</v>
      </c>
      <c r="G795" s="160">
        <v>9.45945945945946E-2</v>
      </c>
      <c r="H795">
        <v>92</v>
      </c>
      <c r="I795">
        <v>12</v>
      </c>
      <c r="J795" s="160">
        <v>0.13043478260869565</v>
      </c>
      <c r="K795">
        <v>115</v>
      </c>
      <c r="L795">
        <v>15</v>
      </c>
      <c r="M795" s="160">
        <v>0.13043478260869565</v>
      </c>
      <c r="N795">
        <v>89</v>
      </c>
      <c r="O795">
        <v>12</v>
      </c>
      <c r="P795" s="160">
        <v>0.1348314606741573</v>
      </c>
    </row>
    <row r="796" spans="1:16" x14ac:dyDescent="0.25">
      <c r="A796" s="44">
        <f>+COUNTIF($B$1:B796,ESTADISTICAS!B$9)</f>
        <v>0</v>
      </c>
      <c r="B796" t="str">
        <f t="shared" si="12"/>
        <v>54</v>
      </c>
      <c r="C796" s="157">
        <v>54261</v>
      </c>
      <c r="D796" s="158" t="s">
        <v>2088</v>
      </c>
      <c r="E796">
        <v>267</v>
      </c>
      <c r="F796">
        <v>80</v>
      </c>
      <c r="G796" s="160">
        <v>0.29962546816479402</v>
      </c>
      <c r="H796">
        <v>238</v>
      </c>
      <c r="I796">
        <v>81</v>
      </c>
      <c r="J796" s="160">
        <v>0.34033613445378152</v>
      </c>
      <c r="K796">
        <v>264</v>
      </c>
      <c r="L796">
        <v>94</v>
      </c>
      <c r="M796" s="160">
        <v>0.35606060606060608</v>
      </c>
      <c r="N796">
        <v>245</v>
      </c>
      <c r="O796">
        <v>91</v>
      </c>
      <c r="P796" s="160">
        <v>0.37142857142857144</v>
      </c>
    </row>
    <row r="797" spans="1:16" x14ac:dyDescent="0.25">
      <c r="A797" s="44">
        <f>+COUNTIF($B$1:B797,ESTADISTICAS!B$9)</f>
        <v>0</v>
      </c>
      <c r="B797" t="str">
        <f t="shared" si="12"/>
        <v>54</v>
      </c>
      <c r="C797" s="157">
        <v>54313</v>
      </c>
      <c r="D797" s="158" t="s">
        <v>2089</v>
      </c>
      <c r="E797">
        <v>52</v>
      </c>
      <c r="F797">
        <v>8</v>
      </c>
      <c r="G797" s="160">
        <v>0.15384615384615385</v>
      </c>
      <c r="H797">
        <v>62</v>
      </c>
      <c r="I797">
        <v>19</v>
      </c>
      <c r="J797" s="160">
        <v>0.30645161290322581</v>
      </c>
      <c r="K797">
        <v>57</v>
      </c>
      <c r="L797">
        <v>19</v>
      </c>
      <c r="M797" s="160">
        <v>0.33333333333333331</v>
      </c>
      <c r="N797">
        <v>67</v>
      </c>
      <c r="O797">
        <v>12</v>
      </c>
      <c r="P797" s="160">
        <v>0.17910447761194029</v>
      </c>
    </row>
    <row r="798" spans="1:16" x14ac:dyDescent="0.25">
      <c r="A798" s="44">
        <f>+COUNTIF($B$1:B798,ESTADISTICAS!B$9)</f>
        <v>0</v>
      </c>
      <c r="B798" t="str">
        <f t="shared" si="12"/>
        <v>54</v>
      </c>
      <c r="C798" s="157">
        <v>54344</v>
      </c>
      <c r="D798" s="158" t="s">
        <v>2090</v>
      </c>
      <c r="E798">
        <v>25</v>
      </c>
      <c r="F798">
        <v>4</v>
      </c>
      <c r="G798" s="160">
        <v>0.16</v>
      </c>
      <c r="H798">
        <v>33</v>
      </c>
      <c r="I798">
        <v>9</v>
      </c>
      <c r="J798" s="160">
        <v>0.27272727272727271</v>
      </c>
      <c r="K798">
        <v>32</v>
      </c>
      <c r="L798">
        <v>15</v>
      </c>
      <c r="M798" s="160">
        <v>0.46875</v>
      </c>
      <c r="N798">
        <v>42</v>
      </c>
      <c r="O798">
        <v>13</v>
      </c>
      <c r="P798" s="160">
        <v>0.30952380952380953</v>
      </c>
    </row>
    <row r="799" spans="1:16" x14ac:dyDescent="0.25">
      <c r="A799" s="44">
        <f>+COUNTIF($B$1:B799,ESTADISTICAS!B$9)</f>
        <v>0</v>
      </c>
      <c r="B799" t="str">
        <f t="shared" si="12"/>
        <v>54</v>
      </c>
      <c r="C799" s="157">
        <v>54347</v>
      </c>
      <c r="D799" s="158" t="s">
        <v>2091</v>
      </c>
      <c r="E799">
        <v>27</v>
      </c>
      <c r="F799">
        <v>7</v>
      </c>
      <c r="G799" s="160">
        <v>0.25925925925925924</v>
      </c>
      <c r="H799">
        <v>19</v>
      </c>
      <c r="I799">
        <v>8</v>
      </c>
      <c r="J799" s="160">
        <v>0.42105263157894735</v>
      </c>
      <c r="K799">
        <v>21</v>
      </c>
      <c r="L799">
        <v>8</v>
      </c>
      <c r="M799" s="160">
        <v>0.38095238095238093</v>
      </c>
      <c r="N799">
        <v>29</v>
      </c>
      <c r="O799">
        <v>5</v>
      </c>
      <c r="P799" s="160">
        <v>0.17241379310344829</v>
      </c>
    </row>
    <row r="800" spans="1:16" x14ac:dyDescent="0.25">
      <c r="A800" s="44">
        <f>+COUNTIF($B$1:B800,ESTADISTICAS!B$9)</f>
        <v>0</v>
      </c>
      <c r="B800" t="str">
        <f t="shared" si="12"/>
        <v>54</v>
      </c>
      <c r="C800" s="157">
        <v>54377</v>
      </c>
      <c r="D800" s="158" t="s">
        <v>2092</v>
      </c>
      <c r="E800">
        <v>48</v>
      </c>
      <c r="F800">
        <v>13</v>
      </c>
      <c r="G800" s="160">
        <v>0.27083333333333331</v>
      </c>
      <c r="H800">
        <v>73</v>
      </c>
      <c r="I800">
        <v>25</v>
      </c>
      <c r="J800" s="160">
        <v>0.34246575342465752</v>
      </c>
      <c r="K800">
        <v>56</v>
      </c>
      <c r="L800">
        <v>12</v>
      </c>
      <c r="M800" s="160">
        <v>0.21428571428571427</v>
      </c>
      <c r="N800">
        <v>69</v>
      </c>
      <c r="O800">
        <v>20</v>
      </c>
      <c r="P800" s="160">
        <v>0.28985507246376813</v>
      </c>
    </row>
    <row r="801" spans="1:16" x14ac:dyDescent="0.25">
      <c r="A801" s="44">
        <f>+COUNTIF($B$1:B801,ESTADISTICAS!B$9)</f>
        <v>0</v>
      </c>
      <c r="B801" t="str">
        <f t="shared" si="12"/>
        <v>54</v>
      </c>
      <c r="C801" s="157">
        <v>54385</v>
      </c>
      <c r="D801" s="158" t="s">
        <v>2093</v>
      </c>
      <c r="E801">
        <v>74</v>
      </c>
      <c r="F801">
        <v>15</v>
      </c>
      <c r="G801" s="160">
        <v>0.20270270270270271</v>
      </c>
      <c r="H801">
        <v>74</v>
      </c>
      <c r="I801">
        <v>14</v>
      </c>
      <c r="J801" s="160">
        <v>0.1891891891891892</v>
      </c>
      <c r="K801">
        <v>83</v>
      </c>
      <c r="L801">
        <v>15</v>
      </c>
      <c r="M801" s="160">
        <v>0.18072289156626506</v>
      </c>
      <c r="N801">
        <v>86</v>
      </c>
      <c r="O801">
        <v>14</v>
      </c>
      <c r="P801" s="160">
        <v>0.16279069767441862</v>
      </c>
    </row>
    <row r="802" spans="1:16" x14ac:dyDescent="0.25">
      <c r="A802" s="44">
        <f>+COUNTIF($B$1:B802,ESTADISTICAS!B$9)</f>
        <v>0</v>
      </c>
      <c r="B802" t="str">
        <f t="shared" si="12"/>
        <v>54</v>
      </c>
      <c r="C802" s="157">
        <v>54398</v>
      </c>
      <c r="D802" s="158" t="s">
        <v>2094</v>
      </c>
      <c r="E802">
        <v>45</v>
      </c>
      <c r="F802">
        <v>5</v>
      </c>
      <c r="G802" s="160">
        <v>0.1111111111111111</v>
      </c>
      <c r="H802">
        <v>68</v>
      </c>
      <c r="I802">
        <v>14</v>
      </c>
      <c r="J802" s="160">
        <v>0.20588235294117646</v>
      </c>
      <c r="K802">
        <v>66</v>
      </c>
      <c r="L802">
        <v>9</v>
      </c>
      <c r="M802" s="160">
        <v>0.13636363636363635</v>
      </c>
      <c r="N802">
        <v>53</v>
      </c>
      <c r="O802">
        <v>15</v>
      </c>
      <c r="P802" s="160">
        <v>0.28301886792452829</v>
      </c>
    </row>
    <row r="803" spans="1:16" x14ac:dyDescent="0.25">
      <c r="A803" s="44">
        <f>+COUNTIF($B$1:B803,ESTADISTICAS!B$9)</f>
        <v>0</v>
      </c>
      <c r="B803" t="str">
        <f t="shared" si="12"/>
        <v>54</v>
      </c>
      <c r="C803" s="157">
        <v>54405</v>
      </c>
      <c r="D803" s="158" t="s">
        <v>2095</v>
      </c>
      <c r="E803">
        <v>687</v>
      </c>
      <c r="F803">
        <v>338</v>
      </c>
      <c r="G803" s="160">
        <v>0.49199417758369723</v>
      </c>
      <c r="H803">
        <v>717</v>
      </c>
      <c r="I803">
        <v>376</v>
      </c>
      <c r="J803" s="160">
        <v>0.52440725244072528</v>
      </c>
      <c r="K803">
        <v>669</v>
      </c>
      <c r="L803">
        <v>376</v>
      </c>
      <c r="M803" s="160">
        <v>0.56203288490284009</v>
      </c>
      <c r="N803">
        <v>740</v>
      </c>
      <c r="O803">
        <v>386</v>
      </c>
      <c r="P803" s="160">
        <v>0.52162162162162162</v>
      </c>
    </row>
    <row r="804" spans="1:16" x14ac:dyDescent="0.25">
      <c r="A804" s="44">
        <f>+COUNTIF($B$1:B804,ESTADISTICAS!B$9)</f>
        <v>0</v>
      </c>
      <c r="B804" t="str">
        <f t="shared" si="12"/>
        <v>54</v>
      </c>
      <c r="C804" s="157">
        <v>54418</v>
      </c>
      <c r="D804" s="158" t="s">
        <v>2096</v>
      </c>
      <c r="E804">
        <v>31</v>
      </c>
      <c r="F804">
        <v>9</v>
      </c>
      <c r="G804" s="160">
        <v>0.29032258064516131</v>
      </c>
      <c r="H804">
        <v>25</v>
      </c>
      <c r="I804">
        <v>13</v>
      </c>
      <c r="J804" s="160">
        <v>0.52</v>
      </c>
      <c r="K804">
        <v>30</v>
      </c>
      <c r="L804">
        <v>12</v>
      </c>
      <c r="M804" s="160">
        <v>0.4</v>
      </c>
      <c r="N804">
        <v>22</v>
      </c>
      <c r="O804">
        <v>8</v>
      </c>
      <c r="P804" s="160">
        <v>0.36363636363636365</v>
      </c>
    </row>
    <row r="805" spans="1:16" x14ac:dyDescent="0.25">
      <c r="A805" s="44">
        <f>+COUNTIF($B$1:B805,ESTADISTICAS!B$9)</f>
        <v>0</v>
      </c>
      <c r="B805" t="str">
        <f t="shared" si="12"/>
        <v>54</v>
      </c>
      <c r="C805" s="157">
        <v>54480</v>
      </c>
      <c r="D805" s="158" t="s">
        <v>2097</v>
      </c>
      <c r="E805">
        <v>47</v>
      </c>
      <c r="F805">
        <v>17</v>
      </c>
      <c r="G805" s="160">
        <v>0.36170212765957449</v>
      </c>
      <c r="H805">
        <v>30</v>
      </c>
      <c r="I805">
        <v>15</v>
      </c>
      <c r="J805" s="160">
        <v>0.5</v>
      </c>
      <c r="K805">
        <v>43</v>
      </c>
      <c r="L805">
        <v>20</v>
      </c>
      <c r="M805" s="160">
        <v>0.46511627906976744</v>
      </c>
      <c r="N805">
        <v>35</v>
      </c>
      <c r="O805">
        <v>9</v>
      </c>
      <c r="P805" s="160">
        <v>0.25714285714285712</v>
      </c>
    </row>
    <row r="806" spans="1:16" x14ac:dyDescent="0.25">
      <c r="A806" s="44">
        <f>+COUNTIF($B$1:B806,ESTADISTICAS!B$9)</f>
        <v>0</v>
      </c>
      <c r="B806" t="str">
        <f t="shared" si="12"/>
        <v>54</v>
      </c>
      <c r="C806" s="157">
        <v>54498</v>
      </c>
      <c r="D806" s="158" t="s">
        <v>2098</v>
      </c>
      <c r="E806">
        <v>1022</v>
      </c>
      <c r="F806">
        <v>464</v>
      </c>
      <c r="G806" s="160">
        <v>0.45401174168297453</v>
      </c>
      <c r="H806">
        <v>1002</v>
      </c>
      <c r="I806">
        <v>473</v>
      </c>
      <c r="J806" s="160">
        <v>0.47205588822355288</v>
      </c>
      <c r="K806">
        <v>1011</v>
      </c>
      <c r="L806">
        <v>504</v>
      </c>
      <c r="M806" s="160">
        <v>0.49851632047477745</v>
      </c>
      <c r="N806">
        <v>1048</v>
      </c>
      <c r="O806">
        <v>454</v>
      </c>
      <c r="P806" s="160">
        <v>0.43320610687022904</v>
      </c>
    </row>
    <row r="807" spans="1:16" x14ac:dyDescent="0.25">
      <c r="A807" s="44">
        <f>+COUNTIF($B$1:B807,ESTADISTICAS!B$9)</f>
        <v>0</v>
      </c>
      <c r="B807" t="str">
        <f t="shared" si="12"/>
        <v>54</v>
      </c>
      <c r="C807" s="157">
        <v>54518</v>
      </c>
      <c r="D807" s="158" t="s">
        <v>2099</v>
      </c>
      <c r="E807">
        <v>529</v>
      </c>
      <c r="F807">
        <v>343</v>
      </c>
      <c r="G807" s="160">
        <v>0.6483931947069943</v>
      </c>
      <c r="H807">
        <v>538</v>
      </c>
      <c r="I807">
        <v>356</v>
      </c>
      <c r="J807" s="160">
        <v>0.66171003717472121</v>
      </c>
      <c r="K807">
        <v>551</v>
      </c>
      <c r="L807">
        <v>348</v>
      </c>
      <c r="M807" s="160">
        <v>0.63157894736842102</v>
      </c>
      <c r="N807">
        <v>531</v>
      </c>
      <c r="O807">
        <v>343</v>
      </c>
      <c r="P807" s="160">
        <v>0.64595103578154422</v>
      </c>
    </row>
    <row r="808" spans="1:16" x14ac:dyDescent="0.25">
      <c r="A808" s="44">
        <f>+COUNTIF($B$1:B808,ESTADISTICAS!B$9)</f>
        <v>0</v>
      </c>
      <c r="B808" t="str">
        <f t="shared" si="12"/>
        <v>54</v>
      </c>
      <c r="C808" s="157">
        <v>54520</v>
      </c>
      <c r="D808" s="158" t="s">
        <v>2100</v>
      </c>
      <c r="E808">
        <v>69</v>
      </c>
      <c r="F808">
        <v>29</v>
      </c>
      <c r="G808" s="160">
        <v>0.42028985507246375</v>
      </c>
      <c r="H808">
        <v>60</v>
      </c>
      <c r="I808">
        <v>29</v>
      </c>
      <c r="J808" s="160">
        <v>0.48333333333333334</v>
      </c>
      <c r="K808">
        <v>62</v>
      </c>
      <c r="L808">
        <v>20</v>
      </c>
      <c r="M808" s="160">
        <v>0.32258064516129031</v>
      </c>
      <c r="N808">
        <v>53</v>
      </c>
      <c r="O808">
        <v>22</v>
      </c>
      <c r="P808" s="160">
        <v>0.41509433962264153</v>
      </c>
    </row>
    <row r="809" spans="1:16" x14ac:dyDescent="0.25">
      <c r="A809" s="44">
        <f>+COUNTIF($B$1:B809,ESTADISTICAS!B$9)</f>
        <v>0</v>
      </c>
      <c r="B809" t="str">
        <f t="shared" si="12"/>
        <v>54</v>
      </c>
      <c r="C809" s="157">
        <v>54553</v>
      </c>
      <c r="D809" s="158" t="s">
        <v>2101</v>
      </c>
      <c r="E809">
        <v>56</v>
      </c>
      <c r="F809">
        <v>14</v>
      </c>
      <c r="G809" s="160">
        <v>0.25</v>
      </c>
      <c r="H809">
        <v>80</v>
      </c>
      <c r="I809">
        <v>27</v>
      </c>
      <c r="J809" s="160">
        <v>0.33750000000000002</v>
      </c>
      <c r="K809">
        <v>52</v>
      </c>
      <c r="L809">
        <v>25</v>
      </c>
      <c r="M809" s="160">
        <v>0.48076923076923078</v>
      </c>
      <c r="N809">
        <v>84</v>
      </c>
      <c r="O809">
        <v>17</v>
      </c>
      <c r="P809" s="160">
        <v>0.20238095238095238</v>
      </c>
    </row>
    <row r="810" spans="1:16" x14ac:dyDescent="0.25">
      <c r="A810" s="44">
        <f>+COUNTIF($B$1:B810,ESTADISTICAS!B$9)</f>
        <v>0</v>
      </c>
      <c r="B810" t="str">
        <f t="shared" si="12"/>
        <v>54</v>
      </c>
      <c r="C810" s="157">
        <v>54599</v>
      </c>
      <c r="D810" s="158" t="s">
        <v>2102</v>
      </c>
      <c r="E810">
        <v>47</v>
      </c>
      <c r="F810">
        <v>12</v>
      </c>
      <c r="G810" s="160">
        <v>0.25531914893617019</v>
      </c>
      <c r="H810">
        <v>50</v>
      </c>
      <c r="I810">
        <v>14</v>
      </c>
      <c r="J810" s="160">
        <v>0.28000000000000003</v>
      </c>
      <c r="K810">
        <v>50</v>
      </c>
      <c r="L810">
        <v>17</v>
      </c>
      <c r="M810" s="160">
        <v>0.34</v>
      </c>
      <c r="N810">
        <v>43</v>
      </c>
      <c r="O810">
        <v>10</v>
      </c>
      <c r="P810" s="160">
        <v>0.23255813953488372</v>
      </c>
    </row>
    <row r="811" spans="1:16" x14ac:dyDescent="0.25">
      <c r="A811" s="44">
        <f>+COUNTIF($B$1:B811,ESTADISTICAS!B$9)</f>
        <v>0</v>
      </c>
      <c r="B811" t="str">
        <f t="shared" si="12"/>
        <v>54</v>
      </c>
      <c r="C811" s="157">
        <v>54660</v>
      </c>
      <c r="D811" s="158" t="s">
        <v>2103</v>
      </c>
      <c r="E811">
        <v>123</v>
      </c>
      <c r="F811">
        <v>34</v>
      </c>
      <c r="G811" s="160">
        <v>0.27642276422764228</v>
      </c>
      <c r="H811">
        <v>105</v>
      </c>
      <c r="I811">
        <v>32</v>
      </c>
      <c r="J811" s="160">
        <v>0.30476190476190479</v>
      </c>
      <c r="K811">
        <v>99</v>
      </c>
      <c r="L811">
        <v>37</v>
      </c>
      <c r="M811" s="160">
        <v>0.37373737373737376</v>
      </c>
      <c r="N811">
        <v>157</v>
      </c>
      <c r="O811">
        <v>53</v>
      </c>
      <c r="P811" s="160">
        <v>0.33757961783439489</v>
      </c>
    </row>
    <row r="812" spans="1:16" x14ac:dyDescent="0.25">
      <c r="A812" s="44">
        <f>+COUNTIF($B$1:B812,ESTADISTICAS!B$9)</f>
        <v>0</v>
      </c>
      <c r="B812" t="str">
        <f t="shared" si="12"/>
        <v>54</v>
      </c>
      <c r="C812" s="157">
        <v>54670</v>
      </c>
      <c r="D812" s="158" t="s">
        <v>2482</v>
      </c>
      <c r="E812">
        <v>57</v>
      </c>
      <c r="F812">
        <v>5</v>
      </c>
      <c r="G812" s="160">
        <v>8.771929824561403E-2</v>
      </c>
      <c r="H812">
        <v>40</v>
      </c>
      <c r="I812">
        <v>12</v>
      </c>
      <c r="J812" s="160">
        <v>0.3</v>
      </c>
      <c r="K812">
        <v>32</v>
      </c>
      <c r="L812">
        <v>10</v>
      </c>
      <c r="M812" s="160">
        <v>0.3125</v>
      </c>
      <c r="N812">
        <v>47</v>
      </c>
      <c r="O812">
        <v>15</v>
      </c>
      <c r="P812" s="160">
        <v>0.31914893617021278</v>
      </c>
    </row>
    <row r="813" spans="1:16" x14ac:dyDescent="0.25">
      <c r="A813" s="44">
        <f>+COUNTIF($B$1:B813,ESTADISTICAS!B$9)</f>
        <v>0</v>
      </c>
      <c r="B813" t="str">
        <f t="shared" si="12"/>
        <v>54</v>
      </c>
      <c r="C813" s="157">
        <v>54673</v>
      </c>
      <c r="D813" s="158" t="s">
        <v>1893</v>
      </c>
      <c r="E813">
        <v>54</v>
      </c>
      <c r="F813">
        <v>32</v>
      </c>
      <c r="G813" s="160">
        <v>0.59259259259259256</v>
      </c>
      <c r="H813">
        <v>43</v>
      </c>
      <c r="I813">
        <v>19</v>
      </c>
      <c r="J813" s="160">
        <v>0.44186046511627908</v>
      </c>
      <c r="K813">
        <v>57</v>
      </c>
      <c r="L813">
        <v>34</v>
      </c>
      <c r="M813" s="160">
        <v>0.59649122807017541</v>
      </c>
      <c r="N813">
        <v>58</v>
      </c>
      <c r="O813">
        <v>24</v>
      </c>
      <c r="P813" s="160">
        <v>0.41379310344827586</v>
      </c>
    </row>
    <row r="814" spans="1:16" x14ac:dyDescent="0.25">
      <c r="A814" s="44">
        <f>+COUNTIF($B$1:B814,ESTADISTICAS!B$9)</f>
        <v>0</v>
      </c>
      <c r="B814" t="str">
        <f t="shared" si="12"/>
        <v>54</v>
      </c>
      <c r="C814" s="157">
        <v>54680</v>
      </c>
      <c r="D814" s="158" t="s">
        <v>2104</v>
      </c>
      <c r="E814">
        <v>48</v>
      </c>
      <c r="F814">
        <v>12</v>
      </c>
      <c r="G814" s="160">
        <v>0.25</v>
      </c>
      <c r="H814">
        <v>30</v>
      </c>
      <c r="I814">
        <v>13</v>
      </c>
      <c r="J814" s="160">
        <v>0.43333333333333335</v>
      </c>
      <c r="K814">
        <v>32</v>
      </c>
      <c r="L814">
        <v>7</v>
      </c>
      <c r="M814" s="160">
        <v>0.21875</v>
      </c>
      <c r="N814">
        <v>24</v>
      </c>
      <c r="O814">
        <v>6</v>
      </c>
      <c r="P814" s="160">
        <v>0.25</v>
      </c>
    </row>
    <row r="815" spans="1:16" x14ac:dyDescent="0.25">
      <c r="A815" s="44">
        <f>+COUNTIF($B$1:B815,ESTADISTICAS!B$9)</f>
        <v>0</v>
      </c>
      <c r="B815" t="str">
        <f t="shared" si="12"/>
        <v>54</v>
      </c>
      <c r="C815" s="157">
        <v>54720</v>
      </c>
      <c r="D815" s="158" t="s">
        <v>2105</v>
      </c>
      <c r="E815">
        <v>134</v>
      </c>
      <c r="F815">
        <v>38</v>
      </c>
      <c r="G815" s="160">
        <v>0.28358208955223879</v>
      </c>
      <c r="H815">
        <v>137</v>
      </c>
      <c r="I815">
        <v>50</v>
      </c>
      <c r="J815" s="160">
        <v>0.36496350364963503</v>
      </c>
      <c r="K815">
        <v>112</v>
      </c>
      <c r="L815">
        <v>49</v>
      </c>
      <c r="M815" s="160">
        <v>0.4375</v>
      </c>
      <c r="N815">
        <v>136</v>
      </c>
      <c r="O815">
        <v>55</v>
      </c>
      <c r="P815" s="160">
        <v>0.40441176470588236</v>
      </c>
    </row>
    <row r="816" spans="1:16" x14ac:dyDescent="0.25">
      <c r="A816" s="44">
        <f>+COUNTIF($B$1:B816,ESTADISTICAS!B$9)</f>
        <v>0</v>
      </c>
      <c r="B816" t="str">
        <f t="shared" si="12"/>
        <v>54</v>
      </c>
      <c r="C816" s="157">
        <v>54743</v>
      </c>
      <c r="D816" s="158" t="s">
        <v>2106</v>
      </c>
      <c r="E816">
        <v>36</v>
      </c>
      <c r="F816">
        <v>14</v>
      </c>
      <c r="G816" s="160">
        <v>0.3888888888888889</v>
      </c>
      <c r="H816">
        <v>41</v>
      </c>
      <c r="I816">
        <v>18</v>
      </c>
      <c r="J816" s="160">
        <v>0.43902439024390244</v>
      </c>
      <c r="K816">
        <v>32</v>
      </c>
      <c r="L816">
        <v>12</v>
      </c>
      <c r="M816" s="160">
        <v>0.375</v>
      </c>
      <c r="N816">
        <v>44</v>
      </c>
      <c r="O816">
        <v>13</v>
      </c>
      <c r="P816" s="160">
        <v>0.29545454545454547</v>
      </c>
    </row>
    <row r="817" spans="1:16" x14ac:dyDescent="0.25">
      <c r="A817" s="44">
        <f>+COUNTIF($B$1:B817,ESTADISTICAS!B$9)</f>
        <v>0</v>
      </c>
      <c r="B817" t="str">
        <f t="shared" si="12"/>
        <v>54</v>
      </c>
      <c r="C817" s="157">
        <v>54800</v>
      </c>
      <c r="D817" s="158" t="s">
        <v>2107</v>
      </c>
      <c r="E817">
        <v>86</v>
      </c>
      <c r="F817">
        <v>24</v>
      </c>
      <c r="G817" s="160">
        <v>0.27906976744186046</v>
      </c>
      <c r="H817">
        <v>70</v>
      </c>
      <c r="I817">
        <v>23</v>
      </c>
      <c r="J817" s="160">
        <v>0.32857142857142857</v>
      </c>
      <c r="K817">
        <v>61</v>
      </c>
      <c r="L817">
        <v>16</v>
      </c>
      <c r="M817" s="160">
        <v>0.26229508196721313</v>
      </c>
      <c r="N817">
        <v>95</v>
      </c>
      <c r="O817">
        <v>28</v>
      </c>
      <c r="P817" s="160">
        <v>0.29473684210526313</v>
      </c>
    </row>
    <row r="818" spans="1:16" x14ac:dyDescent="0.25">
      <c r="A818" s="44">
        <f>+COUNTIF($B$1:B818,ESTADISTICAS!B$9)</f>
        <v>0</v>
      </c>
      <c r="B818" t="str">
        <f t="shared" si="12"/>
        <v>54</v>
      </c>
      <c r="C818" s="157">
        <v>54810</v>
      </c>
      <c r="D818" s="158" t="s">
        <v>2108</v>
      </c>
      <c r="E818">
        <v>300</v>
      </c>
      <c r="F818">
        <v>49</v>
      </c>
      <c r="G818" s="160">
        <v>0.16333333333333333</v>
      </c>
      <c r="H818">
        <v>324</v>
      </c>
      <c r="I818">
        <v>75</v>
      </c>
      <c r="J818" s="160">
        <v>0.23148148148148148</v>
      </c>
      <c r="K818">
        <v>326</v>
      </c>
      <c r="L818">
        <v>86</v>
      </c>
      <c r="M818" s="160">
        <v>0.26380368098159507</v>
      </c>
      <c r="N818">
        <v>344</v>
      </c>
      <c r="O818">
        <v>86</v>
      </c>
      <c r="P818" s="160">
        <v>0.25</v>
      </c>
    </row>
    <row r="819" spans="1:16" x14ac:dyDescent="0.25">
      <c r="A819" s="44">
        <f>+COUNTIF($B$1:B819,ESTADISTICAS!B$9)</f>
        <v>0</v>
      </c>
      <c r="B819" t="str">
        <f t="shared" si="12"/>
        <v>54</v>
      </c>
      <c r="C819" s="157">
        <v>54820</v>
      </c>
      <c r="D819" s="158" t="s">
        <v>1516</v>
      </c>
      <c r="E819">
        <v>174</v>
      </c>
      <c r="F819">
        <v>68</v>
      </c>
      <c r="G819" s="160">
        <v>0.39080459770114945</v>
      </c>
      <c r="H819">
        <v>151</v>
      </c>
      <c r="I819">
        <v>55</v>
      </c>
      <c r="J819" s="160">
        <v>0.36423841059602646</v>
      </c>
      <c r="K819">
        <v>162</v>
      </c>
      <c r="L819">
        <v>64</v>
      </c>
      <c r="M819" s="160">
        <v>0.39506172839506171</v>
      </c>
      <c r="N819">
        <v>161</v>
      </c>
      <c r="O819">
        <v>46</v>
      </c>
      <c r="P819" s="160">
        <v>0.2857142857142857</v>
      </c>
    </row>
    <row r="820" spans="1:16" x14ac:dyDescent="0.25">
      <c r="A820" s="44">
        <f>+COUNTIF($B$1:B820,ESTADISTICAS!B$9)</f>
        <v>0</v>
      </c>
      <c r="B820" t="str">
        <f t="shared" si="12"/>
        <v>54</v>
      </c>
      <c r="C820" s="157">
        <v>54871</v>
      </c>
      <c r="D820" s="158" t="s">
        <v>2109</v>
      </c>
      <c r="E820">
        <v>35</v>
      </c>
      <c r="F820">
        <v>11</v>
      </c>
      <c r="G820" s="160">
        <v>0.31428571428571428</v>
      </c>
      <c r="H820">
        <v>39</v>
      </c>
      <c r="I820">
        <v>6</v>
      </c>
      <c r="J820" s="160">
        <v>0.15384615384615385</v>
      </c>
      <c r="K820">
        <v>39</v>
      </c>
      <c r="L820">
        <v>10</v>
      </c>
      <c r="M820" s="160">
        <v>0.25641025641025639</v>
      </c>
      <c r="N820">
        <v>43</v>
      </c>
      <c r="O820">
        <v>12</v>
      </c>
      <c r="P820" s="160">
        <v>0.27906976744186046</v>
      </c>
    </row>
    <row r="821" spans="1:16" x14ac:dyDescent="0.25">
      <c r="A821" s="44">
        <f>+COUNTIF($B$1:B821,ESTADISTICAS!B$9)</f>
        <v>0</v>
      </c>
      <c r="B821" t="str">
        <f t="shared" si="12"/>
        <v>54</v>
      </c>
      <c r="C821" s="157">
        <v>54874</v>
      </c>
      <c r="D821" s="158" t="s">
        <v>2110</v>
      </c>
      <c r="E821">
        <v>797</v>
      </c>
      <c r="F821">
        <v>397</v>
      </c>
      <c r="G821" s="160">
        <v>0.49811794228356338</v>
      </c>
      <c r="H821">
        <v>768</v>
      </c>
      <c r="I821">
        <v>299</v>
      </c>
      <c r="J821" s="160">
        <v>0.38932291666666669</v>
      </c>
      <c r="K821">
        <v>751</v>
      </c>
      <c r="L821">
        <v>380</v>
      </c>
      <c r="M821" s="160">
        <v>0.50599201065246335</v>
      </c>
      <c r="N821">
        <v>739</v>
      </c>
      <c r="O821">
        <v>347</v>
      </c>
      <c r="P821" s="160">
        <v>0.469553450608931</v>
      </c>
    </row>
    <row r="822" spans="1:16" x14ac:dyDescent="0.25">
      <c r="A822" s="44">
        <f>+COUNTIF($B$1:B822,ESTADISTICAS!B$9)</f>
        <v>0</v>
      </c>
      <c r="B822" t="str">
        <f t="shared" si="12"/>
        <v>63</v>
      </c>
      <c r="C822" s="157">
        <v>63001</v>
      </c>
      <c r="D822" s="158" t="s">
        <v>1422</v>
      </c>
      <c r="E822">
        <v>3275</v>
      </c>
      <c r="F822">
        <v>1596</v>
      </c>
      <c r="G822" s="160">
        <v>0.48732824427480914</v>
      </c>
      <c r="H822">
        <v>3087</v>
      </c>
      <c r="I822">
        <v>1406</v>
      </c>
      <c r="J822" s="160">
        <v>0.45545837382572074</v>
      </c>
      <c r="K822">
        <v>3582</v>
      </c>
      <c r="L822">
        <v>1851</v>
      </c>
      <c r="M822" s="160">
        <v>0.51675041876046901</v>
      </c>
      <c r="N822">
        <v>3455</v>
      </c>
      <c r="O822">
        <v>1729</v>
      </c>
      <c r="P822" s="160">
        <v>0.50043415340086828</v>
      </c>
    </row>
    <row r="823" spans="1:16" x14ac:dyDescent="0.25">
      <c r="A823" s="44">
        <f>+COUNTIF($B$1:B823,ESTADISTICAS!B$9)</f>
        <v>0</v>
      </c>
      <c r="B823" t="str">
        <f t="shared" si="12"/>
        <v>63</v>
      </c>
      <c r="C823" s="157">
        <v>63111</v>
      </c>
      <c r="D823" s="158" t="s">
        <v>1592</v>
      </c>
      <c r="E823">
        <v>30</v>
      </c>
      <c r="F823">
        <v>13</v>
      </c>
      <c r="G823" s="160">
        <v>0.43333333333333335</v>
      </c>
      <c r="H823">
        <v>30</v>
      </c>
      <c r="I823">
        <v>5</v>
      </c>
      <c r="J823" s="160">
        <v>0.16666666666666666</v>
      </c>
      <c r="K823">
        <v>25</v>
      </c>
      <c r="L823">
        <v>11</v>
      </c>
      <c r="M823" s="160">
        <v>0.44</v>
      </c>
      <c r="N823">
        <v>34</v>
      </c>
      <c r="O823">
        <v>15</v>
      </c>
      <c r="P823" s="160">
        <v>0.44117647058823528</v>
      </c>
    </row>
    <row r="824" spans="1:16" x14ac:dyDescent="0.25">
      <c r="A824" s="44">
        <f>+COUNTIF($B$1:B824,ESTADISTICAS!B$9)</f>
        <v>0</v>
      </c>
      <c r="B824" t="str">
        <f t="shared" si="12"/>
        <v>63</v>
      </c>
      <c r="C824" s="157">
        <v>63130</v>
      </c>
      <c r="D824" s="158" t="s">
        <v>2111</v>
      </c>
      <c r="E824">
        <v>834</v>
      </c>
      <c r="F824">
        <v>390</v>
      </c>
      <c r="G824" s="160">
        <v>0.46762589928057552</v>
      </c>
      <c r="H824">
        <v>783</v>
      </c>
      <c r="I824">
        <v>377</v>
      </c>
      <c r="J824" s="160">
        <v>0.48148148148148145</v>
      </c>
      <c r="K824">
        <v>760</v>
      </c>
      <c r="L824">
        <v>394</v>
      </c>
      <c r="M824" s="160">
        <v>0.51842105263157889</v>
      </c>
      <c r="N824">
        <v>777</v>
      </c>
      <c r="O824">
        <v>385</v>
      </c>
      <c r="P824" s="160">
        <v>0.49549549549549549</v>
      </c>
    </row>
    <row r="825" spans="1:16" x14ac:dyDescent="0.25">
      <c r="A825" s="44">
        <f>+COUNTIF($B$1:B825,ESTADISTICAS!B$9)</f>
        <v>0</v>
      </c>
      <c r="B825" t="str">
        <f t="shared" si="12"/>
        <v>63</v>
      </c>
      <c r="C825" s="157">
        <v>63190</v>
      </c>
      <c r="D825" s="158" t="s">
        <v>2112</v>
      </c>
      <c r="E825">
        <v>317</v>
      </c>
      <c r="F825">
        <v>142</v>
      </c>
      <c r="G825" s="160">
        <v>0.44794952681388012</v>
      </c>
      <c r="H825">
        <v>287</v>
      </c>
      <c r="I825">
        <v>137</v>
      </c>
      <c r="J825" s="160">
        <v>0.47735191637630664</v>
      </c>
      <c r="K825">
        <v>245</v>
      </c>
      <c r="L825">
        <v>107</v>
      </c>
      <c r="M825" s="160">
        <v>0.43673469387755104</v>
      </c>
      <c r="N825">
        <v>263</v>
      </c>
      <c r="O825">
        <v>118</v>
      </c>
      <c r="P825" s="160">
        <v>0.44866920152091255</v>
      </c>
    </row>
    <row r="826" spans="1:16" x14ac:dyDescent="0.25">
      <c r="A826" s="44">
        <f>+COUNTIF($B$1:B826,ESTADISTICAS!B$9)</f>
        <v>0</v>
      </c>
      <c r="B826" t="str">
        <f t="shared" si="12"/>
        <v>63</v>
      </c>
      <c r="C826" s="157">
        <v>63212</v>
      </c>
      <c r="D826" s="158" t="s">
        <v>1559</v>
      </c>
      <c r="E826">
        <v>50</v>
      </c>
      <c r="F826">
        <v>17</v>
      </c>
      <c r="G826" s="160">
        <v>0.34</v>
      </c>
      <c r="H826">
        <v>45</v>
      </c>
      <c r="I826">
        <v>8</v>
      </c>
      <c r="J826" s="160">
        <v>0.17777777777777778</v>
      </c>
      <c r="K826">
        <v>40</v>
      </c>
      <c r="L826">
        <v>19</v>
      </c>
      <c r="M826" s="160">
        <v>0.47499999999999998</v>
      </c>
      <c r="N826">
        <v>39</v>
      </c>
      <c r="O826">
        <v>14</v>
      </c>
      <c r="P826" s="160">
        <v>0.35897435897435898</v>
      </c>
    </row>
    <row r="827" spans="1:16" x14ac:dyDescent="0.25">
      <c r="A827" s="44">
        <f>+COUNTIF($B$1:B827,ESTADISTICAS!B$9)</f>
        <v>0</v>
      </c>
      <c r="B827" t="str">
        <f t="shared" si="12"/>
        <v>63</v>
      </c>
      <c r="C827" s="157">
        <v>63272</v>
      </c>
      <c r="D827" s="158" t="s">
        <v>2113</v>
      </c>
      <c r="E827">
        <v>148</v>
      </c>
      <c r="F827">
        <v>45</v>
      </c>
      <c r="G827" s="160">
        <v>0.30405405405405406</v>
      </c>
      <c r="H827">
        <v>137</v>
      </c>
      <c r="I827">
        <v>56</v>
      </c>
      <c r="J827" s="160">
        <v>0.40875912408759124</v>
      </c>
      <c r="K827">
        <v>139</v>
      </c>
      <c r="L827">
        <v>55</v>
      </c>
      <c r="M827" s="160">
        <v>0.39568345323741005</v>
      </c>
      <c r="N827">
        <v>132</v>
      </c>
      <c r="O827">
        <v>48</v>
      </c>
      <c r="P827" s="160">
        <v>0.36363636363636365</v>
      </c>
    </row>
    <row r="828" spans="1:16" x14ac:dyDescent="0.25">
      <c r="A828" s="44">
        <f>+COUNTIF($B$1:B828,ESTADISTICAS!B$9)</f>
        <v>0</v>
      </c>
      <c r="B828" t="str">
        <f t="shared" si="12"/>
        <v>63</v>
      </c>
      <c r="C828" s="157">
        <v>63302</v>
      </c>
      <c r="D828" s="158" t="s">
        <v>2114</v>
      </c>
      <c r="E828">
        <v>90</v>
      </c>
      <c r="F828">
        <v>36</v>
      </c>
      <c r="G828" s="160">
        <v>0.4</v>
      </c>
      <c r="H828">
        <v>81</v>
      </c>
      <c r="I828">
        <v>37</v>
      </c>
      <c r="J828" s="160">
        <v>0.4567901234567901</v>
      </c>
      <c r="K828">
        <v>65</v>
      </c>
      <c r="L828">
        <v>22</v>
      </c>
      <c r="M828" s="160">
        <v>0.33846153846153848</v>
      </c>
      <c r="N828">
        <v>85</v>
      </c>
      <c r="O828">
        <v>29</v>
      </c>
      <c r="P828" s="160">
        <v>0.3411764705882353</v>
      </c>
    </row>
    <row r="829" spans="1:16" x14ac:dyDescent="0.25">
      <c r="A829" s="44">
        <f>+COUNTIF($B$1:B829,ESTADISTICAS!B$9)</f>
        <v>0</v>
      </c>
      <c r="B829" t="str">
        <f t="shared" si="12"/>
        <v>63</v>
      </c>
      <c r="C829" s="157">
        <v>63401</v>
      </c>
      <c r="D829" s="158" t="s">
        <v>2115</v>
      </c>
      <c r="E829">
        <v>393</v>
      </c>
      <c r="F829">
        <v>155</v>
      </c>
      <c r="G829" s="160">
        <v>0.3944020356234097</v>
      </c>
      <c r="H829">
        <v>354</v>
      </c>
      <c r="I829">
        <v>139</v>
      </c>
      <c r="J829" s="160">
        <v>0.39265536723163841</v>
      </c>
      <c r="K829">
        <v>380</v>
      </c>
      <c r="L829">
        <v>172</v>
      </c>
      <c r="M829" s="160">
        <v>0.45263157894736844</v>
      </c>
      <c r="N829">
        <v>384</v>
      </c>
      <c r="O829">
        <v>172</v>
      </c>
      <c r="P829" s="160">
        <v>0.44791666666666669</v>
      </c>
    </row>
    <row r="830" spans="1:16" x14ac:dyDescent="0.25">
      <c r="A830" s="44">
        <f>+COUNTIF($B$1:B830,ESTADISTICAS!B$9)</f>
        <v>0</v>
      </c>
      <c r="B830" t="str">
        <f t="shared" si="12"/>
        <v>63</v>
      </c>
      <c r="C830" s="157">
        <v>63470</v>
      </c>
      <c r="D830" s="158" t="s">
        <v>2116</v>
      </c>
      <c r="E830">
        <v>361</v>
      </c>
      <c r="F830">
        <v>114</v>
      </c>
      <c r="G830" s="160">
        <v>0.31578947368421051</v>
      </c>
      <c r="H830">
        <v>331</v>
      </c>
      <c r="I830">
        <v>98</v>
      </c>
      <c r="J830" s="160">
        <v>0.29607250755287007</v>
      </c>
      <c r="K830">
        <v>359</v>
      </c>
      <c r="L830">
        <v>124</v>
      </c>
      <c r="M830" s="160">
        <v>0.34540389972144847</v>
      </c>
      <c r="N830">
        <v>337</v>
      </c>
      <c r="O830">
        <v>108</v>
      </c>
      <c r="P830" s="160">
        <v>0.32047477744807124</v>
      </c>
    </row>
    <row r="831" spans="1:16" x14ac:dyDescent="0.25">
      <c r="A831" s="44">
        <f>+COUNTIF($B$1:B831,ESTADISTICAS!B$9)</f>
        <v>0</v>
      </c>
      <c r="B831" t="str">
        <f t="shared" si="12"/>
        <v>63</v>
      </c>
      <c r="C831" s="157">
        <v>63548</v>
      </c>
      <c r="D831" s="158" t="s">
        <v>2117</v>
      </c>
      <c r="E831">
        <v>91</v>
      </c>
      <c r="F831">
        <v>22</v>
      </c>
      <c r="G831" s="160">
        <v>0.24175824175824176</v>
      </c>
      <c r="H831">
        <v>86</v>
      </c>
      <c r="I831">
        <v>38</v>
      </c>
      <c r="J831" s="160">
        <v>0.44186046511627908</v>
      </c>
      <c r="K831">
        <v>79</v>
      </c>
      <c r="L831">
        <v>33</v>
      </c>
      <c r="M831" s="160">
        <v>0.41772151898734178</v>
      </c>
      <c r="N831">
        <v>93</v>
      </c>
      <c r="O831">
        <v>31</v>
      </c>
      <c r="P831" s="160">
        <v>0.33333333333333331</v>
      </c>
    </row>
    <row r="832" spans="1:16" x14ac:dyDescent="0.25">
      <c r="A832" s="44">
        <f>+COUNTIF($B$1:B832,ESTADISTICAS!B$9)</f>
        <v>0</v>
      </c>
      <c r="B832" t="str">
        <f t="shared" si="12"/>
        <v>63</v>
      </c>
      <c r="C832" s="157">
        <v>63594</v>
      </c>
      <c r="D832" s="158" t="s">
        <v>2118</v>
      </c>
      <c r="E832">
        <v>309</v>
      </c>
      <c r="F832">
        <v>119</v>
      </c>
      <c r="G832" s="160">
        <v>0.38511326860841422</v>
      </c>
      <c r="H832">
        <v>360</v>
      </c>
      <c r="I832">
        <v>148</v>
      </c>
      <c r="J832" s="160">
        <v>0.41111111111111109</v>
      </c>
      <c r="K832">
        <v>340</v>
      </c>
      <c r="L832">
        <v>144</v>
      </c>
      <c r="M832" s="160">
        <v>0.42352941176470588</v>
      </c>
      <c r="N832">
        <v>303</v>
      </c>
      <c r="O832">
        <v>143</v>
      </c>
      <c r="P832" s="160">
        <v>0.47194719471947194</v>
      </c>
    </row>
    <row r="833" spans="1:16" x14ac:dyDescent="0.25">
      <c r="A833" s="44">
        <f>+COUNTIF($B$1:B833,ESTADISTICAS!B$9)</f>
        <v>0</v>
      </c>
      <c r="B833" t="str">
        <f t="shared" si="12"/>
        <v>63</v>
      </c>
      <c r="C833" s="157">
        <v>63690</v>
      </c>
      <c r="D833" s="158" t="s">
        <v>2119</v>
      </c>
      <c r="E833">
        <v>103</v>
      </c>
      <c r="F833">
        <v>39</v>
      </c>
      <c r="G833" s="160">
        <v>0.37864077669902912</v>
      </c>
      <c r="H833">
        <v>90</v>
      </c>
      <c r="I833">
        <v>44</v>
      </c>
      <c r="J833" s="160">
        <v>0.48888888888888887</v>
      </c>
      <c r="K833">
        <v>91</v>
      </c>
      <c r="L833">
        <v>56</v>
      </c>
      <c r="M833" s="160">
        <v>0.61538461538461542</v>
      </c>
      <c r="N833">
        <v>121</v>
      </c>
      <c r="O833">
        <v>54</v>
      </c>
      <c r="P833" s="160">
        <v>0.4462809917355372</v>
      </c>
    </row>
    <row r="834" spans="1:16" x14ac:dyDescent="0.25">
      <c r="A834" s="44">
        <f>+COUNTIF($B$1:B834,ESTADISTICAS!B$9)</f>
        <v>0</v>
      </c>
      <c r="B834" t="str">
        <f t="shared" si="12"/>
        <v>66</v>
      </c>
      <c r="C834" s="157">
        <v>66001</v>
      </c>
      <c r="D834" s="158" t="s">
        <v>2120</v>
      </c>
      <c r="E834">
        <v>4793</v>
      </c>
      <c r="F834">
        <v>1918</v>
      </c>
      <c r="G834" s="160">
        <v>0.4001669100771959</v>
      </c>
      <c r="H834">
        <v>4893</v>
      </c>
      <c r="I834">
        <v>2095</v>
      </c>
      <c r="J834" s="160">
        <v>0.42816268138156549</v>
      </c>
      <c r="K834">
        <v>5037</v>
      </c>
      <c r="L834">
        <v>2533</v>
      </c>
      <c r="M834" s="160">
        <v>0.50287869763748261</v>
      </c>
      <c r="N834">
        <v>4816</v>
      </c>
      <c r="O834">
        <v>2109</v>
      </c>
      <c r="P834" s="160">
        <v>0.43791528239202659</v>
      </c>
    </row>
    <row r="835" spans="1:16" x14ac:dyDescent="0.25">
      <c r="A835" s="44">
        <f>+COUNTIF($B$1:B835,ESTADISTICAS!B$9)</f>
        <v>0</v>
      </c>
      <c r="B835" t="str">
        <f t="shared" si="12"/>
        <v>66</v>
      </c>
      <c r="C835" s="157">
        <v>66045</v>
      </c>
      <c r="D835" s="158" t="s">
        <v>2121</v>
      </c>
      <c r="E835">
        <v>119</v>
      </c>
      <c r="F835">
        <v>27</v>
      </c>
      <c r="G835" s="160">
        <v>0.22689075630252101</v>
      </c>
      <c r="H835">
        <v>145</v>
      </c>
      <c r="I835">
        <v>23</v>
      </c>
      <c r="J835" s="160">
        <v>0.15862068965517243</v>
      </c>
      <c r="K835">
        <v>122</v>
      </c>
      <c r="L835">
        <v>32</v>
      </c>
      <c r="M835" s="160">
        <v>0.26229508196721313</v>
      </c>
      <c r="N835">
        <v>144</v>
      </c>
      <c r="O835">
        <v>37</v>
      </c>
      <c r="P835" s="160">
        <v>0.25694444444444442</v>
      </c>
    </row>
    <row r="836" spans="1:16" x14ac:dyDescent="0.25">
      <c r="A836" s="44">
        <f>+COUNTIF($B$1:B836,ESTADISTICAS!B$9)</f>
        <v>0</v>
      </c>
      <c r="B836" t="str">
        <f t="shared" ref="B836:B899" si="13">+IF(LEN(C836)=4,MID(C836,1,1),MID(C836,1,2))</f>
        <v>66</v>
      </c>
      <c r="C836" s="157">
        <v>66075</v>
      </c>
      <c r="D836" s="158" t="s">
        <v>1745</v>
      </c>
      <c r="E836">
        <v>87</v>
      </c>
      <c r="F836">
        <v>16</v>
      </c>
      <c r="G836" s="160">
        <v>0.18390804597701149</v>
      </c>
      <c r="H836">
        <v>52</v>
      </c>
      <c r="I836">
        <v>14</v>
      </c>
      <c r="J836" s="160">
        <v>0.26923076923076922</v>
      </c>
      <c r="K836">
        <v>94</v>
      </c>
      <c r="L836">
        <v>26</v>
      </c>
      <c r="M836" s="160">
        <v>0.27659574468085107</v>
      </c>
      <c r="N836">
        <v>85</v>
      </c>
      <c r="O836">
        <v>24</v>
      </c>
      <c r="P836" s="160">
        <v>0.28235294117647058</v>
      </c>
    </row>
    <row r="837" spans="1:16" x14ac:dyDescent="0.25">
      <c r="A837" s="44">
        <f>+COUNTIF($B$1:B837,ESTADISTICAS!B$9)</f>
        <v>0</v>
      </c>
      <c r="B837" t="str">
        <f t="shared" si="13"/>
        <v>66</v>
      </c>
      <c r="C837" s="157">
        <v>66088</v>
      </c>
      <c r="D837" s="158" t="s">
        <v>2122</v>
      </c>
      <c r="E837">
        <v>239</v>
      </c>
      <c r="F837">
        <v>57</v>
      </c>
      <c r="G837" s="160">
        <v>0.2384937238493724</v>
      </c>
      <c r="H837">
        <v>228</v>
      </c>
      <c r="I837">
        <v>59</v>
      </c>
      <c r="J837" s="160">
        <v>0.25877192982456143</v>
      </c>
      <c r="K837">
        <v>254</v>
      </c>
      <c r="L837">
        <v>57</v>
      </c>
      <c r="M837" s="160">
        <v>0.22440944881889763</v>
      </c>
      <c r="N837">
        <v>272</v>
      </c>
      <c r="O837">
        <v>49</v>
      </c>
      <c r="P837" s="160">
        <v>0.18014705882352941</v>
      </c>
    </row>
    <row r="838" spans="1:16" x14ac:dyDescent="0.25">
      <c r="A838" s="44">
        <f>+COUNTIF($B$1:B838,ESTADISTICAS!B$9)</f>
        <v>0</v>
      </c>
      <c r="B838" t="str">
        <f t="shared" si="13"/>
        <v>66</v>
      </c>
      <c r="C838" s="157">
        <v>66170</v>
      </c>
      <c r="D838" s="158" t="s">
        <v>2123</v>
      </c>
      <c r="E838">
        <v>1722</v>
      </c>
      <c r="F838">
        <v>727</v>
      </c>
      <c r="G838" s="160">
        <v>0.42218350754936118</v>
      </c>
      <c r="H838">
        <v>1603</v>
      </c>
      <c r="I838">
        <v>675</v>
      </c>
      <c r="J838" s="160">
        <v>0.42108546475358705</v>
      </c>
      <c r="K838">
        <v>1641</v>
      </c>
      <c r="L838">
        <v>779</v>
      </c>
      <c r="M838" s="160">
        <v>0.47471054235222426</v>
      </c>
      <c r="N838">
        <v>1761</v>
      </c>
      <c r="O838">
        <v>809</v>
      </c>
      <c r="P838" s="160">
        <v>0.45939806927881888</v>
      </c>
    </row>
    <row r="839" spans="1:16" x14ac:dyDescent="0.25">
      <c r="A839" s="44">
        <f>+COUNTIF($B$1:B839,ESTADISTICAS!B$9)</f>
        <v>0</v>
      </c>
      <c r="B839" t="str">
        <f t="shared" si="13"/>
        <v>66</v>
      </c>
      <c r="C839" s="157">
        <v>66318</v>
      </c>
      <c r="D839" s="158" t="s">
        <v>2124</v>
      </c>
      <c r="E839">
        <v>162</v>
      </c>
      <c r="F839">
        <v>27</v>
      </c>
      <c r="G839" s="160">
        <v>0.16666666666666666</v>
      </c>
      <c r="H839">
        <v>153</v>
      </c>
      <c r="I839">
        <v>26</v>
      </c>
      <c r="J839" s="160">
        <v>0.16993464052287582</v>
      </c>
      <c r="K839">
        <v>151</v>
      </c>
      <c r="L839">
        <v>36</v>
      </c>
      <c r="M839" s="160">
        <v>0.23841059602649006</v>
      </c>
      <c r="N839">
        <v>193</v>
      </c>
      <c r="O839">
        <v>38</v>
      </c>
      <c r="P839" s="160">
        <v>0.19689119170984457</v>
      </c>
    </row>
    <row r="840" spans="1:16" x14ac:dyDescent="0.25">
      <c r="A840" s="44">
        <f>+COUNTIF($B$1:B840,ESTADISTICAS!B$9)</f>
        <v>0</v>
      </c>
      <c r="B840" t="str">
        <f t="shared" si="13"/>
        <v>66</v>
      </c>
      <c r="C840" s="157">
        <v>66383</v>
      </c>
      <c r="D840" s="158" t="s">
        <v>2125</v>
      </c>
      <c r="E840">
        <v>76</v>
      </c>
      <c r="F840">
        <v>21</v>
      </c>
      <c r="G840" s="160">
        <v>0.27631578947368424</v>
      </c>
      <c r="H840">
        <v>69</v>
      </c>
      <c r="I840">
        <v>7</v>
      </c>
      <c r="J840" s="160">
        <v>0.10144927536231885</v>
      </c>
      <c r="K840">
        <v>46</v>
      </c>
      <c r="L840">
        <v>12</v>
      </c>
      <c r="M840" s="160">
        <v>0.2608695652173913</v>
      </c>
      <c r="N840">
        <v>68</v>
      </c>
      <c r="O840">
        <v>18</v>
      </c>
      <c r="P840" s="160">
        <v>0.26470588235294118</v>
      </c>
    </row>
    <row r="841" spans="1:16" x14ac:dyDescent="0.25">
      <c r="A841" s="44">
        <f>+COUNTIF($B$1:B841,ESTADISTICAS!B$9)</f>
        <v>0</v>
      </c>
      <c r="B841" t="str">
        <f t="shared" si="13"/>
        <v>66</v>
      </c>
      <c r="C841" s="157">
        <v>66400</v>
      </c>
      <c r="D841" s="158" t="s">
        <v>2126</v>
      </c>
      <c r="E841">
        <v>366</v>
      </c>
      <c r="F841">
        <v>109</v>
      </c>
      <c r="G841" s="160">
        <v>0.29781420765027322</v>
      </c>
      <c r="H841">
        <v>342</v>
      </c>
      <c r="I841">
        <v>94</v>
      </c>
      <c r="J841" s="160">
        <v>0.27485380116959063</v>
      </c>
      <c r="K841">
        <v>307</v>
      </c>
      <c r="L841">
        <v>117</v>
      </c>
      <c r="M841" s="160">
        <v>0.38110749185667753</v>
      </c>
      <c r="N841">
        <v>373</v>
      </c>
      <c r="O841">
        <v>135</v>
      </c>
      <c r="P841" s="160">
        <v>0.36193029490616624</v>
      </c>
    </row>
    <row r="842" spans="1:16" x14ac:dyDescent="0.25">
      <c r="A842" s="44">
        <f>+COUNTIF($B$1:B842,ESTADISTICAS!B$9)</f>
        <v>0</v>
      </c>
      <c r="B842" t="str">
        <f t="shared" si="13"/>
        <v>66</v>
      </c>
      <c r="C842" s="157">
        <v>66440</v>
      </c>
      <c r="D842" s="158" t="s">
        <v>2127</v>
      </c>
      <c r="E842">
        <v>166</v>
      </c>
      <c r="F842">
        <v>25</v>
      </c>
      <c r="G842" s="160">
        <v>0.15060240963855423</v>
      </c>
      <c r="H842">
        <v>181</v>
      </c>
      <c r="I842">
        <v>41</v>
      </c>
      <c r="J842" s="160">
        <v>0.22651933701657459</v>
      </c>
      <c r="K842">
        <v>142</v>
      </c>
      <c r="L842">
        <v>53</v>
      </c>
      <c r="M842" s="160">
        <v>0.37323943661971831</v>
      </c>
      <c r="N842">
        <v>125</v>
      </c>
      <c r="O842">
        <v>33</v>
      </c>
      <c r="P842" s="160">
        <v>0.26400000000000001</v>
      </c>
    </row>
    <row r="843" spans="1:16" x14ac:dyDescent="0.25">
      <c r="A843" s="44">
        <f>+COUNTIF($B$1:B843,ESTADISTICAS!B$9)</f>
        <v>0</v>
      </c>
      <c r="B843" t="str">
        <f t="shared" si="13"/>
        <v>66</v>
      </c>
      <c r="C843" s="157">
        <v>66456</v>
      </c>
      <c r="D843" s="158" t="s">
        <v>2128</v>
      </c>
      <c r="E843">
        <v>123</v>
      </c>
      <c r="F843">
        <v>25</v>
      </c>
      <c r="G843" s="160">
        <v>0.2032520325203252</v>
      </c>
      <c r="H843">
        <v>130</v>
      </c>
      <c r="I843">
        <v>18</v>
      </c>
      <c r="J843" s="160">
        <v>0.13846153846153847</v>
      </c>
      <c r="K843">
        <v>124</v>
      </c>
      <c r="L843">
        <v>35</v>
      </c>
      <c r="M843" s="160">
        <v>0.28225806451612906</v>
      </c>
      <c r="N843">
        <v>123</v>
      </c>
      <c r="O843">
        <v>37</v>
      </c>
      <c r="P843" s="160">
        <v>0.30081300813008133</v>
      </c>
    </row>
    <row r="844" spans="1:16" x14ac:dyDescent="0.25">
      <c r="A844" s="44">
        <f>+COUNTIF($B$1:B844,ESTADISTICAS!B$9)</f>
        <v>0</v>
      </c>
      <c r="B844" t="str">
        <f t="shared" si="13"/>
        <v>66</v>
      </c>
      <c r="C844" s="157">
        <v>66572</v>
      </c>
      <c r="D844" s="158" t="s">
        <v>2129</v>
      </c>
      <c r="E844">
        <v>106</v>
      </c>
      <c r="F844">
        <v>30</v>
      </c>
      <c r="G844" s="160">
        <v>0.28301886792452829</v>
      </c>
      <c r="H844">
        <v>117</v>
      </c>
      <c r="I844">
        <v>21</v>
      </c>
      <c r="J844" s="160">
        <v>0.17948717948717949</v>
      </c>
      <c r="K844">
        <v>138</v>
      </c>
      <c r="L844">
        <v>40</v>
      </c>
      <c r="M844" s="160">
        <v>0.28985507246376813</v>
      </c>
      <c r="N844">
        <v>147</v>
      </c>
      <c r="O844">
        <v>29</v>
      </c>
      <c r="P844" s="160">
        <v>0.19727891156462585</v>
      </c>
    </row>
    <row r="845" spans="1:16" x14ac:dyDescent="0.25">
      <c r="A845" s="44">
        <f>+COUNTIF($B$1:B845,ESTADISTICAS!B$9)</f>
        <v>0</v>
      </c>
      <c r="B845" t="str">
        <f t="shared" si="13"/>
        <v>66</v>
      </c>
      <c r="C845" s="157">
        <v>66594</v>
      </c>
      <c r="D845" s="158" t="s">
        <v>2130</v>
      </c>
      <c r="E845">
        <v>359</v>
      </c>
      <c r="F845">
        <v>74</v>
      </c>
      <c r="G845" s="160">
        <v>0.20612813370473537</v>
      </c>
      <c r="H845">
        <v>365</v>
      </c>
      <c r="I845">
        <v>59</v>
      </c>
      <c r="J845" s="160">
        <v>0.16164383561643836</v>
      </c>
      <c r="K845">
        <v>354</v>
      </c>
      <c r="L845">
        <v>62</v>
      </c>
      <c r="M845" s="160">
        <v>0.1751412429378531</v>
      </c>
      <c r="N845">
        <v>385</v>
      </c>
      <c r="O845">
        <v>62</v>
      </c>
      <c r="P845" s="160">
        <v>0.16103896103896104</v>
      </c>
    </row>
    <row r="846" spans="1:16" x14ac:dyDescent="0.25">
      <c r="A846" s="44">
        <f>+COUNTIF($B$1:B846,ESTADISTICAS!B$9)</f>
        <v>0</v>
      </c>
      <c r="B846" t="str">
        <f t="shared" si="13"/>
        <v>66</v>
      </c>
      <c r="C846" s="157">
        <v>66682</v>
      </c>
      <c r="D846" s="158" t="s">
        <v>2131</v>
      </c>
      <c r="E846">
        <v>687</v>
      </c>
      <c r="F846">
        <v>257</v>
      </c>
      <c r="G846" s="160">
        <v>0.37409024745269287</v>
      </c>
      <c r="H846">
        <v>654</v>
      </c>
      <c r="I846">
        <v>231</v>
      </c>
      <c r="J846" s="160">
        <v>0.35321100917431192</v>
      </c>
      <c r="K846">
        <v>697</v>
      </c>
      <c r="L846">
        <v>316</v>
      </c>
      <c r="M846" s="160">
        <v>0.4533715925394548</v>
      </c>
      <c r="N846">
        <v>698</v>
      </c>
      <c r="O846">
        <v>309</v>
      </c>
      <c r="P846" s="160">
        <v>0.44269340974212035</v>
      </c>
    </row>
    <row r="847" spans="1:16" x14ac:dyDescent="0.25">
      <c r="A847" s="44">
        <f>+COUNTIF($B$1:B847,ESTADISTICAS!B$9)</f>
        <v>0</v>
      </c>
      <c r="B847" t="str">
        <f t="shared" si="13"/>
        <v>66</v>
      </c>
      <c r="C847" s="157">
        <v>66687</v>
      </c>
      <c r="D847" s="158" t="s">
        <v>2132</v>
      </c>
      <c r="E847">
        <v>92</v>
      </c>
      <c r="F847">
        <v>29</v>
      </c>
      <c r="G847" s="160">
        <v>0.31521739130434784</v>
      </c>
      <c r="H847">
        <v>117</v>
      </c>
      <c r="I847">
        <v>23</v>
      </c>
      <c r="J847" s="160">
        <v>0.19658119658119658</v>
      </c>
      <c r="K847">
        <v>92</v>
      </c>
      <c r="L847">
        <v>30</v>
      </c>
      <c r="M847" s="160">
        <v>0.32608695652173914</v>
      </c>
      <c r="N847">
        <v>101</v>
      </c>
      <c r="O847">
        <v>21</v>
      </c>
      <c r="P847" s="160">
        <v>0.20792079207920791</v>
      </c>
    </row>
    <row r="848" spans="1:16" x14ac:dyDescent="0.25">
      <c r="A848" s="44">
        <f>+COUNTIF($B$1:B848,ESTADISTICAS!B$9)</f>
        <v>0</v>
      </c>
      <c r="B848" t="str">
        <f t="shared" si="13"/>
        <v>68</v>
      </c>
      <c r="C848" s="157">
        <v>68001</v>
      </c>
      <c r="D848" s="158" t="s">
        <v>2133</v>
      </c>
      <c r="E848">
        <v>6378</v>
      </c>
      <c r="F848">
        <v>3379</v>
      </c>
      <c r="G848" s="160">
        <v>0.52978990279084348</v>
      </c>
      <c r="H848">
        <v>5958</v>
      </c>
      <c r="I848">
        <v>3122</v>
      </c>
      <c r="J848" s="160">
        <v>0.52400134273246057</v>
      </c>
      <c r="K848">
        <v>6189</v>
      </c>
      <c r="L848">
        <v>3346</v>
      </c>
      <c r="M848" s="160">
        <v>0.54063661334625945</v>
      </c>
      <c r="N848">
        <v>5930</v>
      </c>
      <c r="O848">
        <v>3070</v>
      </c>
      <c r="P848" s="160">
        <v>0.51770657672849918</v>
      </c>
    </row>
    <row r="849" spans="1:16" x14ac:dyDescent="0.25">
      <c r="A849" s="44">
        <f>+COUNTIF($B$1:B849,ESTADISTICAS!B$9)</f>
        <v>0</v>
      </c>
      <c r="B849" t="str">
        <f t="shared" si="13"/>
        <v>68</v>
      </c>
      <c r="C849" s="157">
        <v>68013</v>
      </c>
      <c r="D849" s="158" t="s">
        <v>2134</v>
      </c>
      <c r="E849">
        <v>14</v>
      </c>
      <c r="F849">
        <v>1</v>
      </c>
      <c r="G849" s="160">
        <v>7.1428571428571425E-2</v>
      </c>
      <c r="H849">
        <v>19</v>
      </c>
      <c r="I849">
        <v>7</v>
      </c>
      <c r="J849" s="160">
        <v>0.36842105263157893</v>
      </c>
      <c r="K849">
        <v>29</v>
      </c>
      <c r="L849">
        <v>9</v>
      </c>
      <c r="M849" s="160">
        <v>0.31034482758620691</v>
      </c>
      <c r="N849">
        <v>13</v>
      </c>
      <c r="O849">
        <v>1</v>
      </c>
      <c r="P849" s="160">
        <v>7.6923076923076927E-2</v>
      </c>
    </row>
    <row r="850" spans="1:16" x14ac:dyDescent="0.25">
      <c r="A850" s="44">
        <f>+COUNTIF($B$1:B850,ESTADISTICAS!B$9)</f>
        <v>0</v>
      </c>
      <c r="B850" t="str">
        <f t="shared" si="13"/>
        <v>68</v>
      </c>
      <c r="C850" s="157">
        <v>68020</v>
      </c>
      <c r="D850" s="158" t="s">
        <v>1729</v>
      </c>
      <c r="E850">
        <v>39</v>
      </c>
      <c r="F850">
        <v>9</v>
      </c>
      <c r="G850" s="160">
        <v>0.23076923076923078</v>
      </c>
      <c r="H850">
        <v>40</v>
      </c>
      <c r="I850">
        <v>8</v>
      </c>
      <c r="J850" s="160">
        <v>0.2</v>
      </c>
      <c r="K850">
        <v>39</v>
      </c>
      <c r="L850">
        <v>14</v>
      </c>
      <c r="M850" s="160">
        <v>0.35897435897435898</v>
      </c>
      <c r="N850">
        <v>52</v>
      </c>
      <c r="O850">
        <v>13</v>
      </c>
      <c r="P850" s="160">
        <v>0.25</v>
      </c>
    </row>
    <row r="851" spans="1:16" x14ac:dyDescent="0.25">
      <c r="A851" s="44">
        <f>+COUNTIF($B$1:B851,ESTADISTICAS!B$9)</f>
        <v>0</v>
      </c>
      <c r="B851" t="str">
        <f t="shared" si="13"/>
        <v>68</v>
      </c>
      <c r="C851" s="157">
        <v>68051</v>
      </c>
      <c r="D851" s="158" t="s">
        <v>2135</v>
      </c>
      <c r="E851">
        <v>121</v>
      </c>
      <c r="F851">
        <v>30</v>
      </c>
      <c r="G851" s="160">
        <v>0.24793388429752067</v>
      </c>
      <c r="H851">
        <v>105</v>
      </c>
      <c r="I851">
        <v>30</v>
      </c>
      <c r="J851" s="160">
        <v>0.2857142857142857</v>
      </c>
      <c r="K851">
        <v>97</v>
      </c>
      <c r="L851">
        <v>38</v>
      </c>
      <c r="M851" s="160">
        <v>0.39175257731958762</v>
      </c>
      <c r="N851">
        <v>140</v>
      </c>
      <c r="O851">
        <v>39</v>
      </c>
      <c r="P851" s="160">
        <v>0.27857142857142858</v>
      </c>
    </row>
    <row r="852" spans="1:16" x14ac:dyDescent="0.25">
      <c r="A852" s="44">
        <f>+COUNTIF($B$1:B852,ESTADISTICAS!B$9)</f>
        <v>0</v>
      </c>
      <c r="B852" t="str">
        <f t="shared" si="13"/>
        <v>68</v>
      </c>
      <c r="C852" s="157">
        <v>68077</v>
      </c>
      <c r="D852" s="158" t="s">
        <v>1423</v>
      </c>
      <c r="E852">
        <v>322</v>
      </c>
      <c r="F852">
        <v>125</v>
      </c>
      <c r="G852" s="160">
        <v>0.38819875776397517</v>
      </c>
      <c r="H852">
        <v>316</v>
      </c>
      <c r="I852">
        <v>131</v>
      </c>
      <c r="J852" s="160">
        <v>0.41455696202531644</v>
      </c>
      <c r="K852">
        <v>305</v>
      </c>
      <c r="L852">
        <v>141</v>
      </c>
      <c r="M852" s="160">
        <v>0.46229508196721314</v>
      </c>
      <c r="N852">
        <v>338</v>
      </c>
      <c r="O852">
        <v>173</v>
      </c>
      <c r="P852" s="160">
        <v>0.51183431952662717</v>
      </c>
    </row>
    <row r="853" spans="1:16" x14ac:dyDescent="0.25">
      <c r="A853" s="44">
        <f>+COUNTIF($B$1:B853,ESTADISTICAS!B$9)</f>
        <v>0</v>
      </c>
      <c r="B853" t="str">
        <f t="shared" si="13"/>
        <v>68</v>
      </c>
      <c r="C853" s="157">
        <v>68079</v>
      </c>
      <c r="D853" s="158" t="s">
        <v>2136</v>
      </c>
      <c r="E853">
        <v>82</v>
      </c>
      <c r="F853">
        <v>39</v>
      </c>
      <c r="G853" s="160">
        <v>0.47560975609756095</v>
      </c>
      <c r="H853">
        <v>71</v>
      </c>
      <c r="I853">
        <v>30</v>
      </c>
      <c r="J853" s="160">
        <v>0.42253521126760563</v>
      </c>
      <c r="K853">
        <v>103</v>
      </c>
      <c r="L853">
        <v>43</v>
      </c>
      <c r="M853" s="160">
        <v>0.41747572815533979</v>
      </c>
      <c r="N853">
        <v>55</v>
      </c>
      <c r="O853">
        <v>25</v>
      </c>
      <c r="P853" s="160">
        <v>0.45454545454545453</v>
      </c>
    </row>
    <row r="854" spans="1:16" x14ac:dyDescent="0.25">
      <c r="A854" s="44">
        <f>+COUNTIF($B$1:B854,ESTADISTICAS!B$9)</f>
        <v>0</v>
      </c>
      <c r="B854" t="str">
        <f t="shared" si="13"/>
        <v>68</v>
      </c>
      <c r="C854" s="157">
        <v>68081</v>
      </c>
      <c r="D854" s="158" t="s">
        <v>2137</v>
      </c>
      <c r="E854">
        <v>2224</v>
      </c>
      <c r="F854">
        <v>1102</v>
      </c>
      <c r="G854" s="160">
        <v>0.49550359712230213</v>
      </c>
      <c r="H854">
        <v>2235</v>
      </c>
      <c r="I854">
        <v>1189</v>
      </c>
      <c r="J854" s="160">
        <v>0.53199105145413872</v>
      </c>
      <c r="K854">
        <v>2183</v>
      </c>
      <c r="L854">
        <v>1121</v>
      </c>
      <c r="M854" s="160">
        <v>0.51351351351351349</v>
      </c>
      <c r="N854">
        <v>2281</v>
      </c>
      <c r="O854">
        <v>1156</v>
      </c>
      <c r="P854" s="160">
        <v>0.50679526523454621</v>
      </c>
    </row>
    <row r="855" spans="1:16" x14ac:dyDescent="0.25">
      <c r="A855" s="44">
        <f>+COUNTIF($B$1:B855,ESTADISTICAS!B$9)</f>
        <v>0</v>
      </c>
      <c r="B855" t="str">
        <f t="shared" si="13"/>
        <v>68</v>
      </c>
      <c r="C855" s="157">
        <v>68092</v>
      </c>
      <c r="D855" s="158" t="s">
        <v>1427</v>
      </c>
      <c r="E855">
        <v>50</v>
      </c>
      <c r="F855">
        <v>13</v>
      </c>
      <c r="G855" s="160">
        <v>0.26</v>
      </c>
      <c r="H855">
        <v>55</v>
      </c>
      <c r="I855">
        <v>23</v>
      </c>
      <c r="J855" s="160">
        <v>0.41818181818181815</v>
      </c>
      <c r="K855">
        <v>47</v>
      </c>
      <c r="L855">
        <v>29</v>
      </c>
      <c r="M855" s="160">
        <v>0.61702127659574468</v>
      </c>
      <c r="N855">
        <v>53</v>
      </c>
      <c r="O855">
        <v>15</v>
      </c>
      <c r="P855" s="160">
        <v>0.28301886792452829</v>
      </c>
    </row>
    <row r="856" spans="1:16" x14ac:dyDescent="0.25">
      <c r="A856" s="44">
        <f>+COUNTIF($B$1:B856,ESTADISTICAS!B$9)</f>
        <v>0</v>
      </c>
      <c r="B856" t="str">
        <f t="shared" si="13"/>
        <v>68</v>
      </c>
      <c r="C856" s="157">
        <v>68101</v>
      </c>
      <c r="D856" s="158" t="s">
        <v>2430</v>
      </c>
      <c r="E856">
        <v>90</v>
      </c>
      <c r="F856">
        <v>31</v>
      </c>
      <c r="G856" s="160">
        <v>0.34444444444444444</v>
      </c>
      <c r="H856">
        <v>104</v>
      </c>
      <c r="I856">
        <v>33</v>
      </c>
      <c r="J856" s="160">
        <v>0.31730769230769229</v>
      </c>
      <c r="K856">
        <v>96</v>
      </c>
      <c r="L856">
        <v>43</v>
      </c>
      <c r="M856" s="160">
        <v>0.44791666666666669</v>
      </c>
      <c r="N856">
        <v>109</v>
      </c>
      <c r="O856">
        <v>32</v>
      </c>
      <c r="P856" s="160">
        <v>0.29357798165137616</v>
      </c>
    </row>
    <row r="857" spans="1:16" x14ac:dyDescent="0.25">
      <c r="A857" s="44">
        <f>+COUNTIF($B$1:B857,ESTADISTICAS!B$9)</f>
        <v>0</v>
      </c>
      <c r="B857" t="str">
        <f t="shared" si="13"/>
        <v>68</v>
      </c>
      <c r="C857" s="157">
        <v>68121</v>
      </c>
      <c r="D857" s="158" t="s">
        <v>1828</v>
      </c>
      <c r="E857">
        <v>22</v>
      </c>
      <c r="F857">
        <v>13</v>
      </c>
      <c r="G857" s="160">
        <v>0.59090909090909094</v>
      </c>
      <c r="H857">
        <v>23</v>
      </c>
      <c r="I857">
        <v>10</v>
      </c>
      <c r="J857" s="160">
        <v>0.43478260869565216</v>
      </c>
      <c r="K857">
        <v>19</v>
      </c>
      <c r="L857">
        <v>6</v>
      </c>
      <c r="M857" s="160">
        <v>0.31578947368421051</v>
      </c>
      <c r="N857">
        <v>12</v>
      </c>
      <c r="O857">
        <v>5</v>
      </c>
      <c r="P857" s="160">
        <v>0.41666666666666669</v>
      </c>
    </row>
    <row r="858" spans="1:16" x14ac:dyDescent="0.25">
      <c r="A858" s="44">
        <f>+COUNTIF($B$1:B858,ESTADISTICAS!B$9)</f>
        <v>0</v>
      </c>
      <c r="B858" t="str">
        <f t="shared" si="13"/>
        <v>68</v>
      </c>
      <c r="C858" s="157">
        <v>68132</v>
      </c>
      <c r="D858" s="158" t="s">
        <v>2138</v>
      </c>
      <c r="E858">
        <v>19</v>
      </c>
      <c r="F858">
        <v>12</v>
      </c>
      <c r="G858" s="160">
        <v>0.63157894736842102</v>
      </c>
      <c r="H858">
        <v>24</v>
      </c>
      <c r="I858">
        <v>13</v>
      </c>
      <c r="J858" s="160">
        <v>0.54166666666666663</v>
      </c>
      <c r="K858">
        <v>17</v>
      </c>
      <c r="L858">
        <v>9</v>
      </c>
      <c r="M858" s="160">
        <v>0.52941176470588236</v>
      </c>
      <c r="N858">
        <v>17</v>
      </c>
      <c r="O858">
        <v>9</v>
      </c>
      <c r="P858" s="160">
        <v>0.52941176470588236</v>
      </c>
    </row>
    <row r="859" spans="1:16" x14ac:dyDescent="0.25">
      <c r="A859" s="44">
        <f>+COUNTIF($B$1:B859,ESTADISTICAS!B$9)</f>
        <v>0</v>
      </c>
      <c r="B859" t="str">
        <f t="shared" si="13"/>
        <v>68</v>
      </c>
      <c r="C859" s="157">
        <v>68147</v>
      </c>
      <c r="D859" s="158" t="s">
        <v>2139</v>
      </c>
      <c r="E859">
        <v>67</v>
      </c>
      <c r="F859">
        <v>23</v>
      </c>
      <c r="G859" s="160">
        <v>0.34328358208955223</v>
      </c>
      <c r="H859">
        <v>55</v>
      </c>
      <c r="I859">
        <v>23</v>
      </c>
      <c r="J859" s="160">
        <v>0.41818181818181815</v>
      </c>
      <c r="K859">
        <v>50</v>
      </c>
      <c r="L859">
        <v>19</v>
      </c>
      <c r="M859" s="160">
        <v>0.38</v>
      </c>
      <c r="N859">
        <v>58</v>
      </c>
      <c r="O859">
        <v>37</v>
      </c>
      <c r="P859" s="160">
        <v>0.63793103448275867</v>
      </c>
    </row>
    <row r="860" spans="1:16" x14ac:dyDescent="0.25">
      <c r="A860" s="44">
        <f>+COUNTIF($B$1:B860,ESTADISTICAS!B$9)</f>
        <v>0</v>
      </c>
      <c r="B860" t="str">
        <f t="shared" si="13"/>
        <v>68</v>
      </c>
      <c r="C860" s="157">
        <v>68152</v>
      </c>
      <c r="D860" s="158" t="s">
        <v>2140</v>
      </c>
      <c r="E860">
        <v>37</v>
      </c>
      <c r="F860">
        <v>18</v>
      </c>
      <c r="G860" s="160">
        <v>0.48648648648648651</v>
      </c>
      <c r="H860">
        <v>34</v>
      </c>
      <c r="I860">
        <v>12</v>
      </c>
      <c r="J860" s="160">
        <v>0.35294117647058826</v>
      </c>
      <c r="K860">
        <v>36</v>
      </c>
      <c r="L860">
        <v>10</v>
      </c>
      <c r="M860" s="160">
        <v>0.27777777777777779</v>
      </c>
      <c r="N860">
        <v>49</v>
      </c>
      <c r="O860">
        <v>24</v>
      </c>
      <c r="P860" s="160">
        <v>0.48979591836734693</v>
      </c>
    </row>
    <row r="861" spans="1:16" x14ac:dyDescent="0.25">
      <c r="A861" s="44">
        <f>+COUNTIF($B$1:B861,ESTADISTICAS!B$9)</f>
        <v>0</v>
      </c>
      <c r="B861" t="str">
        <f t="shared" si="13"/>
        <v>68</v>
      </c>
      <c r="C861" s="157">
        <v>68160</v>
      </c>
      <c r="D861" s="158" t="s">
        <v>2141</v>
      </c>
      <c r="E861">
        <v>15</v>
      </c>
      <c r="F861">
        <v>5</v>
      </c>
      <c r="G861" s="160">
        <v>0.33333333333333331</v>
      </c>
      <c r="H861">
        <v>19</v>
      </c>
      <c r="I861">
        <v>1</v>
      </c>
      <c r="J861" s="160">
        <v>5.2631578947368418E-2</v>
      </c>
      <c r="K861">
        <v>17</v>
      </c>
      <c r="L861">
        <v>4</v>
      </c>
      <c r="M861" s="160">
        <v>0.23529411764705882</v>
      </c>
      <c r="N861">
        <v>20</v>
      </c>
      <c r="O861">
        <v>6</v>
      </c>
      <c r="P861" s="160">
        <v>0.3</v>
      </c>
    </row>
    <row r="862" spans="1:16" x14ac:dyDescent="0.25">
      <c r="A862" s="44">
        <f>+COUNTIF($B$1:B862,ESTADISTICAS!B$9)</f>
        <v>0</v>
      </c>
      <c r="B862" t="str">
        <f t="shared" si="13"/>
        <v>68</v>
      </c>
      <c r="C862" s="157">
        <v>68162</v>
      </c>
      <c r="D862" s="158" t="s">
        <v>2142</v>
      </c>
      <c r="E862">
        <v>65</v>
      </c>
      <c r="F862">
        <v>32</v>
      </c>
      <c r="G862" s="160">
        <v>0.49230769230769234</v>
      </c>
      <c r="H862">
        <v>61</v>
      </c>
      <c r="I862">
        <v>38</v>
      </c>
      <c r="J862" s="160">
        <v>0.62295081967213117</v>
      </c>
      <c r="K862">
        <v>80</v>
      </c>
      <c r="L862">
        <v>38</v>
      </c>
      <c r="M862" s="160">
        <v>0.47499999999999998</v>
      </c>
      <c r="N862">
        <v>53</v>
      </c>
      <c r="O862">
        <v>26</v>
      </c>
      <c r="P862" s="160">
        <v>0.49056603773584906</v>
      </c>
    </row>
    <row r="863" spans="1:16" x14ac:dyDescent="0.25">
      <c r="A863" s="44">
        <f>+COUNTIF($B$1:B863,ESTADISTICAS!B$9)</f>
        <v>0</v>
      </c>
      <c r="B863" t="str">
        <f t="shared" si="13"/>
        <v>68</v>
      </c>
      <c r="C863" s="157">
        <v>68167</v>
      </c>
      <c r="D863" s="158" t="s">
        <v>2143</v>
      </c>
      <c r="E863">
        <v>179</v>
      </c>
      <c r="F863">
        <v>68</v>
      </c>
      <c r="G863" s="160">
        <v>0.37988826815642457</v>
      </c>
      <c r="H863">
        <v>159</v>
      </c>
      <c r="I863">
        <v>53</v>
      </c>
      <c r="J863" s="160">
        <v>0.33333333333333331</v>
      </c>
      <c r="K863">
        <v>178</v>
      </c>
      <c r="L863">
        <v>79</v>
      </c>
      <c r="M863" s="160">
        <v>0.4438202247191011</v>
      </c>
      <c r="N863">
        <v>167</v>
      </c>
      <c r="O863">
        <v>66</v>
      </c>
      <c r="P863" s="160">
        <v>0.39520958083832336</v>
      </c>
    </row>
    <row r="864" spans="1:16" x14ac:dyDescent="0.25">
      <c r="A864" s="44">
        <f>+COUNTIF($B$1:B864,ESTADISTICAS!B$9)</f>
        <v>0</v>
      </c>
      <c r="B864" t="str">
        <f t="shared" si="13"/>
        <v>68</v>
      </c>
      <c r="C864" s="157">
        <v>68169</v>
      </c>
      <c r="D864" s="158" t="s">
        <v>2144</v>
      </c>
      <c r="E864">
        <v>31</v>
      </c>
      <c r="F864">
        <v>5</v>
      </c>
      <c r="G864" s="160">
        <v>0.16129032258064516</v>
      </c>
      <c r="H864">
        <v>22</v>
      </c>
      <c r="I864">
        <v>5</v>
      </c>
      <c r="J864" s="160">
        <v>0.22727272727272727</v>
      </c>
      <c r="K864">
        <v>23</v>
      </c>
      <c r="L864">
        <v>6</v>
      </c>
      <c r="M864" s="160">
        <v>0.2608695652173913</v>
      </c>
      <c r="N864">
        <v>29</v>
      </c>
      <c r="O864">
        <v>16</v>
      </c>
      <c r="P864" s="160">
        <v>0.55172413793103448</v>
      </c>
    </row>
    <row r="865" spans="1:16" x14ac:dyDescent="0.25">
      <c r="A865" s="44">
        <f>+COUNTIF($B$1:B865,ESTADISTICAS!B$9)</f>
        <v>0</v>
      </c>
      <c r="B865" t="str">
        <f t="shared" si="13"/>
        <v>68</v>
      </c>
      <c r="C865" s="157">
        <v>68176</v>
      </c>
      <c r="D865" s="158" t="s">
        <v>2502</v>
      </c>
      <c r="E865">
        <v>28</v>
      </c>
      <c r="F865">
        <v>11</v>
      </c>
      <c r="G865" s="160">
        <v>0.39285714285714285</v>
      </c>
      <c r="H865">
        <v>22</v>
      </c>
      <c r="I865">
        <v>11</v>
      </c>
      <c r="J865" s="160">
        <v>0.5</v>
      </c>
      <c r="K865">
        <v>22</v>
      </c>
      <c r="L865">
        <v>10</v>
      </c>
      <c r="M865" s="160">
        <v>0.45454545454545453</v>
      </c>
      <c r="N865">
        <v>22</v>
      </c>
      <c r="O865">
        <v>5</v>
      </c>
      <c r="P865" s="160">
        <v>0.22727272727272727</v>
      </c>
    </row>
    <row r="866" spans="1:16" x14ac:dyDescent="0.25">
      <c r="A866" s="44">
        <f>+COUNTIF($B$1:B866,ESTADISTICAS!B$9)</f>
        <v>0</v>
      </c>
      <c r="B866" t="str">
        <f t="shared" si="13"/>
        <v>68</v>
      </c>
      <c r="C866" s="157">
        <v>68179</v>
      </c>
      <c r="D866" s="158" t="s">
        <v>2145</v>
      </c>
      <c r="E866">
        <v>30</v>
      </c>
      <c r="F866">
        <v>12</v>
      </c>
      <c r="G866" s="160">
        <v>0.4</v>
      </c>
      <c r="H866">
        <v>47</v>
      </c>
      <c r="I866">
        <v>20</v>
      </c>
      <c r="J866" s="160">
        <v>0.42553191489361702</v>
      </c>
      <c r="K866">
        <v>36</v>
      </c>
      <c r="L866">
        <v>18</v>
      </c>
      <c r="M866" s="160">
        <v>0.5</v>
      </c>
      <c r="N866">
        <v>43</v>
      </c>
      <c r="O866">
        <v>20</v>
      </c>
      <c r="P866" s="160">
        <v>0.46511627906976744</v>
      </c>
    </row>
    <row r="867" spans="1:16" x14ac:dyDescent="0.25">
      <c r="A867" s="44">
        <f>+COUNTIF($B$1:B867,ESTADISTICAS!B$9)</f>
        <v>0</v>
      </c>
      <c r="B867" t="str">
        <f t="shared" si="13"/>
        <v>68</v>
      </c>
      <c r="C867" s="157">
        <v>68190</v>
      </c>
      <c r="D867" s="158" t="s">
        <v>2146</v>
      </c>
      <c r="E867">
        <v>309</v>
      </c>
      <c r="F867">
        <v>99</v>
      </c>
      <c r="G867" s="160">
        <v>0.32038834951456313</v>
      </c>
      <c r="H867">
        <v>286</v>
      </c>
      <c r="I867">
        <v>108</v>
      </c>
      <c r="J867" s="160">
        <v>0.3776223776223776</v>
      </c>
      <c r="K867">
        <v>279</v>
      </c>
      <c r="L867">
        <v>104</v>
      </c>
      <c r="M867" s="160">
        <v>0.37275985663082439</v>
      </c>
      <c r="N867">
        <v>391</v>
      </c>
      <c r="O867">
        <v>131</v>
      </c>
      <c r="P867" s="160">
        <v>0.33503836317135549</v>
      </c>
    </row>
    <row r="868" spans="1:16" x14ac:dyDescent="0.25">
      <c r="A868" s="44">
        <f>+COUNTIF($B$1:B868,ESTADISTICAS!B$9)</f>
        <v>0</v>
      </c>
      <c r="B868" t="str">
        <f t="shared" si="13"/>
        <v>68</v>
      </c>
      <c r="C868" s="157">
        <v>68207</v>
      </c>
      <c r="D868" s="158" t="s">
        <v>1444</v>
      </c>
      <c r="E868">
        <v>33</v>
      </c>
      <c r="F868">
        <v>12</v>
      </c>
      <c r="G868" s="160">
        <v>0.36363636363636365</v>
      </c>
      <c r="H868">
        <v>52</v>
      </c>
      <c r="I868">
        <v>28</v>
      </c>
      <c r="J868" s="160">
        <v>0.53846153846153844</v>
      </c>
      <c r="K868">
        <v>42</v>
      </c>
      <c r="L868">
        <v>26</v>
      </c>
      <c r="M868" s="160">
        <v>0.61904761904761907</v>
      </c>
      <c r="N868">
        <v>42</v>
      </c>
      <c r="O868">
        <v>28</v>
      </c>
      <c r="P868" s="160">
        <v>0.66666666666666663</v>
      </c>
    </row>
    <row r="869" spans="1:16" x14ac:dyDescent="0.25">
      <c r="A869" s="44">
        <f>+COUNTIF($B$1:B869,ESTADISTICAS!B$9)</f>
        <v>0</v>
      </c>
      <c r="B869" t="str">
        <f t="shared" si="13"/>
        <v>68</v>
      </c>
      <c r="C869" s="157">
        <v>68209</v>
      </c>
      <c r="D869" s="158" t="s">
        <v>2147</v>
      </c>
      <c r="E869">
        <v>19</v>
      </c>
      <c r="F869">
        <v>4</v>
      </c>
      <c r="G869" s="160">
        <v>0.21052631578947367</v>
      </c>
      <c r="H869">
        <v>23</v>
      </c>
      <c r="I869">
        <v>8</v>
      </c>
      <c r="J869" s="160">
        <v>0.34782608695652173</v>
      </c>
      <c r="K869">
        <v>17</v>
      </c>
      <c r="L869">
        <v>5</v>
      </c>
      <c r="M869" s="160">
        <v>0.29411764705882354</v>
      </c>
      <c r="N869">
        <v>25</v>
      </c>
      <c r="O869">
        <v>5</v>
      </c>
      <c r="P869" s="160">
        <v>0.2</v>
      </c>
    </row>
    <row r="870" spans="1:16" x14ac:dyDescent="0.25">
      <c r="A870" s="44">
        <f>+COUNTIF($B$1:B870,ESTADISTICAS!B$9)</f>
        <v>0</v>
      </c>
      <c r="B870" t="str">
        <f t="shared" si="13"/>
        <v>68</v>
      </c>
      <c r="C870" s="157">
        <v>68211</v>
      </c>
      <c r="D870" s="158" t="s">
        <v>2148</v>
      </c>
      <c r="E870">
        <v>53</v>
      </c>
      <c r="F870">
        <v>28</v>
      </c>
      <c r="G870" s="160">
        <v>0.52830188679245282</v>
      </c>
      <c r="H870">
        <v>72</v>
      </c>
      <c r="I870">
        <v>29</v>
      </c>
      <c r="J870" s="160">
        <v>0.40277777777777779</v>
      </c>
      <c r="K870">
        <v>46</v>
      </c>
      <c r="L870">
        <v>17</v>
      </c>
      <c r="M870" s="160">
        <v>0.36956521739130432</v>
      </c>
      <c r="N870">
        <v>47</v>
      </c>
      <c r="O870">
        <v>21</v>
      </c>
      <c r="P870" s="160">
        <v>0.44680851063829785</v>
      </c>
    </row>
    <row r="871" spans="1:16" x14ac:dyDescent="0.25">
      <c r="A871" s="44">
        <f>+COUNTIF($B$1:B871,ESTADISTICAS!B$9)</f>
        <v>0</v>
      </c>
      <c r="B871" t="str">
        <f t="shared" si="13"/>
        <v>68</v>
      </c>
      <c r="C871" s="157">
        <v>68217</v>
      </c>
      <c r="D871" s="158" t="s">
        <v>2149</v>
      </c>
      <c r="E871">
        <v>38</v>
      </c>
      <c r="F871">
        <v>4</v>
      </c>
      <c r="G871" s="160">
        <v>0.10526315789473684</v>
      </c>
      <c r="H871">
        <v>38</v>
      </c>
      <c r="I871">
        <v>1</v>
      </c>
      <c r="J871" s="160">
        <v>2.6315789473684209E-2</v>
      </c>
      <c r="K871">
        <v>41</v>
      </c>
      <c r="L871">
        <v>8</v>
      </c>
      <c r="M871" s="160">
        <v>0.1951219512195122</v>
      </c>
      <c r="N871">
        <v>60</v>
      </c>
      <c r="O871">
        <v>13</v>
      </c>
      <c r="P871" s="160">
        <v>0.21666666666666667</v>
      </c>
    </row>
    <row r="872" spans="1:16" x14ac:dyDescent="0.25">
      <c r="A872" s="44">
        <f>+COUNTIF($B$1:B872,ESTADISTICAS!B$9)</f>
        <v>0</v>
      </c>
      <c r="B872" t="str">
        <f t="shared" si="13"/>
        <v>68</v>
      </c>
      <c r="C872" s="157">
        <v>68229</v>
      </c>
      <c r="D872" s="158" t="s">
        <v>2150</v>
      </c>
      <c r="E872">
        <v>154</v>
      </c>
      <c r="F872">
        <v>59</v>
      </c>
      <c r="G872" s="160">
        <v>0.38311688311688313</v>
      </c>
      <c r="H872">
        <v>132</v>
      </c>
      <c r="I872">
        <v>47</v>
      </c>
      <c r="J872" s="160">
        <v>0.35606060606060608</v>
      </c>
      <c r="K872">
        <v>116</v>
      </c>
      <c r="L872">
        <v>42</v>
      </c>
      <c r="M872" s="160">
        <v>0.36206896551724138</v>
      </c>
      <c r="N872">
        <v>145</v>
      </c>
      <c r="O872">
        <v>51</v>
      </c>
      <c r="P872" s="160">
        <v>0.35172413793103446</v>
      </c>
    </row>
    <row r="873" spans="1:16" x14ac:dyDescent="0.25">
      <c r="A873" s="44">
        <f>+COUNTIF($B$1:B873,ESTADISTICAS!B$9)</f>
        <v>0</v>
      </c>
      <c r="B873" t="str">
        <f t="shared" si="13"/>
        <v>68</v>
      </c>
      <c r="C873" s="157">
        <v>68235</v>
      </c>
      <c r="D873" s="158" t="s">
        <v>2151</v>
      </c>
      <c r="E873">
        <v>103</v>
      </c>
      <c r="F873">
        <v>24</v>
      </c>
      <c r="G873" s="160">
        <v>0.23300970873786409</v>
      </c>
      <c r="H873">
        <v>103</v>
      </c>
      <c r="I873">
        <v>23</v>
      </c>
      <c r="J873" s="160">
        <v>0.22330097087378642</v>
      </c>
      <c r="K873">
        <v>113</v>
      </c>
      <c r="L873">
        <v>38</v>
      </c>
      <c r="M873" s="160">
        <v>0.33628318584070799</v>
      </c>
      <c r="N873">
        <v>134</v>
      </c>
      <c r="O873">
        <v>31</v>
      </c>
      <c r="P873" s="160">
        <v>0.23134328358208955</v>
      </c>
    </row>
    <row r="874" spans="1:16" x14ac:dyDescent="0.25">
      <c r="A874" s="44">
        <f>+COUNTIF($B$1:B874,ESTADISTICAS!B$9)</f>
        <v>0</v>
      </c>
      <c r="B874" t="str">
        <f t="shared" si="13"/>
        <v>68</v>
      </c>
      <c r="C874" s="157">
        <v>68245</v>
      </c>
      <c r="D874" s="158" t="s">
        <v>2152</v>
      </c>
      <c r="E874">
        <v>13</v>
      </c>
      <c r="F874">
        <v>3</v>
      </c>
      <c r="G874" s="160">
        <v>0.23076923076923078</v>
      </c>
      <c r="H874">
        <v>22</v>
      </c>
      <c r="I874">
        <v>8</v>
      </c>
      <c r="J874" s="160">
        <v>0.36363636363636365</v>
      </c>
      <c r="K874">
        <v>21</v>
      </c>
      <c r="L874">
        <v>8</v>
      </c>
      <c r="M874" s="160">
        <v>0.38095238095238093</v>
      </c>
      <c r="N874">
        <v>20</v>
      </c>
      <c r="O874">
        <v>4</v>
      </c>
      <c r="P874" s="160">
        <v>0.2</v>
      </c>
    </row>
    <row r="875" spans="1:16" x14ac:dyDescent="0.25">
      <c r="A875" s="44">
        <f>+COUNTIF($B$1:B875,ESTADISTICAS!B$9)</f>
        <v>0</v>
      </c>
      <c r="B875" t="str">
        <f t="shared" si="13"/>
        <v>68</v>
      </c>
      <c r="C875" s="157">
        <v>68250</v>
      </c>
      <c r="D875" s="158" t="s">
        <v>1563</v>
      </c>
      <c r="E875">
        <v>47</v>
      </c>
      <c r="F875">
        <v>16</v>
      </c>
      <c r="G875" s="160">
        <v>0.34042553191489361</v>
      </c>
      <c r="H875">
        <v>53</v>
      </c>
      <c r="I875">
        <v>13</v>
      </c>
      <c r="J875" s="160">
        <v>0.24528301886792453</v>
      </c>
      <c r="K875">
        <v>44</v>
      </c>
      <c r="L875">
        <v>11</v>
      </c>
      <c r="M875" s="160">
        <v>0.25</v>
      </c>
      <c r="N875">
        <v>46</v>
      </c>
      <c r="O875">
        <v>5</v>
      </c>
      <c r="P875" s="160">
        <v>0.10869565217391304</v>
      </c>
    </row>
    <row r="876" spans="1:16" x14ac:dyDescent="0.25">
      <c r="A876" s="44">
        <f>+COUNTIF($B$1:B876,ESTADISTICAS!B$9)</f>
        <v>0</v>
      </c>
      <c r="B876" t="str">
        <f t="shared" si="13"/>
        <v>68</v>
      </c>
      <c r="C876" s="157">
        <v>68255</v>
      </c>
      <c r="D876" s="158" t="s">
        <v>2153</v>
      </c>
      <c r="E876">
        <v>95</v>
      </c>
      <c r="F876">
        <v>44</v>
      </c>
      <c r="G876" s="160">
        <v>0.4631578947368421</v>
      </c>
      <c r="H876">
        <v>126</v>
      </c>
      <c r="I876">
        <v>39</v>
      </c>
      <c r="J876" s="160">
        <v>0.30952380952380953</v>
      </c>
      <c r="K876">
        <v>90</v>
      </c>
      <c r="L876">
        <v>32</v>
      </c>
      <c r="M876" s="160">
        <v>0.35555555555555557</v>
      </c>
      <c r="N876">
        <v>112</v>
      </c>
      <c r="O876">
        <v>35</v>
      </c>
      <c r="P876" s="160">
        <v>0.3125</v>
      </c>
    </row>
    <row r="877" spans="1:16" x14ac:dyDescent="0.25">
      <c r="A877" s="44">
        <f>+COUNTIF($B$1:B877,ESTADISTICAS!B$9)</f>
        <v>0</v>
      </c>
      <c r="B877" t="str">
        <f t="shared" si="13"/>
        <v>68</v>
      </c>
      <c r="C877" s="157">
        <v>68264</v>
      </c>
      <c r="D877" s="158" t="s">
        <v>2154</v>
      </c>
      <c r="E877">
        <v>12</v>
      </c>
      <c r="F877">
        <v>4</v>
      </c>
      <c r="G877" s="160">
        <v>0.33333333333333331</v>
      </c>
      <c r="H877">
        <v>23</v>
      </c>
      <c r="I877">
        <v>5</v>
      </c>
      <c r="J877" s="160">
        <v>0.21739130434782608</v>
      </c>
      <c r="K877">
        <v>12</v>
      </c>
      <c r="L877">
        <v>7</v>
      </c>
      <c r="M877" s="160">
        <v>0.58333333333333337</v>
      </c>
      <c r="N877">
        <v>13</v>
      </c>
      <c r="O877">
        <v>6</v>
      </c>
      <c r="P877" s="160">
        <v>0.46153846153846156</v>
      </c>
    </row>
    <row r="878" spans="1:16" x14ac:dyDescent="0.25">
      <c r="A878" s="44">
        <f>+COUNTIF($B$1:B878,ESTADISTICAS!B$9)</f>
        <v>0</v>
      </c>
      <c r="B878" t="str">
        <f t="shared" si="13"/>
        <v>68</v>
      </c>
      <c r="C878" s="157">
        <v>68266</v>
      </c>
      <c r="D878" s="158" t="s">
        <v>2155</v>
      </c>
      <c r="E878">
        <v>48</v>
      </c>
      <c r="F878">
        <v>19</v>
      </c>
      <c r="G878" s="160">
        <v>0.39583333333333331</v>
      </c>
      <c r="H878">
        <v>51</v>
      </c>
      <c r="I878">
        <v>31</v>
      </c>
      <c r="J878" s="160">
        <v>0.60784313725490191</v>
      </c>
      <c r="K878">
        <v>41</v>
      </c>
      <c r="L878">
        <v>25</v>
      </c>
      <c r="M878" s="160">
        <v>0.6097560975609756</v>
      </c>
      <c r="N878">
        <v>34</v>
      </c>
      <c r="O878">
        <v>16</v>
      </c>
      <c r="P878" s="160">
        <v>0.47058823529411764</v>
      </c>
    </row>
    <row r="879" spans="1:16" x14ac:dyDescent="0.25">
      <c r="A879" s="44">
        <f>+COUNTIF($B$1:B879,ESTADISTICAS!B$9)</f>
        <v>0</v>
      </c>
      <c r="B879" t="str">
        <f t="shared" si="13"/>
        <v>68</v>
      </c>
      <c r="C879" s="157">
        <v>68271</v>
      </c>
      <c r="D879" s="158" t="s">
        <v>2156</v>
      </c>
      <c r="E879">
        <v>61</v>
      </c>
      <c r="F879">
        <v>7</v>
      </c>
      <c r="G879" s="160">
        <v>0.11475409836065574</v>
      </c>
      <c r="H879">
        <v>69</v>
      </c>
      <c r="I879">
        <v>14</v>
      </c>
      <c r="J879" s="160">
        <v>0.20289855072463769</v>
      </c>
      <c r="K879">
        <v>68</v>
      </c>
      <c r="L879">
        <v>25</v>
      </c>
      <c r="M879" s="160">
        <v>0.36764705882352944</v>
      </c>
      <c r="N879">
        <v>60</v>
      </c>
      <c r="O879">
        <v>14</v>
      </c>
      <c r="P879" s="160">
        <v>0.23333333333333334</v>
      </c>
    </row>
    <row r="880" spans="1:16" x14ac:dyDescent="0.25">
      <c r="A880" s="44">
        <f>+COUNTIF($B$1:B880,ESTADISTICAS!B$9)</f>
        <v>0</v>
      </c>
      <c r="B880" t="str">
        <f t="shared" si="13"/>
        <v>68</v>
      </c>
      <c r="C880" s="157">
        <v>68276</v>
      </c>
      <c r="D880" s="158" t="s">
        <v>2157</v>
      </c>
      <c r="E880">
        <v>2615</v>
      </c>
      <c r="F880">
        <v>1315</v>
      </c>
      <c r="G880" s="160">
        <v>0.50286806883365198</v>
      </c>
      <c r="H880">
        <v>2409</v>
      </c>
      <c r="I880">
        <v>1202</v>
      </c>
      <c r="J880" s="160">
        <v>0.49896222498962223</v>
      </c>
      <c r="K880">
        <v>2545</v>
      </c>
      <c r="L880">
        <v>1442</v>
      </c>
      <c r="M880" s="160">
        <v>0.5666011787819254</v>
      </c>
      <c r="N880">
        <v>2545</v>
      </c>
      <c r="O880">
        <v>1308</v>
      </c>
      <c r="P880" s="160">
        <v>0.51394891944990173</v>
      </c>
    </row>
    <row r="881" spans="1:16" x14ac:dyDescent="0.25">
      <c r="A881" s="44">
        <f>+COUNTIF($B$1:B881,ESTADISTICAS!B$9)</f>
        <v>0</v>
      </c>
      <c r="B881" t="str">
        <f t="shared" si="13"/>
        <v>68</v>
      </c>
      <c r="C881" s="157">
        <v>68296</v>
      </c>
      <c r="D881" s="158" t="s">
        <v>2158</v>
      </c>
      <c r="E881">
        <v>26</v>
      </c>
      <c r="F881">
        <v>9</v>
      </c>
      <c r="G881" s="160">
        <v>0.34615384615384615</v>
      </c>
      <c r="H881">
        <v>38</v>
      </c>
      <c r="I881">
        <v>16</v>
      </c>
      <c r="J881" s="160">
        <v>0.42105263157894735</v>
      </c>
      <c r="K881">
        <v>37</v>
      </c>
      <c r="L881">
        <v>11</v>
      </c>
      <c r="M881" s="160">
        <v>0.29729729729729731</v>
      </c>
      <c r="N881">
        <v>45</v>
      </c>
      <c r="O881">
        <v>21</v>
      </c>
      <c r="P881" s="160">
        <v>0.46666666666666667</v>
      </c>
    </row>
    <row r="882" spans="1:16" x14ac:dyDescent="0.25">
      <c r="A882" s="44">
        <f>+COUNTIF($B$1:B882,ESTADISTICAS!B$9)</f>
        <v>0</v>
      </c>
      <c r="B882" t="str">
        <f t="shared" si="13"/>
        <v>68</v>
      </c>
      <c r="C882" s="157">
        <v>68298</v>
      </c>
      <c r="D882" s="158" t="s">
        <v>2159</v>
      </c>
      <c r="E882">
        <v>21</v>
      </c>
      <c r="F882">
        <v>4</v>
      </c>
      <c r="G882" s="160">
        <v>0.19047619047619047</v>
      </c>
      <c r="H882">
        <v>22</v>
      </c>
      <c r="I882">
        <v>7</v>
      </c>
      <c r="J882" s="160">
        <v>0.31818181818181818</v>
      </c>
      <c r="K882">
        <v>12</v>
      </c>
      <c r="L882">
        <v>5</v>
      </c>
      <c r="M882" s="160">
        <v>0.41666666666666669</v>
      </c>
      <c r="N882">
        <v>18</v>
      </c>
      <c r="O882">
        <v>5</v>
      </c>
      <c r="P882" s="160">
        <v>0.27777777777777779</v>
      </c>
    </row>
    <row r="883" spans="1:16" x14ac:dyDescent="0.25">
      <c r="A883" s="44">
        <f>+COUNTIF($B$1:B883,ESTADISTICAS!B$9)</f>
        <v>0</v>
      </c>
      <c r="B883" t="str">
        <f t="shared" si="13"/>
        <v>68</v>
      </c>
      <c r="C883" s="157">
        <v>68307</v>
      </c>
      <c r="D883" s="158" t="s">
        <v>2160</v>
      </c>
      <c r="E883">
        <v>1232</v>
      </c>
      <c r="F883">
        <v>562</v>
      </c>
      <c r="G883" s="160">
        <v>0.45616883116883117</v>
      </c>
      <c r="H883">
        <v>1308</v>
      </c>
      <c r="I883">
        <v>575</v>
      </c>
      <c r="J883" s="160">
        <v>0.43960244648318042</v>
      </c>
      <c r="K883">
        <v>1384</v>
      </c>
      <c r="L883">
        <v>589</v>
      </c>
      <c r="M883" s="160">
        <v>0.42557803468208094</v>
      </c>
      <c r="N883">
        <v>1378</v>
      </c>
      <c r="O883">
        <v>520</v>
      </c>
      <c r="P883" s="160">
        <v>0.37735849056603776</v>
      </c>
    </row>
    <row r="884" spans="1:16" x14ac:dyDescent="0.25">
      <c r="A884" s="44">
        <f>+COUNTIF($B$1:B884,ESTADISTICAS!B$9)</f>
        <v>0</v>
      </c>
      <c r="B884" t="str">
        <f t="shared" si="13"/>
        <v>68</v>
      </c>
      <c r="C884" s="157">
        <v>68318</v>
      </c>
      <c r="D884" s="158" t="s">
        <v>2161</v>
      </c>
      <c r="E884">
        <v>31</v>
      </c>
      <c r="F884">
        <v>7</v>
      </c>
      <c r="G884" s="160">
        <v>0.22580645161290322</v>
      </c>
      <c r="H884">
        <v>61</v>
      </c>
      <c r="I884">
        <v>15</v>
      </c>
      <c r="J884" s="160">
        <v>0.24590163934426229</v>
      </c>
      <c r="K884">
        <v>38</v>
      </c>
      <c r="L884">
        <v>4</v>
      </c>
      <c r="M884" s="160">
        <v>0.10526315789473684</v>
      </c>
      <c r="N884">
        <v>36</v>
      </c>
      <c r="O884">
        <v>6</v>
      </c>
      <c r="P884" s="160">
        <v>0.16666666666666666</v>
      </c>
    </row>
    <row r="885" spans="1:16" x14ac:dyDescent="0.25">
      <c r="A885" s="44">
        <f>+COUNTIF($B$1:B885,ESTADISTICAS!B$9)</f>
        <v>0</v>
      </c>
      <c r="B885" t="str">
        <f t="shared" si="13"/>
        <v>68</v>
      </c>
      <c r="C885" s="157">
        <v>68320</v>
      </c>
      <c r="D885" s="158" t="s">
        <v>1459</v>
      </c>
      <c r="E885">
        <v>70</v>
      </c>
      <c r="F885">
        <v>23</v>
      </c>
      <c r="G885" s="160">
        <v>0.32857142857142857</v>
      </c>
      <c r="H885">
        <v>71</v>
      </c>
      <c r="I885">
        <v>17</v>
      </c>
      <c r="J885" s="160">
        <v>0.23943661971830985</v>
      </c>
      <c r="K885">
        <v>77</v>
      </c>
      <c r="L885">
        <v>21</v>
      </c>
      <c r="M885" s="160">
        <v>0.27272727272727271</v>
      </c>
      <c r="N885">
        <v>72</v>
      </c>
      <c r="O885">
        <v>21</v>
      </c>
      <c r="P885" s="160">
        <v>0.29166666666666669</v>
      </c>
    </row>
    <row r="886" spans="1:16" x14ac:dyDescent="0.25">
      <c r="A886" s="44">
        <f>+COUNTIF($B$1:B886,ESTADISTICAS!B$9)</f>
        <v>0</v>
      </c>
      <c r="B886" t="str">
        <f t="shared" si="13"/>
        <v>68</v>
      </c>
      <c r="C886" s="157">
        <v>68322</v>
      </c>
      <c r="D886" s="158" t="s">
        <v>2162</v>
      </c>
      <c r="E886">
        <v>14</v>
      </c>
      <c r="F886">
        <v>5</v>
      </c>
      <c r="G886" s="160">
        <v>0.35714285714285715</v>
      </c>
      <c r="H886">
        <v>21</v>
      </c>
      <c r="I886">
        <v>7</v>
      </c>
      <c r="J886" s="160">
        <v>0.33333333333333331</v>
      </c>
      <c r="K886">
        <v>34</v>
      </c>
      <c r="L886">
        <v>12</v>
      </c>
      <c r="M886" s="160">
        <v>0.35294117647058826</v>
      </c>
      <c r="N886">
        <v>21</v>
      </c>
      <c r="O886">
        <v>11</v>
      </c>
      <c r="P886" s="160">
        <v>0.52380952380952384</v>
      </c>
    </row>
    <row r="887" spans="1:16" x14ac:dyDescent="0.25">
      <c r="A887" s="44">
        <f>+COUNTIF($B$1:B887,ESTADISTICAS!B$9)</f>
        <v>0</v>
      </c>
      <c r="B887" t="str">
        <f t="shared" si="13"/>
        <v>68</v>
      </c>
      <c r="C887" s="157">
        <v>68324</v>
      </c>
      <c r="D887" s="158" t="s">
        <v>2163</v>
      </c>
      <c r="E887">
        <v>34</v>
      </c>
      <c r="F887">
        <v>15</v>
      </c>
      <c r="G887" s="160">
        <v>0.44117647058823528</v>
      </c>
      <c r="H887">
        <v>28</v>
      </c>
      <c r="I887">
        <v>14</v>
      </c>
      <c r="J887" s="160">
        <v>0.5</v>
      </c>
      <c r="K887">
        <v>30</v>
      </c>
      <c r="L887">
        <v>10</v>
      </c>
      <c r="M887" s="160">
        <v>0.33333333333333331</v>
      </c>
      <c r="N887">
        <v>39</v>
      </c>
      <c r="O887">
        <v>16</v>
      </c>
      <c r="P887" s="160">
        <v>0.41025641025641024</v>
      </c>
    </row>
    <row r="888" spans="1:16" x14ac:dyDescent="0.25">
      <c r="A888" s="44">
        <f>+COUNTIF($B$1:B888,ESTADISTICAS!B$9)</f>
        <v>0</v>
      </c>
      <c r="B888" t="str">
        <f t="shared" si="13"/>
        <v>68</v>
      </c>
      <c r="C888" s="157">
        <v>68327</v>
      </c>
      <c r="D888" s="158" t="s">
        <v>2164</v>
      </c>
      <c r="E888">
        <v>44</v>
      </c>
      <c r="F888">
        <v>24</v>
      </c>
      <c r="G888" s="160">
        <v>0.54545454545454541</v>
      </c>
      <c r="H888">
        <v>86</v>
      </c>
      <c r="I888">
        <v>31</v>
      </c>
      <c r="J888" s="160">
        <v>0.36046511627906974</v>
      </c>
      <c r="K888">
        <v>79</v>
      </c>
      <c r="L888">
        <v>41</v>
      </c>
      <c r="M888" s="160">
        <v>0.51898734177215189</v>
      </c>
      <c r="N888">
        <v>65</v>
      </c>
      <c r="O888">
        <v>33</v>
      </c>
      <c r="P888" s="160">
        <v>0.50769230769230766</v>
      </c>
    </row>
    <row r="889" spans="1:16" x14ac:dyDescent="0.25">
      <c r="A889" s="44">
        <f>+COUNTIF($B$1:B889,ESTADISTICAS!B$9)</f>
        <v>0</v>
      </c>
      <c r="B889" t="str">
        <f t="shared" si="13"/>
        <v>68</v>
      </c>
      <c r="C889" s="157">
        <v>68344</v>
      </c>
      <c r="D889" s="158" t="s">
        <v>2165</v>
      </c>
      <c r="E889">
        <v>21</v>
      </c>
      <c r="F889">
        <v>6</v>
      </c>
      <c r="G889" s="160">
        <v>0.2857142857142857</v>
      </c>
      <c r="H889">
        <v>13</v>
      </c>
      <c r="I889">
        <v>5</v>
      </c>
      <c r="J889" s="160">
        <v>0.38461538461538464</v>
      </c>
      <c r="K889">
        <v>19</v>
      </c>
      <c r="L889">
        <v>9</v>
      </c>
      <c r="M889" s="160">
        <v>0.47368421052631576</v>
      </c>
      <c r="N889">
        <v>22</v>
      </c>
      <c r="O889">
        <v>12</v>
      </c>
      <c r="P889" s="160">
        <v>0.54545454545454541</v>
      </c>
    </row>
    <row r="890" spans="1:16" x14ac:dyDescent="0.25">
      <c r="A890" s="44">
        <f>+COUNTIF($B$1:B890,ESTADISTICAS!B$9)</f>
        <v>0</v>
      </c>
      <c r="B890" t="str">
        <f t="shared" si="13"/>
        <v>68</v>
      </c>
      <c r="C890" s="157">
        <v>68368</v>
      </c>
      <c r="D890" s="158" t="s">
        <v>2166</v>
      </c>
      <c r="E890">
        <v>48</v>
      </c>
      <c r="F890">
        <v>11</v>
      </c>
      <c r="G890" s="160">
        <v>0.22916666666666666</v>
      </c>
      <c r="H890">
        <v>63</v>
      </c>
      <c r="I890">
        <v>15</v>
      </c>
      <c r="J890" s="160">
        <v>0.23809523809523808</v>
      </c>
      <c r="K890">
        <v>46</v>
      </c>
      <c r="L890">
        <v>13</v>
      </c>
      <c r="M890" s="160">
        <v>0.28260869565217389</v>
      </c>
      <c r="N890">
        <v>50</v>
      </c>
      <c r="O890">
        <v>12</v>
      </c>
      <c r="P890" s="160">
        <v>0.24</v>
      </c>
    </row>
    <row r="891" spans="1:16" x14ac:dyDescent="0.25">
      <c r="A891" s="44">
        <f>+COUNTIF($B$1:B891,ESTADISTICAS!B$9)</f>
        <v>0</v>
      </c>
      <c r="B891" t="str">
        <f t="shared" si="13"/>
        <v>68</v>
      </c>
      <c r="C891" s="157">
        <v>68370</v>
      </c>
      <c r="D891" s="158" t="s">
        <v>2167</v>
      </c>
      <c r="E891">
        <v>19</v>
      </c>
      <c r="F891">
        <v>6</v>
      </c>
      <c r="G891" s="160">
        <v>0.31578947368421051</v>
      </c>
      <c r="H891">
        <v>12</v>
      </c>
      <c r="I891">
        <v>1</v>
      </c>
      <c r="J891" s="160">
        <v>8.3333333333333329E-2</v>
      </c>
      <c r="K891">
        <v>12</v>
      </c>
      <c r="L891">
        <v>6</v>
      </c>
      <c r="M891" s="160">
        <v>0.5</v>
      </c>
      <c r="N891">
        <v>8</v>
      </c>
      <c r="O891">
        <v>5</v>
      </c>
      <c r="P891" s="160">
        <v>0.625</v>
      </c>
    </row>
    <row r="892" spans="1:16" x14ac:dyDescent="0.25">
      <c r="A892" s="44">
        <f>+COUNTIF($B$1:B892,ESTADISTICAS!B$9)</f>
        <v>0</v>
      </c>
      <c r="B892" t="str">
        <f t="shared" si="13"/>
        <v>68</v>
      </c>
      <c r="C892" s="157">
        <v>68377</v>
      </c>
      <c r="D892" s="158" t="s">
        <v>2168</v>
      </c>
      <c r="E892">
        <v>67</v>
      </c>
      <c r="F892">
        <v>19</v>
      </c>
      <c r="G892" s="160">
        <v>0.28358208955223879</v>
      </c>
      <c r="H892">
        <v>59</v>
      </c>
      <c r="I892">
        <v>28</v>
      </c>
      <c r="J892" s="160">
        <v>0.47457627118644069</v>
      </c>
      <c r="K892">
        <v>65</v>
      </c>
      <c r="L892">
        <v>23</v>
      </c>
      <c r="M892" s="160">
        <v>0.35384615384615387</v>
      </c>
      <c r="N892">
        <v>71</v>
      </c>
      <c r="O892">
        <v>18</v>
      </c>
      <c r="P892" s="160">
        <v>0.25352112676056338</v>
      </c>
    </row>
    <row r="893" spans="1:16" x14ac:dyDescent="0.25">
      <c r="A893" s="44">
        <f>+COUNTIF($B$1:B893,ESTADISTICAS!B$9)</f>
        <v>0</v>
      </c>
      <c r="B893" t="str">
        <f t="shared" si="13"/>
        <v>68</v>
      </c>
      <c r="C893" s="157">
        <v>68385</v>
      </c>
      <c r="D893" s="158" t="s">
        <v>2169</v>
      </c>
      <c r="E893">
        <v>117</v>
      </c>
      <c r="F893">
        <v>31</v>
      </c>
      <c r="G893" s="160">
        <v>0.26495726495726496</v>
      </c>
      <c r="H893">
        <v>131</v>
      </c>
      <c r="I893">
        <v>26</v>
      </c>
      <c r="J893" s="160">
        <v>0.19847328244274809</v>
      </c>
      <c r="K893">
        <v>119</v>
      </c>
      <c r="L893">
        <v>37</v>
      </c>
      <c r="M893" s="160">
        <v>0.31092436974789917</v>
      </c>
      <c r="N893">
        <v>125</v>
      </c>
      <c r="O893">
        <v>40</v>
      </c>
      <c r="P893" s="160">
        <v>0.32</v>
      </c>
    </row>
    <row r="894" spans="1:16" x14ac:dyDescent="0.25">
      <c r="A894" s="44">
        <f>+COUNTIF($B$1:B894,ESTADISTICAS!B$9)</f>
        <v>0</v>
      </c>
      <c r="B894" t="str">
        <f t="shared" si="13"/>
        <v>68</v>
      </c>
      <c r="C894" s="157">
        <v>68397</v>
      </c>
      <c r="D894" s="158" t="s">
        <v>1795</v>
      </c>
      <c r="E894">
        <v>42</v>
      </c>
      <c r="F894">
        <v>20</v>
      </c>
      <c r="G894" s="160">
        <v>0.47619047619047616</v>
      </c>
      <c r="H894">
        <v>38</v>
      </c>
      <c r="I894">
        <v>9</v>
      </c>
      <c r="J894" s="160">
        <v>0.23684210526315788</v>
      </c>
      <c r="K894">
        <v>49</v>
      </c>
      <c r="L894">
        <v>18</v>
      </c>
      <c r="M894" s="160">
        <v>0.36734693877551022</v>
      </c>
      <c r="N894">
        <v>44</v>
      </c>
      <c r="O894">
        <v>10</v>
      </c>
      <c r="P894" s="160">
        <v>0.22727272727272727</v>
      </c>
    </row>
    <row r="895" spans="1:16" x14ac:dyDescent="0.25">
      <c r="A895" s="44">
        <f>+COUNTIF($B$1:B895,ESTADISTICAS!B$9)</f>
        <v>0</v>
      </c>
      <c r="B895" t="str">
        <f t="shared" si="13"/>
        <v>68</v>
      </c>
      <c r="C895" s="157">
        <v>68406</v>
      </c>
      <c r="D895" s="158" t="s">
        <v>2170</v>
      </c>
      <c r="E895">
        <v>335</v>
      </c>
      <c r="F895">
        <v>126</v>
      </c>
      <c r="G895" s="160">
        <v>0.37611940298507462</v>
      </c>
      <c r="H895">
        <v>336</v>
      </c>
      <c r="I895">
        <v>149</v>
      </c>
      <c r="J895" s="160">
        <v>0.44345238095238093</v>
      </c>
      <c r="K895">
        <v>343</v>
      </c>
      <c r="L895">
        <v>141</v>
      </c>
      <c r="M895" s="160">
        <v>0.41107871720116618</v>
      </c>
      <c r="N895">
        <v>371</v>
      </c>
      <c r="O895">
        <v>129</v>
      </c>
      <c r="P895" s="160">
        <v>0.34770889487870621</v>
      </c>
    </row>
    <row r="896" spans="1:16" x14ac:dyDescent="0.25">
      <c r="A896" s="44">
        <f>+COUNTIF($B$1:B896,ESTADISTICAS!B$9)</f>
        <v>0</v>
      </c>
      <c r="B896" t="str">
        <f t="shared" si="13"/>
        <v>68</v>
      </c>
      <c r="C896" s="157">
        <v>68418</v>
      </c>
      <c r="D896" s="158" t="s">
        <v>2171</v>
      </c>
      <c r="E896">
        <v>132</v>
      </c>
      <c r="F896">
        <v>32</v>
      </c>
      <c r="G896" s="160">
        <v>0.24242424242424243</v>
      </c>
      <c r="H896">
        <v>119</v>
      </c>
      <c r="I896">
        <v>34</v>
      </c>
      <c r="J896" s="160">
        <v>0.2857142857142857</v>
      </c>
      <c r="K896">
        <v>136</v>
      </c>
      <c r="L896">
        <v>48</v>
      </c>
      <c r="M896" s="160">
        <v>0.35294117647058826</v>
      </c>
      <c r="N896">
        <v>153</v>
      </c>
      <c r="O896">
        <v>32</v>
      </c>
      <c r="P896" s="160">
        <v>0.20915032679738563</v>
      </c>
    </row>
    <row r="897" spans="1:16" x14ac:dyDescent="0.25">
      <c r="A897" s="44">
        <f>+COUNTIF($B$1:B897,ESTADISTICAS!B$9)</f>
        <v>0</v>
      </c>
      <c r="B897" t="str">
        <f t="shared" si="13"/>
        <v>68</v>
      </c>
      <c r="C897" s="157">
        <v>68425</v>
      </c>
      <c r="D897" s="158" t="s">
        <v>2172</v>
      </c>
      <c r="E897">
        <v>33</v>
      </c>
      <c r="F897">
        <v>10</v>
      </c>
      <c r="G897" s="160">
        <v>0.30303030303030304</v>
      </c>
      <c r="H897">
        <v>25</v>
      </c>
      <c r="I897">
        <v>3</v>
      </c>
      <c r="J897" s="160">
        <v>0.12</v>
      </c>
      <c r="K897">
        <v>25</v>
      </c>
      <c r="L897">
        <v>9</v>
      </c>
      <c r="M897" s="160">
        <v>0.36</v>
      </c>
      <c r="N897">
        <v>29</v>
      </c>
      <c r="O897">
        <v>13</v>
      </c>
      <c r="P897" s="160">
        <v>0.44827586206896552</v>
      </c>
    </row>
    <row r="898" spans="1:16" x14ac:dyDescent="0.25">
      <c r="A898" s="44">
        <f>+COUNTIF($B$1:B898,ESTADISTICAS!B$9)</f>
        <v>0</v>
      </c>
      <c r="B898" t="str">
        <f t="shared" si="13"/>
        <v>68</v>
      </c>
      <c r="C898" s="157">
        <v>68432</v>
      </c>
      <c r="D898" s="158" t="s">
        <v>2173</v>
      </c>
      <c r="E898">
        <v>317</v>
      </c>
      <c r="F898">
        <v>168</v>
      </c>
      <c r="G898" s="160">
        <v>0.52996845425867511</v>
      </c>
      <c r="H898">
        <v>316</v>
      </c>
      <c r="I898">
        <v>190</v>
      </c>
      <c r="J898" s="160">
        <v>0.60126582278481011</v>
      </c>
      <c r="K898">
        <v>245</v>
      </c>
      <c r="L898">
        <v>161</v>
      </c>
      <c r="M898" s="160">
        <v>0.65714285714285714</v>
      </c>
      <c r="N898">
        <v>281</v>
      </c>
      <c r="O898">
        <v>170</v>
      </c>
      <c r="P898" s="160">
        <v>0.604982206405694</v>
      </c>
    </row>
    <row r="899" spans="1:16" x14ac:dyDescent="0.25">
      <c r="A899" s="44">
        <f>+COUNTIF($B$1:B899,ESTADISTICAS!B$9)</f>
        <v>0</v>
      </c>
      <c r="B899" t="str">
        <f t="shared" si="13"/>
        <v>68</v>
      </c>
      <c r="C899" s="157">
        <v>68444</v>
      </c>
      <c r="D899" s="158" t="s">
        <v>2174</v>
      </c>
      <c r="E899">
        <v>51</v>
      </c>
      <c r="F899">
        <v>10</v>
      </c>
      <c r="G899" s="160">
        <v>0.19607843137254902</v>
      </c>
      <c r="H899">
        <v>51</v>
      </c>
      <c r="I899">
        <v>18</v>
      </c>
      <c r="J899" s="160">
        <v>0.35294117647058826</v>
      </c>
      <c r="K899">
        <v>51</v>
      </c>
      <c r="L899">
        <v>22</v>
      </c>
      <c r="M899" s="160">
        <v>0.43137254901960786</v>
      </c>
      <c r="N899">
        <v>66</v>
      </c>
      <c r="O899">
        <v>13</v>
      </c>
      <c r="P899" s="160">
        <v>0.19696969696969696</v>
      </c>
    </row>
    <row r="900" spans="1:16" x14ac:dyDescent="0.25">
      <c r="A900" s="44">
        <f>+COUNTIF($B$1:B900,ESTADISTICAS!B$9)</f>
        <v>0</v>
      </c>
      <c r="B900" t="str">
        <f t="shared" ref="B900:B963" si="14">+IF(LEN(C900)=4,MID(C900,1,1),MID(C900,1,2))</f>
        <v>68</v>
      </c>
      <c r="C900" s="157">
        <v>68464</v>
      </c>
      <c r="D900" s="158" t="s">
        <v>2175</v>
      </c>
      <c r="E900">
        <v>96</v>
      </c>
      <c r="F900">
        <v>25</v>
      </c>
      <c r="G900" s="160">
        <v>0.26041666666666669</v>
      </c>
      <c r="H900">
        <v>109</v>
      </c>
      <c r="I900">
        <v>27</v>
      </c>
      <c r="J900" s="160">
        <v>0.24770642201834864</v>
      </c>
      <c r="K900">
        <v>110</v>
      </c>
      <c r="L900">
        <v>32</v>
      </c>
      <c r="M900" s="160">
        <v>0.29090909090909089</v>
      </c>
      <c r="N900">
        <v>96</v>
      </c>
      <c r="O900">
        <v>33</v>
      </c>
      <c r="P900" s="160">
        <v>0.34375</v>
      </c>
    </row>
    <row r="901" spans="1:16" x14ac:dyDescent="0.25">
      <c r="A901" s="44">
        <f>+COUNTIF($B$1:B901,ESTADISTICAS!B$9)</f>
        <v>0</v>
      </c>
      <c r="B901" t="str">
        <f t="shared" si="14"/>
        <v>68</v>
      </c>
      <c r="C901" s="157">
        <v>68468</v>
      </c>
      <c r="D901" s="158" t="s">
        <v>2176</v>
      </c>
      <c r="E901">
        <v>32</v>
      </c>
      <c r="F901">
        <v>7</v>
      </c>
      <c r="G901" s="160">
        <v>0.21875</v>
      </c>
      <c r="H901">
        <v>50</v>
      </c>
      <c r="I901">
        <v>13</v>
      </c>
      <c r="J901" s="160">
        <v>0.26</v>
      </c>
      <c r="K901">
        <v>40</v>
      </c>
      <c r="L901">
        <v>7</v>
      </c>
      <c r="M901" s="160">
        <v>0.17499999999999999</v>
      </c>
      <c r="N901">
        <v>53</v>
      </c>
      <c r="O901">
        <v>11</v>
      </c>
      <c r="P901" s="160">
        <v>0.20754716981132076</v>
      </c>
    </row>
    <row r="902" spans="1:16" x14ac:dyDescent="0.25">
      <c r="A902" s="44">
        <f>+COUNTIF($B$1:B902,ESTADISTICAS!B$9)</f>
        <v>0</v>
      </c>
      <c r="B902" t="str">
        <f t="shared" si="14"/>
        <v>68</v>
      </c>
      <c r="C902" s="157">
        <v>68498</v>
      </c>
      <c r="D902" s="158" t="s">
        <v>2177</v>
      </c>
      <c r="E902">
        <v>46</v>
      </c>
      <c r="F902">
        <v>19</v>
      </c>
      <c r="G902" s="160">
        <v>0.41304347826086957</v>
      </c>
      <c r="H902">
        <v>33</v>
      </c>
      <c r="I902">
        <v>10</v>
      </c>
      <c r="J902" s="160">
        <v>0.30303030303030304</v>
      </c>
      <c r="K902">
        <v>26</v>
      </c>
      <c r="L902">
        <v>12</v>
      </c>
      <c r="M902" s="160">
        <v>0.46153846153846156</v>
      </c>
      <c r="N902">
        <v>35</v>
      </c>
      <c r="O902">
        <v>9</v>
      </c>
      <c r="P902" s="160">
        <v>0.25714285714285712</v>
      </c>
    </row>
    <row r="903" spans="1:16" x14ac:dyDescent="0.25">
      <c r="A903" s="44">
        <f>+COUNTIF($B$1:B903,ESTADISTICAS!B$9)</f>
        <v>0</v>
      </c>
      <c r="B903" t="str">
        <f t="shared" si="14"/>
        <v>68</v>
      </c>
      <c r="C903" s="157">
        <v>68500</v>
      </c>
      <c r="D903" s="158" t="s">
        <v>2178</v>
      </c>
      <c r="E903">
        <v>152</v>
      </c>
      <c r="F903">
        <v>53</v>
      </c>
      <c r="G903" s="160">
        <v>0.34868421052631576</v>
      </c>
      <c r="H903">
        <v>160</v>
      </c>
      <c r="I903">
        <v>50</v>
      </c>
      <c r="J903" s="160">
        <v>0.3125</v>
      </c>
      <c r="K903">
        <v>190</v>
      </c>
      <c r="L903">
        <v>68</v>
      </c>
      <c r="M903" s="160">
        <v>0.35789473684210527</v>
      </c>
      <c r="N903">
        <v>173</v>
      </c>
      <c r="O903">
        <v>44</v>
      </c>
      <c r="P903" s="160">
        <v>0.25433526011560692</v>
      </c>
    </row>
    <row r="904" spans="1:16" x14ac:dyDescent="0.25">
      <c r="A904" s="44">
        <f>+COUNTIF($B$1:B904,ESTADISTICAS!B$9)</f>
        <v>0</v>
      </c>
      <c r="B904" t="str">
        <f t="shared" si="14"/>
        <v>68</v>
      </c>
      <c r="C904" s="157">
        <v>68502</v>
      </c>
      <c r="D904" s="158" t="s">
        <v>2179</v>
      </c>
      <c r="E904">
        <v>45</v>
      </c>
      <c r="F904">
        <v>18</v>
      </c>
      <c r="G904" s="160">
        <v>0.4</v>
      </c>
      <c r="H904">
        <v>37</v>
      </c>
      <c r="I904">
        <v>8</v>
      </c>
      <c r="J904" s="160">
        <v>0.21621621621621623</v>
      </c>
      <c r="K904">
        <v>39</v>
      </c>
      <c r="L904">
        <v>22</v>
      </c>
      <c r="M904" s="160">
        <v>0.5641025641025641</v>
      </c>
      <c r="N904">
        <v>32</v>
      </c>
      <c r="O904">
        <v>11</v>
      </c>
      <c r="P904" s="160">
        <v>0.34375</v>
      </c>
    </row>
    <row r="905" spans="1:16" x14ac:dyDescent="0.25">
      <c r="A905" s="44">
        <f>+COUNTIF($B$1:B905,ESTADISTICAS!B$9)</f>
        <v>0</v>
      </c>
      <c r="B905" t="str">
        <f t="shared" si="14"/>
        <v>68</v>
      </c>
      <c r="C905" s="157">
        <v>68522</v>
      </c>
      <c r="D905" s="158" t="s">
        <v>2180</v>
      </c>
      <c r="E905">
        <v>31</v>
      </c>
      <c r="F905">
        <v>17</v>
      </c>
      <c r="G905" s="160">
        <v>0.54838709677419351</v>
      </c>
      <c r="H905">
        <v>26</v>
      </c>
      <c r="I905">
        <v>8</v>
      </c>
      <c r="J905" s="160">
        <v>0.30769230769230771</v>
      </c>
      <c r="K905">
        <v>16</v>
      </c>
      <c r="L905">
        <v>5</v>
      </c>
      <c r="M905" s="160">
        <v>0.3125</v>
      </c>
      <c r="N905">
        <v>24</v>
      </c>
      <c r="O905">
        <v>8</v>
      </c>
      <c r="P905" s="160">
        <v>0.33333333333333331</v>
      </c>
    </row>
    <row r="906" spans="1:16" x14ac:dyDescent="0.25">
      <c r="A906" s="44">
        <f>+COUNTIF($B$1:B906,ESTADISTICAS!B$9)</f>
        <v>0</v>
      </c>
      <c r="B906" t="str">
        <f t="shared" si="14"/>
        <v>68</v>
      </c>
      <c r="C906" s="157">
        <v>68524</v>
      </c>
      <c r="D906" s="158" t="s">
        <v>2181</v>
      </c>
      <c r="E906">
        <v>23</v>
      </c>
      <c r="F906">
        <v>3</v>
      </c>
      <c r="G906" s="160">
        <v>0.13043478260869565</v>
      </c>
      <c r="H906">
        <v>25</v>
      </c>
      <c r="I906">
        <v>7</v>
      </c>
      <c r="J906" s="160">
        <v>0.28000000000000003</v>
      </c>
      <c r="K906">
        <v>32</v>
      </c>
      <c r="L906">
        <v>8</v>
      </c>
      <c r="M906" s="160">
        <v>0.25</v>
      </c>
      <c r="N906">
        <v>27</v>
      </c>
      <c r="O906">
        <v>10</v>
      </c>
      <c r="P906" s="160">
        <v>0.37037037037037035</v>
      </c>
    </row>
    <row r="907" spans="1:16" x14ac:dyDescent="0.25">
      <c r="A907" s="44">
        <f>+COUNTIF($B$1:B907,ESTADISTICAS!B$9)</f>
        <v>0</v>
      </c>
      <c r="B907" t="str">
        <f t="shared" si="14"/>
        <v>68</v>
      </c>
      <c r="C907" s="157">
        <v>68533</v>
      </c>
      <c r="D907" s="158" t="s">
        <v>2182</v>
      </c>
      <c r="E907">
        <v>30</v>
      </c>
      <c r="F907">
        <v>13</v>
      </c>
      <c r="G907" s="160">
        <v>0.43333333333333335</v>
      </c>
      <c r="H907">
        <v>39</v>
      </c>
      <c r="I907">
        <v>11</v>
      </c>
      <c r="J907" s="160">
        <v>0.28205128205128205</v>
      </c>
      <c r="K907">
        <v>47</v>
      </c>
      <c r="L907">
        <v>21</v>
      </c>
      <c r="M907" s="160">
        <v>0.44680851063829785</v>
      </c>
      <c r="N907">
        <v>43</v>
      </c>
      <c r="O907">
        <v>19</v>
      </c>
      <c r="P907" s="160">
        <v>0.44186046511627908</v>
      </c>
    </row>
    <row r="908" spans="1:16" x14ac:dyDescent="0.25">
      <c r="A908" s="44">
        <f>+COUNTIF($B$1:B908,ESTADISTICAS!B$9)</f>
        <v>0</v>
      </c>
      <c r="B908" t="str">
        <f t="shared" si="14"/>
        <v>68</v>
      </c>
      <c r="C908" s="157">
        <v>68547</v>
      </c>
      <c r="D908" s="158" t="s">
        <v>2183</v>
      </c>
      <c r="E908">
        <v>1606</v>
      </c>
      <c r="F908">
        <v>799</v>
      </c>
      <c r="G908" s="160">
        <v>0.49750933997509339</v>
      </c>
      <c r="H908">
        <v>1577</v>
      </c>
      <c r="I908">
        <v>736</v>
      </c>
      <c r="J908" s="160">
        <v>0.46670894102726695</v>
      </c>
      <c r="K908">
        <v>1652</v>
      </c>
      <c r="L908">
        <v>800</v>
      </c>
      <c r="M908" s="160">
        <v>0.48426150121065376</v>
      </c>
      <c r="N908">
        <v>1637</v>
      </c>
      <c r="O908">
        <v>671</v>
      </c>
      <c r="P908" s="160">
        <v>0.40989615149664022</v>
      </c>
    </row>
    <row r="909" spans="1:16" x14ac:dyDescent="0.25">
      <c r="A909" s="44">
        <f>+COUNTIF($B$1:B909,ESTADISTICAS!B$9)</f>
        <v>0</v>
      </c>
      <c r="B909" t="str">
        <f t="shared" si="14"/>
        <v>68</v>
      </c>
      <c r="C909" s="157">
        <v>68549</v>
      </c>
      <c r="D909" s="158" t="s">
        <v>2184</v>
      </c>
      <c r="E909">
        <v>54</v>
      </c>
      <c r="F909">
        <v>22</v>
      </c>
      <c r="G909" s="160">
        <v>0.40740740740740738</v>
      </c>
      <c r="H909">
        <v>47</v>
      </c>
      <c r="I909">
        <v>19</v>
      </c>
      <c r="J909" s="160">
        <v>0.40425531914893614</v>
      </c>
      <c r="K909">
        <v>42</v>
      </c>
      <c r="L909">
        <v>22</v>
      </c>
      <c r="M909" s="160">
        <v>0.52380952380952384</v>
      </c>
      <c r="N909">
        <v>45</v>
      </c>
      <c r="O909">
        <v>18</v>
      </c>
      <c r="P909" s="160">
        <v>0.4</v>
      </c>
    </row>
    <row r="910" spans="1:16" x14ac:dyDescent="0.25">
      <c r="A910" s="44">
        <f>+COUNTIF($B$1:B910,ESTADISTICAS!B$9)</f>
        <v>0</v>
      </c>
      <c r="B910" t="str">
        <f t="shared" si="14"/>
        <v>68</v>
      </c>
      <c r="C910" s="157">
        <v>68572</v>
      </c>
      <c r="D910" s="158" t="s">
        <v>2185</v>
      </c>
      <c r="E910">
        <v>311</v>
      </c>
      <c r="F910">
        <v>110</v>
      </c>
      <c r="G910" s="160">
        <v>0.3536977491961415</v>
      </c>
      <c r="H910">
        <v>309</v>
      </c>
      <c r="I910">
        <v>112</v>
      </c>
      <c r="J910" s="160">
        <v>0.36245954692556637</v>
      </c>
      <c r="K910">
        <v>329</v>
      </c>
      <c r="L910">
        <v>129</v>
      </c>
      <c r="M910" s="160">
        <v>0.39209726443769</v>
      </c>
      <c r="N910">
        <v>288</v>
      </c>
      <c r="O910">
        <v>115</v>
      </c>
      <c r="P910" s="160">
        <v>0.39930555555555558</v>
      </c>
    </row>
    <row r="911" spans="1:16" x14ac:dyDescent="0.25">
      <c r="A911" s="44">
        <f>+COUNTIF($B$1:B911,ESTADISTICAS!B$9)</f>
        <v>0</v>
      </c>
      <c r="B911" t="str">
        <f t="shared" si="14"/>
        <v>68</v>
      </c>
      <c r="C911" s="157">
        <v>68573</v>
      </c>
      <c r="D911" s="158" t="s">
        <v>2186</v>
      </c>
      <c r="E911">
        <v>50</v>
      </c>
      <c r="F911">
        <v>11</v>
      </c>
      <c r="G911" s="160">
        <v>0.22</v>
      </c>
      <c r="H911">
        <v>58</v>
      </c>
      <c r="I911">
        <v>12</v>
      </c>
      <c r="J911" s="160">
        <v>0.20689655172413793</v>
      </c>
      <c r="K911">
        <v>50</v>
      </c>
      <c r="L911">
        <v>10</v>
      </c>
      <c r="M911" s="160">
        <v>0.2</v>
      </c>
      <c r="N911">
        <v>52</v>
      </c>
      <c r="O911">
        <v>11</v>
      </c>
      <c r="P911" s="160">
        <v>0.21153846153846154</v>
      </c>
    </row>
    <row r="912" spans="1:16" x14ac:dyDescent="0.25">
      <c r="A912" s="44">
        <f>+COUNTIF($B$1:B912,ESTADISTICAS!B$9)</f>
        <v>0</v>
      </c>
      <c r="B912" t="str">
        <f t="shared" si="14"/>
        <v>68</v>
      </c>
      <c r="C912" s="157">
        <v>68575</v>
      </c>
      <c r="D912" s="158" t="s">
        <v>2187</v>
      </c>
      <c r="E912">
        <v>318</v>
      </c>
      <c r="F912">
        <v>106</v>
      </c>
      <c r="G912" s="160">
        <v>0.33333333333333331</v>
      </c>
      <c r="H912">
        <v>228</v>
      </c>
      <c r="I912">
        <v>67</v>
      </c>
      <c r="J912" s="160">
        <v>0.29385964912280704</v>
      </c>
      <c r="K912">
        <v>285</v>
      </c>
      <c r="L912">
        <v>80</v>
      </c>
      <c r="M912" s="160">
        <v>0.2807017543859649</v>
      </c>
      <c r="N912">
        <v>255</v>
      </c>
      <c r="O912">
        <v>67</v>
      </c>
      <c r="P912" s="160">
        <v>0.2627450980392157</v>
      </c>
    </row>
    <row r="913" spans="1:16" x14ac:dyDescent="0.25">
      <c r="A913" s="44">
        <f>+COUNTIF($B$1:B913,ESTADISTICAS!B$9)</f>
        <v>0</v>
      </c>
      <c r="B913" t="str">
        <f t="shared" si="14"/>
        <v>68</v>
      </c>
      <c r="C913" s="157">
        <v>68615</v>
      </c>
      <c r="D913" s="158" t="s">
        <v>1490</v>
      </c>
      <c r="E913">
        <v>245</v>
      </c>
      <c r="F913">
        <v>80</v>
      </c>
      <c r="G913" s="160">
        <v>0.32653061224489793</v>
      </c>
      <c r="H913">
        <v>196</v>
      </c>
      <c r="I913">
        <v>52</v>
      </c>
      <c r="J913" s="160">
        <v>0.26530612244897961</v>
      </c>
      <c r="K913">
        <v>258</v>
      </c>
      <c r="L913">
        <v>72</v>
      </c>
      <c r="M913" s="160">
        <v>0.27906976744186046</v>
      </c>
      <c r="N913">
        <v>236</v>
      </c>
      <c r="O913">
        <v>46</v>
      </c>
      <c r="P913" s="160">
        <v>0.19491525423728814</v>
      </c>
    </row>
    <row r="914" spans="1:16" x14ac:dyDescent="0.25">
      <c r="A914" s="44">
        <f>+COUNTIF($B$1:B914,ESTADISTICAS!B$9)</f>
        <v>0</v>
      </c>
      <c r="B914" t="str">
        <f t="shared" si="14"/>
        <v>68</v>
      </c>
      <c r="C914" s="157">
        <v>68655</v>
      </c>
      <c r="D914" s="158" t="s">
        <v>2188</v>
      </c>
      <c r="E914">
        <v>286</v>
      </c>
      <c r="F914">
        <v>66</v>
      </c>
      <c r="G914" s="160">
        <v>0.23076923076923078</v>
      </c>
      <c r="H914">
        <v>290</v>
      </c>
      <c r="I914">
        <v>84</v>
      </c>
      <c r="J914" s="160">
        <v>0.28965517241379313</v>
      </c>
      <c r="K914">
        <v>288</v>
      </c>
      <c r="L914">
        <v>71</v>
      </c>
      <c r="M914" s="160">
        <v>0.24652777777777779</v>
      </c>
      <c r="N914">
        <v>281</v>
      </c>
      <c r="O914">
        <v>68</v>
      </c>
      <c r="P914" s="160">
        <v>0.24199288256227758</v>
      </c>
    </row>
    <row r="915" spans="1:16" x14ac:dyDescent="0.25">
      <c r="A915" s="44">
        <f>+COUNTIF($B$1:B915,ESTADISTICAS!B$9)</f>
        <v>0</v>
      </c>
      <c r="B915" t="str">
        <f t="shared" si="14"/>
        <v>68</v>
      </c>
      <c r="C915" s="157">
        <v>68669</v>
      </c>
      <c r="D915" s="158" t="s">
        <v>2189</v>
      </c>
      <c r="E915">
        <v>127</v>
      </c>
      <c r="F915">
        <v>35</v>
      </c>
      <c r="G915" s="160">
        <v>0.27559055118110237</v>
      </c>
      <c r="H915">
        <v>123</v>
      </c>
      <c r="I915">
        <v>37</v>
      </c>
      <c r="J915" s="160">
        <v>0.30081300813008133</v>
      </c>
      <c r="K915">
        <v>127</v>
      </c>
      <c r="L915">
        <v>35</v>
      </c>
      <c r="M915" s="160">
        <v>0.27559055118110237</v>
      </c>
      <c r="N915">
        <v>113</v>
      </c>
      <c r="O915">
        <v>36</v>
      </c>
      <c r="P915" s="160">
        <v>0.31858407079646017</v>
      </c>
    </row>
    <row r="916" spans="1:16" x14ac:dyDescent="0.25">
      <c r="A916" s="44">
        <f>+COUNTIF($B$1:B916,ESTADISTICAS!B$9)</f>
        <v>0</v>
      </c>
      <c r="B916" t="str">
        <f t="shared" si="14"/>
        <v>68</v>
      </c>
      <c r="C916" s="157">
        <v>68673</v>
      </c>
      <c r="D916" s="158" t="s">
        <v>2190</v>
      </c>
      <c r="E916">
        <v>17</v>
      </c>
      <c r="F916">
        <v>7</v>
      </c>
      <c r="G916" s="160">
        <v>0.41176470588235292</v>
      </c>
      <c r="H916">
        <v>15</v>
      </c>
      <c r="I916">
        <v>6</v>
      </c>
      <c r="J916" s="160">
        <v>0.4</v>
      </c>
      <c r="K916">
        <v>23</v>
      </c>
      <c r="L916">
        <v>8</v>
      </c>
      <c r="M916" s="160">
        <v>0.34782608695652173</v>
      </c>
      <c r="N916">
        <v>28</v>
      </c>
      <c r="O916">
        <v>18</v>
      </c>
      <c r="P916" s="160">
        <v>0.6428571428571429</v>
      </c>
    </row>
    <row r="917" spans="1:16" x14ac:dyDescent="0.25">
      <c r="A917" s="44">
        <f>+COUNTIF($B$1:B917,ESTADISTICAS!B$9)</f>
        <v>0</v>
      </c>
      <c r="B917" t="str">
        <f t="shared" si="14"/>
        <v>68</v>
      </c>
      <c r="C917" s="157">
        <v>68679</v>
      </c>
      <c r="D917" s="158" t="s">
        <v>2191</v>
      </c>
      <c r="E917">
        <v>700</v>
      </c>
      <c r="F917">
        <v>377</v>
      </c>
      <c r="G917" s="160">
        <v>0.53857142857142859</v>
      </c>
      <c r="H917">
        <v>716</v>
      </c>
      <c r="I917">
        <v>381</v>
      </c>
      <c r="J917" s="160">
        <v>0.53212290502793291</v>
      </c>
      <c r="K917">
        <v>699</v>
      </c>
      <c r="L917">
        <v>389</v>
      </c>
      <c r="M917" s="160">
        <v>0.55650929899856938</v>
      </c>
      <c r="N917">
        <v>748</v>
      </c>
      <c r="O917">
        <v>371</v>
      </c>
      <c r="P917" s="160">
        <v>0.49598930481283421</v>
      </c>
    </row>
    <row r="918" spans="1:16" x14ac:dyDescent="0.25">
      <c r="A918" s="44">
        <f>+COUNTIF($B$1:B918,ESTADISTICAS!B$9)</f>
        <v>0</v>
      </c>
      <c r="B918" t="str">
        <f t="shared" si="14"/>
        <v>68</v>
      </c>
      <c r="C918" s="157">
        <v>68682</v>
      </c>
      <c r="D918" s="158" t="s">
        <v>2192</v>
      </c>
      <c r="E918">
        <v>15</v>
      </c>
      <c r="F918">
        <v>2</v>
      </c>
      <c r="G918" s="160">
        <v>0.13333333333333333</v>
      </c>
      <c r="H918">
        <v>18</v>
      </c>
      <c r="I918">
        <v>4</v>
      </c>
      <c r="J918" s="160">
        <v>0.22222222222222221</v>
      </c>
      <c r="K918">
        <v>17</v>
      </c>
      <c r="L918">
        <v>6</v>
      </c>
      <c r="M918" s="160">
        <v>0.35294117647058826</v>
      </c>
      <c r="N918">
        <v>9</v>
      </c>
      <c r="O918">
        <v>1</v>
      </c>
      <c r="P918" s="160">
        <v>0.1111111111111111</v>
      </c>
    </row>
    <row r="919" spans="1:16" x14ac:dyDescent="0.25">
      <c r="A919" s="44">
        <f>+COUNTIF($B$1:B919,ESTADISTICAS!B$9)</f>
        <v>0</v>
      </c>
      <c r="B919" t="str">
        <f t="shared" si="14"/>
        <v>68</v>
      </c>
      <c r="C919" s="157">
        <v>68684</v>
      </c>
      <c r="D919" s="158" t="s">
        <v>2193</v>
      </c>
      <c r="E919">
        <v>25</v>
      </c>
      <c r="F919">
        <v>18</v>
      </c>
      <c r="G919" s="160">
        <v>0.72</v>
      </c>
      <c r="H919">
        <v>23</v>
      </c>
      <c r="I919">
        <v>17</v>
      </c>
      <c r="J919" s="160">
        <v>0.73913043478260865</v>
      </c>
      <c r="K919">
        <v>33</v>
      </c>
      <c r="L919">
        <v>22</v>
      </c>
      <c r="M919" s="160">
        <v>0.66666666666666663</v>
      </c>
      <c r="N919">
        <v>28</v>
      </c>
      <c r="O919">
        <v>15</v>
      </c>
      <c r="P919" s="160">
        <v>0.5357142857142857</v>
      </c>
    </row>
    <row r="920" spans="1:16" x14ac:dyDescent="0.25">
      <c r="A920" s="44">
        <f>+COUNTIF($B$1:B920,ESTADISTICAS!B$9)</f>
        <v>0</v>
      </c>
      <c r="B920" t="str">
        <f t="shared" si="14"/>
        <v>68</v>
      </c>
      <c r="C920" s="157">
        <v>68686</v>
      </c>
      <c r="D920" s="158" t="s">
        <v>2194</v>
      </c>
      <c r="E920">
        <v>29</v>
      </c>
      <c r="F920">
        <v>9</v>
      </c>
      <c r="G920" s="160">
        <v>0.31034482758620691</v>
      </c>
      <c r="H920">
        <v>24</v>
      </c>
      <c r="I920">
        <v>9</v>
      </c>
      <c r="J920" s="160">
        <v>0.375</v>
      </c>
      <c r="K920">
        <v>30</v>
      </c>
      <c r="L920">
        <v>11</v>
      </c>
      <c r="M920" s="160">
        <v>0.36666666666666664</v>
      </c>
      <c r="N920">
        <v>29</v>
      </c>
      <c r="O920">
        <v>9</v>
      </c>
      <c r="P920" s="160">
        <v>0.31034482758620691</v>
      </c>
    </row>
    <row r="921" spans="1:16" x14ac:dyDescent="0.25">
      <c r="A921" s="44">
        <f>+COUNTIF($B$1:B921,ESTADISTICAS!B$9)</f>
        <v>0</v>
      </c>
      <c r="B921" t="str">
        <f t="shared" si="14"/>
        <v>68</v>
      </c>
      <c r="C921" s="157">
        <v>68689</v>
      </c>
      <c r="D921" s="158" t="s">
        <v>2483</v>
      </c>
      <c r="E921">
        <v>326</v>
      </c>
      <c r="F921">
        <v>95</v>
      </c>
      <c r="G921" s="160">
        <v>0.29141104294478526</v>
      </c>
      <c r="H921">
        <v>324</v>
      </c>
      <c r="I921">
        <v>93</v>
      </c>
      <c r="J921" s="160">
        <v>0.28703703703703703</v>
      </c>
      <c r="K921">
        <v>364</v>
      </c>
      <c r="L921">
        <v>127</v>
      </c>
      <c r="M921" s="160">
        <v>0.34890109890109888</v>
      </c>
      <c r="N921">
        <v>354</v>
      </c>
      <c r="O921">
        <v>109</v>
      </c>
      <c r="P921" s="160">
        <v>0.30790960451977401</v>
      </c>
    </row>
    <row r="922" spans="1:16" x14ac:dyDescent="0.25">
      <c r="A922" s="44">
        <f>+COUNTIF($B$1:B922,ESTADISTICAS!B$9)</f>
        <v>0</v>
      </c>
      <c r="B922" t="str">
        <f t="shared" si="14"/>
        <v>68</v>
      </c>
      <c r="C922" s="157">
        <v>68705</v>
      </c>
      <c r="D922" s="158" t="s">
        <v>2069</v>
      </c>
      <c r="E922">
        <v>25</v>
      </c>
      <c r="F922">
        <v>8</v>
      </c>
      <c r="G922" s="160">
        <v>0.32</v>
      </c>
      <c r="H922">
        <v>27</v>
      </c>
      <c r="I922">
        <v>8</v>
      </c>
      <c r="J922" s="160">
        <v>0.29629629629629628</v>
      </c>
      <c r="K922">
        <v>25</v>
      </c>
      <c r="L922">
        <v>7</v>
      </c>
      <c r="M922" s="160">
        <v>0.28000000000000003</v>
      </c>
      <c r="N922">
        <v>25</v>
      </c>
      <c r="O922">
        <v>5</v>
      </c>
      <c r="P922" s="160">
        <v>0.2</v>
      </c>
    </row>
    <row r="923" spans="1:16" x14ac:dyDescent="0.25">
      <c r="A923" s="44">
        <f>+COUNTIF($B$1:B923,ESTADISTICAS!B$9)</f>
        <v>0</v>
      </c>
      <c r="B923" t="str">
        <f t="shared" si="14"/>
        <v>68</v>
      </c>
      <c r="C923" s="157">
        <v>68720</v>
      </c>
      <c r="D923" s="158" t="s">
        <v>2195</v>
      </c>
      <c r="E923">
        <v>29</v>
      </c>
      <c r="F923">
        <v>7</v>
      </c>
      <c r="G923" s="160">
        <v>0.2413793103448276</v>
      </c>
      <c r="H923">
        <v>24</v>
      </c>
      <c r="I923">
        <v>5</v>
      </c>
      <c r="J923" s="160">
        <v>0.20833333333333334</v>
      </c>
      <c r="K923">
        <v>34</v>
      </c>
      <c r="L923">
        <v>11</v>
      </c>
      <c r="M923" s="160">
        <v>0.3235294117647059</v>
      </c>
      <c r="N923">
        <v>26</v>
      </c>
      <c r="O923">
        <v>10</v>
      </c>
      <c r="P923" s="160">
        <v>0.38461538461538464</v>
      </c>
    </row>
    <row r="924" spans="1:16" x14ac:dyDescent="0.25">
      <c r="A924" s="44">
        <f>+COUNTIF($B$1:B924,ESTADISTICAS!B$9)</f>
        <v>0</v>
      </c>
      <c r="B924" t="str">
        <f t="shared" si="14"/>
        <v>68</v>
      </c>
      <c r="C924" s="157">
        <v>68745</v>
      </c>
      <c r="D924" s="158" t="s">
        <v>2196</v>
      </c>
      <c r="E924">
        <v>59</v>
      </c>
      <c r="F924">
        <v>11</v>
      </c>
      <c r="G924" s="160">
        <v>0.1864406779661017</v>
      </c>
      <c r="H924">
        <v>65</v>
      </c>
      <c r="I924">
        <v>16</v>
      </c>
      <c r="J924" s="160">
        <v>0.24615384615384617</v>
      </c>
      <c r="K924">
        <v>69</v>
      </c>
      <c r="L924">
        <v>21</v>
      </c>
      <c r="M924" s="160">
        <v>0.30434782608695654</v>
      </c>
      <c r="N924">
        <v>55</v>
      </c>
      <c r="O924">
        <v>13</v>
      </c>
      <c r="P924" s="160">
        <v>0.23636363636363636</v>
      </c>
    </row>
    <row r="925" spans="1:16" x14ac:dyDescent="0.25">
      <c r="A925" s="44">
        <f>+COUNTIF($B$1:B925,ESTADISTICAS!B$9)</f>
        <v>0</v>
      </c>
      <c r="B925" t="str">
        <f t="shared" si="14"/>
        <v>68</v>
      </c>
      <c r="C925" s="157">
        <v>68755</v>
      </c>
      <c r="D925" s="158" t="s">
        <v>2197</v>
      </c>
      <c r="E925">
        <v>436</v>
      </c>
      <c r="F925">
        <v>175</v>
      </c>
      <c r="G925" s="160">
        <v>0.40137614678899081</v>
      </c>
      <c r="H925">
        <v>391</v>
      </c>
      <c r="I925">
        <v>184</v>
      </c>
      <c r="J925" s="160">
        <v>0.47058823529411764</v>
      </c>
      <c r="K925">
        <v>389</v>
      </c>
      <c r="L925">
        <v>165</v>
      </c>
      <c r="M925" s="160">
        <v>0.4241645244215938</v>
      </c>
      <c r="N925">
        <v>368</v>
      </c>
      <c r="O925">
        <v>172</v>
      </c>
      <c r="P925" s="160">
        <v>0.46739130434782611</v>
      </c>
    </row>
    <row r="926" spans="1:16" x14ac:dyDescent="0.25">
      <c r="A926" s="44">
        <f>+COUNTIF($B$1:B926,ESTADISTICAS!B$9)</f>
        <v>0</v>
      </c>
      <c r="B926" t="str">
        <f t="shared" si="14"/>
        <v>68</v>
      </c>
      <c r="C926" s="157">
        <v>68770</v>
      </c>
      <c r="D926" s="158" t="s">
        <v>2198</v>
      </c>
      <c r="E926">
        <v>91</v>
      </c>
      <c r="F926">
        <v>33</v>
      </c>
      <c r="G926" s="160">
        <v>0.36263736263736263</v>
      </c>
      <c r="H926">
        <v>108</v>
      </c>
      <c r="I926">
        <v>30</v>
      </c>
      <c r="J926" s="160">
        <v>0.27777777777777779</v>
      </c>
      <c r="K926">
        <v>126</v>
      </c>
      <c r="L926">
        <v>49</v>
      </c>
      <c r="M926" s="160">
        <v>0.3888888888888889</v>
      </c>
      <c r="N926">
        <v>125</v>
      </c>
      <c r="O926">
        <v>41</v>
      </c>
      <c r="P926" s="160">
        <v>0.32800000000000001</v>
      </c>
    </row>
    <row r="927" spans="1:16" x14ac:dyDescent="0.25">
      <c r="A927" s="44">
        <f>+COUNTIF($B$1:B927,ESTADISTICAS!B$9)</f>
        <v>0</v>
      </c>
      <c r="B927" t="str">
        <f t="shared" si="14"/>
        <v>68</v>
      </c>
      <c r="C927" s="157">
        <v>68773</v>
      </c>
      <c r="D927" s="158" t="s">
        <v>2484</v>
      </c>
      <c r="E927">
        <v>79</v>
      </c>
      <c r="F927">
        <v>32</v>
      </c>
      <c r="G927" s="160">
        <v>0.4050632911392405</v>
      </c>
      <c r="H927">
        <v>86</v>
      </c>
      <c r="I927">
        <v>28</v>
      </c>
      <c r="J927" s="160">
        <v>0.32558139534883723</v>
      </c>
      <c r="K927">
        <v>72</v>
      </c>
      <c r="L927">
        <v>20</v>
      </c>
      <c r="M927" s="160">
        <v>0.27777777777777779</v>
      </c>
      <c r="N927">
        <v>87</v>
      </c>
      <c r="O927">
        <v>18</v>
      </c>
      <c r="P927" s="160">
        <v>0.20689655172413793</v>
      </c>
    </row>
    <row r="928" spans="1:16" x14ac:dyDescent="0.25">
      <c r="A928" s="44">
        <f>+COUNTIF($B$1:B928,ESTADISTICAS!B$9)</f>
        <v>0</v>
      </c>
      <c r="B928" t="str">
        <f t="shared" si="14"/>
        <v>68</v>
      </c>
      <c r="C928" s="157">
        <v>68780</v>
      </c>
      <c r="D928" s="158" t="s">
        <v>2199</v>
      </c>
      <c r="E928">
        <v>40</v>
      </c>
      <c r="F928">
        <v>18</v>
      </c>
      <c r="G928" s="160">
        <v>0.45</v>
      </c>
      <c r="H928">
        <v>24</v>
      </c>
      <c r="I928">
        <v>13</v>
      </c>
      <c r="J928" s="160">
        <v>0.54166666666666663</v>
      </c>
      <c r="K928">
        <v>22</v>
      </c>
      <c r="L928">
        <v>8</v>
      </c>
      <c r="M928" s="160">
        <v>0.36363636363636365</v>
      </c>
      <c r="N928">
        <v>42</v>
      </c>
      <c r="O928">
        <v>19</v>
      </c>
      <c r="P928" s="160">
        <v>0.45238095238095238</v>
      </c>
    </row>
    <row r="929" spans="1:16" x14ac:dyDescent="0.25">
      <c r="A929" s="44">
        <f>+COUNTIF($B$1:B929,ESTADISTICAS!B$9)</f>
        <v>0</v>
      </c>
      <c r="B929" t="str">
        <f t="shared" si="14"/>
        <v>68</v>
      </c>
      <c r="C929" s="157">
        <v>68820</v>
      </c>
      <c r="D929" s="158" t="s">
        <v>2200</v>
      </c>
      <c r="E929">
        <v>61</v>
      </c>
      <c r="F929">
        <v>14</v>
      </c>
      <c r="G929" s="160">
        <v>0.22950819672131148</v>
      </c>
      <c r="H929">
        <v>75</v>
      </c>
      <c r="I929">
        <v>16</v>
      </c>
      <c r="J929" s="160">
        <v>0.21333333333333335</v>
      </c>
      <c r="K929">
        <v>70</v>
      </c>
      <c r="L929">
        <v>26</v>
      </c>
      <c r="M929" s="160">
        <v>0.37142857142857144</v>
      </c>
      <c r="N929">
        <v>69</v>
      </c>
      <c r="O929">
        <v>15</v>
      </c>
      <c r="P929" s="160">
        <v>0.21739130434782608</v>
      </c>
    </row>
    <row r="930" spans="1:16" x14ac:dyDescent="0.25">
      <c r="A930" s="44">
        <f>+COUNTIF($B$1:B930,ESTADISTICAS!B$9)</f>
        <v>0</v>
      </c>
      <c r="B930" t="str">
        <f t="shared" si="14"/>
        <v>68</v>
      </c>
      <c r="C930" s="157">
        <v>68855</v>
      </c>
      <c r="D930" s="158" t="s">
        <v>2201</v>
      </c>
      <c r="E930">
        <v>61</v>
      </c>
      <c r="F930">
        <v>18</v>
      </c>
      <c r="G930" s="160">
        <v>0.29508196721311475</v>
      </c>
      <c r="H930">
        <v>60</v>
      </c>
      <c r="I930">
        <v>13</v>
      </c>
      <c r="J930" s="160">
        <v>0.21666666666666667</v>
      </c>
      <c r="K930">
        <v>71</v>
      </c>
      <c r="L930">
        <v>11</v>
      </c>
      <c r="M930" s="160">
        <v>0.15492957746478872</v>
      </c>
      <c r="N930">
        <v>58</v>
      </c>
      <c r="O930">
        <v>13</v>
      </c>
      <c r="P930" s="160">
        <v>0.22413793103448276</v>
      </c>
    </row>
    <row r="931" spans="1:16" x14ac:dyDescent="0.25">
      <c r="A931" s="44">
        <f>+COUNTIF($B$1:B931,ESTADISTICAS!B$9)</f>
        <v>0</v>
      </c>
      <c r="B931" t="str">
        <f t="shared" si="14"/>
        <v>68</v>
      </c>
      <c r="C931" s="157">
        <v>68861</v>
      </c>
      <c r="D931" s="158" t="s">
        <v>2202</v>
      </c>
      <c r="E931">
        <v>294</v>
      </c>
      <c r="F931">
        <v>167</v>
      </c>
      <c r="G931" s="160">
        <v>0.56802721088435371</v>
      </c>
      <c r="H931">
        <v>288</v>
      </c>
      <c r="I931">
        <v>163</v>
      </c>
      <c r="J931" s="160">
        <v>0.56597222222222221</v>
      </c>
      <c r="K931">
        <v>239</v>
      </c>
      <c r="L931">
        <v>143</v>
      </c>
      <c r="M931" s="160">
        <v>0.59832635983263593</v>
      </c>
      <c r="N931">
        <v>254</v>
      </c>
      <c r="O931">
        <v>141</v>
      </c>
      <c r="P931" s="160">
        <v>0.55511811023622049</v>
      </c>
    </row>
    <row r="932" spans="1:16" x14ac:dyDescent="0.25">
      <c r="A932" s="44">
        <f>+COUNTIF($B$1:B932,ESTADISTICAS!B$9)</f>
        <v>0</v>
      </c>
      <c r="B932" t="str">
        <f t="shared" si="14"/>
        <v>68</v>
      </c>
      <c r="C932" s="157">
        <v>68867</v>
      </c>
      <c r="D932" s="158" t="s">
        <v>2203</v>
      </c>
      <c r="E932">
        <v>21</v>
      </c>
      <c r="F932">
        <v>10</v>
      </c>
      <c r="G932" s="160">
        <v>0.47619047619047616</v>
      </c>
      <c r="H932">
        <v>19</v>
      </c>
      <c r="I932">
        <v>8</v>
      </c>
      <c r="J932" s="160">
        <v>0.42105263157894735</v>
      </c>
      <c r="K932">
        <v>15</v>
      </c>
      <c r="L932">
        <v>6</v>
      </c>
      <c r="M932" s="160">
        <v>0.4</v>
      </c>
      <c r="N932">
        <v>22</v>
      </c>
      <c r="O932">
        <v>8</v>
      </c>
      <c r="P932" s="160">
        <v>0.36363636363636365</v>
      </c>
    </row>
    <row r="933" spans="1:16" x14ac:dyDescent="0.25">
      <c r="A933" s="44">
        <f>+COUNTIF($B$1:B933,ESTADISTICAS!B$9)</f>
        <v>0</v>
      </c>
      <c r="B933" t="str">
        <f t="shared" si="14"/>
        <v>68</v>
      </c>
      <c r="C933" s="157">
        <v>68872</v>
      </c>
      <c r="D933" s="158" t="s">
        <v>1582</v>
      </c>
      <c r="E933">
        <v>58</v>
      </c>
      <c r="F933">
        <v>21</v>
      </c>
      <c r="G933" s="160">
        <v>0.36206896551724138</v>
      </c>
      <c r="H933">
        <v>69</v>
      </c>
      <c r="I933">
        <v>21</v>
      </c>
      <c r="J933" s="160">
        <v>0.30434782608695654</v>
      </c>
      <c r="K933">
        <v>50</v>
      </c>
      <c r="L933">
        <v>17</v>
      </c>
      <c r="M933" s="160">
        <v>0.34</v>
      </c>
      <c r="N933">
        <v>64</v>
      </c>
      <c r="O933">
        <v>21</v>
      </c>
      <c r="P933" s="160">
        <v>0.328125</v>
      </c>
    </row>
    <row r="934" spans="1:16" x14ac:dyDescent="0.25">
      <c r="A934" s="44">
        <f>+COUNTIF($B$1:B934,ESTADISTICAS!B$9)</f>
        <v>0</v>
      </c>
      <c r="B934" t="str">
        <f t="shared" si="14"/>
        <v>68</v>
      </c>
      <c r="C934" s="157">
        <v>68895</v>
      </c>
      <c r="D934" s="158" t="s">
        <v>2204</v>
      </c>
      <c r="E934">
        <v>97</v>
      </c>
      <c r="F934">
        <v>36</v>
      </c>
      <c r="G934" s="160">
        <v>0.37113402061855671</v>
      </c>
      <c r="H934">
        <v>101</v>
      </c>
      <c r="I934">
        <v>39</v>
      </c>
      <c r="J934" s="160">
        <v>0.38613861386138615</v>
      </c>
      <c r="K934">
        <v>84</v>
      </c>
      <c r="L934">
        <v>38</v>
      </c>
      <c r="M934" s="160">
        <v>0.45238095238095238</v>
      </c>
      <c r="N934">
        <v>91</v>
      </c>
      <c r="O934">
        <v>30</v>
      </c>
      <c r="P934" s="160">
        <v>0.32967032967032966</v>
      </c>
    </row>
    <row r="935" spans="1:16" x14ac:dyDescent="0.25">
      <c r="A935" s="44">
        <f>+COUNTIF($B$1:B935,ESTADISTICAS!B$9)</f>
        <v>0</v>
      </c>
      <c r="B935" t="str">
        <f t="shared" si="14"/>
        <v>70</v>
      </c>
      <c r="C935" s="157">
        <v>70001</v>
      </c>
      <c r="D935" s="158" t="s">
        <v>2205</v>
      </c>
      <c r="E935">
        <v>3313</v>
      </c>
      <c r="F935">
        <v>1275</v>
      </c>
      <c r="G935" s="160">
        <v>0.38484757017808635</v>
      </c>
      <c r="H935">
        <v>3385</v>
      </c>
      <c r="I935">
        <v>1537</v>
      </c>
      <c r="J935" s="160">
        <v>0.45406203840472675</v>
      </c>
      <c r="K935">
        <v>3393</v>
      </c>
      <c r="L935">
        <v>1587</v>
      </c>
      <c r="M935" s="160">
        <v>0.46772767462422637</v>
      </c>
      <c r="N935">
        <v>3407</v>
      </c>
      <c r="O935">
        <v>1694</v>
      </c>
      <c r="P935" s="160">
        <v>0.49721162312885236</v>
      </c>
    </row>
    <row r="936" spans="1:16" x14ac:dyDescent="0.25">
      <c r="A936" s="44">
        <f>+COUNTIF($B$1:B936,ESTADISTICAS!B$9)</f>
        <v>0</v>
      </c>
      <c r="B936" t="str">
        <f t="shared" si="14"/>
        <v>70</v>
      </c>
      <c r="C936" s="157">
        <v>70110</v>
      </c>
      <c r="D936" s="158" t="s">
        <v>1592</v>
      </c>
      <c r="E936">
        <v>133</v>
      </c>
      <c r="F936">
        <v>31</v>
      </c>
      <c r="G936" s="160">
        <v>0.23308270676691728</v>
      </c>
      <c r="H936">
        <v>105</v>
      </c>
      <c r="I936">
        <v>35</v>
      </c>
      <c r="J936" s="160">
        <v>0.33333333333333331</v>
      </c>
      <c r="K936">
        <v>94</v>
      </c>
      <c r="L936">
        <v>29</v>
      </c>
      <c r="M936" s="160">
        <v>0.30851063829787234</v>
      </c>
      <c r="N936">
        <v>90</v>
      </c>
      <c r="O936">
        <v>33</v>
      </c>
      <c r="P936" s="160">
        <v>0.36666666666666664</v>
      </c>
    </row>
    <row r="937" spans="1:16" x14ac:dyDescent="0.25">
      <c r="A937" s="44">
        <f>+COUNTIF($B$1:B937,ESTADISTICAS!B$9)</f>
        <v>0</v>
      </c>
      <c r="B937" t="str">
        <f t="shared" si="14"/>
        <v>70</v>
      </c>
      <c r="C937" s="157">
        <v>70124</v>
      </c>
      <c r="D937" s="158" t="s">
        <v>2206</v>
      </c>
      <c r="E937">
        <v>136</v>
      </c>
      <c r="F937">
        <v>12</v>
      </c>
      <c r="G937" s="160">
        <v>8.8235294117647065E-2</v>
      </c>
      <c r="H937">
        <v>113</v>
      </c>
      <c r="I937">
        <v>11</v>
      </c>
      <c r="J937" s="160">
        <v>9.7345132743362831E-2</v>
      </c>
      <c r="K937">
        <v>141</v>
      </c>
      <c r="L937">
        <v>15</v>
      </c>
      <c r="M937" s="160">
        <v>0.10638297872340426</v>
      </c>
      <c r="N937">
        <v>138</v>
      </c>
      <c r="O937">
        <v>19</v>
      </c>
      <c r="P937" s="160">
        <v>0.13768115942028986</v>
      </c>
    </row>
    <row r="938" spans="1:16" x14ac:dyDescent="0.25">
      <c r="A938" s="44">
        <f>+COUNTIF($B$1:B938,ESTADISTICAS!B$9)</f>
        <v>0</v>
      </c>
      <c r="B938" t="str">
        <f t="shared" si="14"/>
        <v>70</v>
      </c>
      <c r="C938" s="157">
        <v>70204</v>
      </c>
      <c r="D938" s="158" t="s">
        <v>2207</v>
      </c>
      <c r="E938">
        <v>61</v>
      </c>
      <c r="F938">
        <v>9</v>
      </c>
      <c r="G938" s="160">
        <v>0.14754098360655737</v>
      </c>
      <c r="H938">
        <v>34</v>
      </c>
      <c r="I938">
        <v>6</v>
      </c>
      <c r="J938" s="160">
        <v>0.17647058823529413</v>
      </c>
      <c r="K938">
        <v>70</v>
      </c>
      <c r="L938">
        <v>29</v>
      </c>
      <c r="M938" s="160">
        <v>0.41428571428571431</v>
      </c>
      <c r="N938">
        <v>72</v>
      </c>
      <c r="O938">
        <v>24</v>
      </c>
      <c r="P938" s="160">
        <v>0.33333333333333331</v>
      </c>
    </row>
    <row r="939" spans="1:16" x14ac:dyDescent="0.25">
      <c r="A939" s="44">
        <f>+COUNTIF($B$1:B939,ESTADISTICAS!B$9)</f>
        <v>0</v>
      </c>
      <c r="B939" t="str">
        <f t="shared" si="14"/>
        <v>70</v>
      </c>
      <c r="C939" s="157">
        <v>70215</v>
      </c>
      <c r="D939" s="158" t="s">
        <v>2485</v>
      </c>
      <c r="E939">
        <v>829</v>
      </c>
      <c r="F939">
        <v>252</v>
      </c>
      <c r="G939" s="160">
        <v>0.30398069963811819</v>
      </c>
      <c r="H939">
        <v>895</v>
      </c>
      <c r="I939">
        <v>355</v>
      </c>
      <c r="J939" s="160">
        <v>0.39664804469273746</v>
      </c>
      <c r="K939">
        <v>893</v>
      </c>
      <c r="L939">
        <v>348</v>
      </c>
      <c r="M939" s="160">
        <v>0.38969764837625981</v>
      </c>
      <c r="N939">
        <v>859</v>
      </c>
      <c r="O939">
        <v>386</v>
      </c>
      <c r="P939" s="160">
        <v>0.44935972060535506</v>
      </c>
    </row>
    <row r="940" spans="1:16" x14ac:dyDescent="0.25">
      <c r="A940" s="44">
        <f>+COUNTIF($B$1:B940,ESTADISTICAS!B$9)</f>
        <v>0</v>
      </c>
      <c r="B940" t="str">
        <f t="shared" si="14"/>
        <v>70</v>
      </c>
      <c r="C940" s="157">
        <v>70221</v>
      </c>
      <c r="D940" s="158" t="s">
        <v>2208</v>
      </c>
      <c r="E940">
        <v>194</v>
      </c>
      <c r="F940">
        <v>34</v>
      </c>
      <c r="G940" s="160">
        <v>0.17525773195876287</v>
      </c>
      <c r="H940">
        <v>211</v>
      </c>
      <c r="I940">
        <v>39</v>
      </c>
      <c r="J940" s="160">
        <v>0.18483412322274881</v>
      </c>
      <c r="K940">
        <v>156</v>
      </c>
      <c r="L940">
        <v>42</v>
      </c>
      <c r="M940" s="160">
        <v>0.26923076923076922</v>
      </c>
      <c r="N940">
        <v>209</v>
      </c>
      <c r="O940">
        <v>55</v>
      </c>
      <c r="P940" s="160">
        <v>0.26315789473684209</v>
      </c>
    </row>
    <row r="941" spans="1:16" x14ac:dyDescent="0.25">
      <c r="A941" s="44">
        <f>+COUNTIF($B$1:B941,ESTADISTICAS!B$9)</f>
        <v>0</v>
      </c>
      <c r="B941" t="str">
        <f t="shared" si="14"/>
        <v>70</v>
      </c>
      <c r="C941" s="157">
        <v>70230</v>
      </c>
      <c r="D941" s="158" t="s">
        <v>2209</v>
      </c>
      <c r="E941">
        <v>31</v>
      </c>
      <c r="F941">
        <v>8</v>
      </c>
      <c r="G941" s="160">
        <v>0.25806451612903225</v>
      </c>
      <c r="H941">
        <v>58</v>
      </c>
      <c r="I941">
        <v>14</v>
      </c>
      <c r="J941" s="160">
        <v>0.2413793103448276</v>
      </c>
      <c r="K941">
        <v>33</v>
      </c>
      <c r="L941">
        <v>9</v>
      </c>
      <c r="M941" s="160">
        <v>0.27272727272727271</v>
      </c>
      <c r="N941">
        <v>50</v>
      </c>
      <c r="O941">
        <v>11</v>
      </c>
      <c r="P941" s="160">
        <v>0.22</v>
      </c>
    </row>
    <row r="942" spans="1:16" x14ac:dyDescent="0.25">
      <c r="A942" s="44">
        <f>+COUNTIF($B$1:B942,ESTADISTICAS!B$9)</f>
        <v>0</v>
      </c>
      <c r="B942" t="str">
        <f t="shared" si="14"/>
        <v>70</v>
      </c>
      <c r="C942" s="157">
        <v>70233</v>
      </c>
      <c r="D942" s="158" t="s">
        <v>2210</v>
      </c>
      <c r="E942">
        <v>120</v>
      </c>
      <c r="F942">
        <v>12</v>
      </c>
      <c r="G942" s="160">
        <v>0.1</v>
      </c>
      <c r="H942">
        <v>131</v>
      </c>
      <c r="I942">
        <v>29</v>
      </c>
      <c r="J942" s="160">
        <v>0.22137404580152673</v>
      </c>
      <c r="K942">
        <v>103</v>
      </c>
      <c r="L942">
        <v>23</v>
      </c>
      <c r="M942" s="160">
        <v>0.22330097087378642</v>
      </c>
      <c r="N942">
        <v>114</v>
      </c>
      <c r="O942">
        <v>22</v>
      </c>
      <c r="P942" s="160">
        <v>0.19298245614035087</v>
      </c>
    </row>
    <row r="943" spans="1:16" x14ac:dyDescent="0.25">
      <c r="A943" s="44">
        <f>+COUNTIF($B$1:B943,ESTADISTICAS!B$9)</f>
        <v>0</v>
      </c>
      <c r="B943" t="str">
        <f t="shared" si="14"/>
        <v>70</v>
      </c>
      <c r="C943" s="157">
        <v>70235</v>
      </c>
      <c r="D943" s="158" t="s">
        <v>2211</v>
      </c>
      <c r="E943">
        <v>288</v>
      </c>
      <c r="F943">
        <v>55</v>
      </c>
      <c r="G943" s="160">
        <v>0.19097222222222221</v>
      </c>
      <c r="H943">
        <v>251</v>
      </c>
      <c r="I943">
        <v>73</v>
      </c>
      <c r="J943" s="160">
        <v>0.2908366533864542</v>
      </c>
      <c r="K943">
        <v>266</v>
      </c>
      <c r="L943">
        <v>73</v>
      </c>
      <c r="M943" s="160">
        <v>0.27443609022556392</v>
      </c>
      <c r="N943">
        <v>243</v>
      </c>
      <c r="O943">
        <v>80</v>
      </c>
      <c r="P943" s="160">
        <v>0.32921810699588477</v>
      </c>
    </row>
    <row r="944" spans="1:16" x14ac:dyDescent="0.25">
      <c r="A944" s="44">
        <f>+COUNTIF($B$1:B944,ESTADISTICAS!B$9)</f>
        <v>0</v>
      </c>
      <c r="B944" t="str">
        <f t="shared" si="14"/>
        <v>70</v>
      </c>
      <c r="C944" s="157">
        <v>70265</v>
      </c>
      <c r="D944" s="158" t="s">
        <v>2212</v>
      </c>
      <c r="E944">
        <v>131</v>
      </c>
      <c r="F944">
        <v>27</v>
      </c>
      <c r="G944" s="160">
        <v>0.20610687022900764</v>
      </c>
      <c r="H944">
        <v>131</v>
      </c>
      <c r="I944">
        <v>37</v>
      </c>
      <c r="J944" s="160">
        <v>0.28244274809160308</v>
      </c>
      <c r="K944">
        <v>142</v>
      </c>
      <c r="L944">
        <v>30</v>
      </c>
      <c r="M944" s="160">
        <v>0.21126760563380281</v>
      </c>
      <c r="N944">
        <v>171</v>
      </c>
      <c r="O944">
        <v>31</v>
      </c>
      <c r="P944" s="160">
        <v>0.18128654970760233</v>
      </c>
    </row>
    <row r="945" spans="1:16" x14ac:dyDescent="0.25">
      <c r="A945" s="44">
        <f>+COUNTIF($B$1:B945,ESTADISTICAS!B$9)</f>
        <v>0</v>
      </c>
      <c r="B945" t="str">
        <f t="shared" si="14"/>
        <v>70</v>
      </c>
      <c r="C945" s="157">
        <v>70400</v>
      </c>
      <c r="D945" s="158" t="s">
        <v>1471</v>
      </c>
      <c r="E945">
        <v>114</v>
      </c>
      <c r="F945">
        <v>36</v>
      </c>
      <c r="G945" s="160">
        <v>0.31578947368421051</v>
      </c>
      <c r="H945">
        <v>153</v>
      </c>
      <c r="I945">
        <v>40</v>
      </c>
      <c r="J945" s="160">
        <v>0.26143790849673204</v>
      </c>
      <c r="K945">
        <v>123</v>
      </c>
      <c r="L945">
        <v>33</v>
      </c>
      <c r="M945" s="160">
        <v>0.26829268292682928</v>
      </c>
      <c r="N945">
        <v>146</v>
      </c>
      <c r="O945">
        <v>35</v>
      </c>
      <c r="P945" s="160">
        <v>0.23972602739726026</v>
      </c>
    </row>
    <row r="946" spans="1:16" x14ac:dyDescent="0.25">
      <c r="A946" s="44">
        <f>+COUNTIF($B$1:B946,ESTADISTICAS!B$9)</f>
        <v>0</v>
      </c>
      <c r="B946" t="str">
        <f t="shared" si="14"/>
        <v>70</v>
      </c>
      <c r="C946" s="157">
        <v>70418</v>
      </c>
      <c r="D946" s="158" t="s">
        <v>2213</v>
      </c>
      <c r="E946">
        <v>265</v>
      </c>
      <c r="F946">
        <v>52</v>
      </c>
      <c r="G946" s="160">
        <v>0.19622641509433963</v>
      </c>
      <c r="H946">
        <v>293</v>
      </c>
      <c r="I946">
        <v>70</v>
      </c>
      <c r="J946" s="160">
        <v>0.23890784982935154</v>
      </c>
      <c r="K946">
        <v>291</v>
      </c>
      <c r="L946">
        <v>67</v>
      </c>
      <c r="M946" s="160">
        <v>0.23024054982817868</v>
      </c>
      <c r="N946">
        <v>290</v>
      </c>
      <c r="O946">
        <v>73</v>
      </c>
      <c r="P946" s="160">
        <v>0.25172413793103449</v>
      </c>
    </row>
    <row r="947" spans="1:16" x14ac:dyDescent="0.25">
      <c r="A947" s="44">
        <f>+COUNTIF($B$1:B947,ESTADISTICAS!B$9)</f>
        <v>0</v>
      </c>
      <c r="B947" t="str">
        <f t="shared" si="14"/>
        <v>70</v>
      </c>
      <c r="C947" s="157">
        <v>70429</v>
      </c>
      <c r="D947" s="158" t="s">
        <v>2214</v>
      </c>
      <c r="E947">
        <v>500</v>
      </c>
      <c r="F947">
        <v>53</v>
      </c>
      <c r="G947" s="160">
        <v>0.106</v>
      </c>
      <c r="H947">
        <v>503</v>
      </c>
      <c r="I947">
        <v>75</v>
      </c>
      <c r="J947" s="160">
        <v>0.14910536779324055</v>
      </c>
      <c r="K947">
        <v>522</v>
      </c>
      <c r="L947">
        <v>90</v>
      </c>
      <c r="M947" s="160">
        <v>0.17241379310344829</v>
      </c>
      <c r="N947">
        <v>530</v>
      </c>
      <c r="O947">
        <v>83</v>
      </c>
      <c r="P947" s="160">
        <v>0.15660377358490565</v>
      </c>
    </row>
    <row r="948" spans="1:16" x14ac:dyDescent="0.25">
      <c r="A948" s="44">
        <f>+COUNTIF($B$1:B948,ESTADISTICAS!B$9)</f>
        <v>0</v>
      </c>
      <c r="B948" t="str">
        <f t="shared" si="14"/>
        <v>70</v>
      </c>
      <c r="C948" s="157">
        <v>70473</v>
      </c>
      <c r="D948" s="158" t="s">
        <v>2215</v>
      </c>
      <c r="E948">
        <v>122</v>
      </c>
      <c r="F948">
        <v>24</v>
      </c>
      <c r="G948" s="160">
        <v>0.19672131147540983</v>
      </c>
      <c r="H948">
        <v>103</v>
      </c>
      <c r="I948">
        <v>31</v>
      </c>
      <c r="J948" s="160">
        <v>0.30097087378640774</v>
      </c>
      <c r="K948">
        <v>140</v>
      </c>
      <c r="L948">
        <v>32</v>
      </c>
      <c r="M948" s="160">
        <v>0.22857142857142856</v>
      </c>
      <c r="N948">
        <v>135</v>
      </c>
      <c r="O948">
        <v>30</v>
      </c>
      <c r="P948" s="160">
        <v>0.22222222222222221</v>
      </c>
    </row>
    <row r="949" spans="1:16" x14ac:dyDescent="0.25">
      <c r="A949" s="44">
        <f>+COUNTIF($B$1:B949,ESTADISTICAS!B$9)</f>
        <v>0</v>
      </c>
      <c r="B949" t="str">
        <f t="shared" si="14"/>
        <v>70</v>
      </c>
      <c r="C949" s="157">
        <v>70508</v>
      </c>
      <c r="D949" s="158" t="s">
        <v>2216</v>
      </c>
      <c r="E949">
        <v>324</v>
      </c>
      <c r="F949">
        <v>67</v>
      </c>
      <c r="G949" s="160">
        <v>0.20679012345679013</v>
      </c>
      <c r="H949">
        <v>347</v>
      </c>
      <c r="I949">
        <v>84</v>
      </c>
      <c r="J949" s="160">
        <v>0.24207492795389049</v>
      </c>
      <c r="K949">
        <v>296</v>
      </c>
      <c r="L949">
        <v>74</v>
      </c>
      <c r="M949" s="160">
        <v>0.25</v>
      </c>
      <c r="N949">
        <v>318</v>
      </c>
      <c r="O949">
        <v>83</v>
      </c>
      <c r="P949" s="160">
        <v>0.2610062893081761</v>
      </c>
    </row>
    <row r="950" spans="1:16" x14ac:dyDescent="0.25">
      <c r="A950" s="44">
        <f>+COUNTIF($B$1:B950,ESTADISTICAS!B$9)</f>
        <v>0</v>
      </c>
      <c r="B950" t="str">
        <f t="shared" si="14"/>
        <v>70</v>
      </c>
      <c r="C950" s="157">
        <v>70523</v>
      </c>
      <c r="D950" s="158" t="s">
        <v>2217</v>
      </c>
      <c r="E950">
        <v>192</v>
      </c>
      <c r="F950">
        <v>16</v>
      </c>
      <c r="G950" s="160">
        <v>8.3333333333333329E-2</v>
      </c>
      <c r="H950">
        <v>170</v>
      </c>
      <c r="I950">
        <v>26</v>
      </c>
      <c r="J950" s="160">
        <v>0.15294117647058825</v>
      </c>
      <c r="K950">
        <v>165</v>
      </c>
      <c r="L950">
        <v>25</v>
      </c>
      <c r="M950" s="160">
        <v>0.15151515151515152</v>
      </c>
      <c r="N950">
        <v>202</v>
      </c>
      <c r="O950">
        <v>30</v>
      </c>
      <c r="P950" s="160">
        <v>0.14851485148514851</v>
      </c>
    </row>
    <row r="951" spans="1:16" x14ac:dyDescent="0.25">
      <c r="A951" s="44">
        <f>+COUNTIF($B$1:B951,ESTADISTICAS!B$9)</f>
        <v>0</v>
      </c>
      <c r="B951" t="str">
        <f t="shared" si="14"/>
        <v>70</v>
      </c>
      <c r="C951" s="157">
        <v>70670</v>
      </c>
      <c r="D951" s="158" t="s">
        <v>2218</v>
      </c>
      <c r="E951">
        <v>435</v>
      </c>
      <c r="F951">
        <v>92</v>
      </c>
      <c r="G951" s="160">
        <v>0.21149425287356322</v>
      </c>
      <c r="H951">
        <v>399</v>
      </c>
      <c r="I951">
        <v>91</v>
      </c>
      <c r="J951" s="160">
        <v>0.22807017543859648</v>
      </c>
      <c r="K951">
        <v>436</v>
      </c>
      <c r="L951">
        <v>86</v>
      </c>
      <c r="M951" s="160">
        <v>0.19724770642201836</v>
      </c>
      <c r="N951">
        <v>465</v>
      </c>
      <c r="O951">
        <v>96</v>
      </c>
      <c r="P951" s="160">
        <v>0.20645161290322581</v>
      </c>
    </row>
    <row r="952" spans="1:16" x14ac:dyDescent="0.25">
      <c r="A952" s="44">
        <f>+COUNTIF($B$1:B952,ESTADISTICAS!B$9)</f>
        <v>0</v>
      </c>
      <c r="B952" t="str">
        <f t="shared" si="14"/>
        <v>70</v>
      </c>
      <c r="C952" s="157">
        <v>70678</v>
      </c>
      <c r="D952" s="158" t="s">
        <v>2486</v>
      </c>
      <c r="E952">
        <v>309</v>
      </c>
      <c r="F952">
        <v>53</v>
      </c>
      <c r="G952" s="160">
        <v>0.17152103559870549</v>
      </c>
      <c r="H952">
        <v>255</v>
      </c>
      <c r="I952">
        <v>49</v>
      </c>
      <c r="J952" s="160">
        <v>0.19215686274509805</v>
      </c>
      <c r="K952">
        <v>260</v>
      </c>
      <c r="L952">
        <v>39</v>
      </c>
      <c r="M952" s="160">
        <v>0.15</v>
      </c>
      <c r="N952">
        <v>243</v>
      </c>
      <c r="O952">
        <v>51</v>
      </c>
      <c r="P952" s="160">
        <v>0.20987654320987653</v>
      </c>
    </row>
    <row r="953" spans="1:16" x14ac:dyDescent="0.25">
      <c r="A953" s="44">
        <f>+COUNTIF($B$1:B953,ESTADISTICAS!B$9)</f>
        <v>0</v>
      </c>
      <c r="B953" t="str">
        <f t="shared" si="14"/>
        <v>70</v>
      </c>
      <c r="C953" s="157">
        <v>70702</v>
      </c>
      <c r="D953" s="158" t="s">
        <v>2219</v>
      </c>
      <c r="E953">
        <v>138</v>
      </c>
      <c r="F953">
        <v>26</v>
      </c>
      <c r="G953" s="160">
        <v>0.18840579710144928</v>
      </c>
      <c r="H953">
        <v>179</v>
      </c>
      <c r="I953">
        <v>44</v>
      </c>
      <c r="J953" s="160">
        <v>0.24581005586592178</v>
      </c>
      <c r="K953">
        <v>153</v>
      </c>
      <c r="L953">
        <v>51</v>
      </c>
      <c r="M953" s="160">
        <v>0.33333333333333331</v>
      </c>
      <c r="N953">
        <v>133</v>
      </c>
      <c r="O953">
        <v>52</v>
      </c>
      <c r="P953" s="160">
        <v>0.39097744360902253</v>
      </c>
    </row>
    <row r="954" spans="1:16" x14ac:dyDescent="0.25">
      <c r="A954" s="44">
        <f>+COUNTIF($B$1:B954,ESTADISTICAS!B$9)</f>
        <v>0</v>
      </c>
      <c r="B954" t="str">
        <f t="shared" si="14"/>
        <v>70</v>
      </c>
      <c r="C954" s="157">
        <v>70708</v>
      </c>
      <c r="D954" s="158" t="s">
        <v>2220</v>
      </c>
      <c r="E954">
        <v>694</v>
      </c>
      <c r="F954">
        <v>143</v>
      </c>
      <c r="G954" s="160">
        <v>0.20605187319884727</v>
      </c>
      <c r="H954">
        <v>744</v>
      </c>
      <c r="I954">
        <v>146</v>
      </c>
      <c r="J954" s="160">
        <v>0.19623655913978494</v>
      </c>
      <c r="K954">
        <v>725</v>
      </c>
      <c r="L954">
        <v>123</v>
      </c>
      <c r="M954" s="160">
        <v>0.1696551724137931</v>
      </c>
      <c r="N954">
        <v>691</v>
      </c>
      <c r="O954">
        <v>151</v>
      </c>
      <c r="P954" s="160">
        <v>0.21852387843704776</v>
      </c>
    </row>
    <row r="955" spans="1:16" x14ac:dyDescent="0.25">
      <c r="A955" s="44">
        <f>+COUNTIF($B$1:B955,ESTADISTICAS!B$9)</f>
        <v>0</v>
      </c>
      <c r="B955" t="str">
        <f t="shared" si="14"/>
        <v>70</v>
      </c>
      <c r="C955" s="157">
        <v>70713</v>
      </c>
      <c r="D955" s="158" t="s">
        <v>2221</v>
      </c>
      <c r="E955">
        <v>451</v>
      </c>
      <c r="F955">
        <v>88</v>
      </c>
      <c r="G955" s="160">
        <v>0.1951219512195122</v>
      </c>
      <c r="H955">
        <v>487</v>
      </c>
      <c r="I955">
        <v>103</v>
      </c>
      <c r="J955" s="160">
        <v>0.21149897330595482</v>
      </c>
      <c r="K955">
        <v>467</v>
      </c>
      <c r="L955">
        <v>100</v>
      </c>
      <c r="M955" s="160">
        <v>0.21413276231263384</v>
      </c>
      <c r="N955">
        <v>481</v>
      </c>
      <c r="O955">
        <v>92</v>
      </c>
      <c r="P955" s="160">
        <v>0.19126819126819128</v>
      </c>
    </row>
    <row r="956" spans="1:16" x14ac:dyDescent="0.25">
      <c r="A956" s="44">
        <f>+COUNTIF($B$1:B956,ESTADISTICAS!B$9)</f>
        <v>0</v>
      </c>
      <c r="B956" t="str">
        <f t="shared" si="14"/>
        <v>70</v>
      </c>
      <c r="C956" s="157">
        <v>70717</v>
      </c>
      <c r="D956" s="158" t="s">
        <v>1501</v>
      </c>
      <c r="E956">
        <v>227</v>
      </c>
      <c r="F956">
        <v>51</v>
      </c>
      <c r="G956" s="160">
        <v>0.22466960352422907</v>
      </c>
      <c r="H956">
        <v>218</v>
      </c>
      <c r="I956">
        <v>60</v>
      </c>
      <c r="J956" s="160">
        <v>0.27522935779816515</v>
      </c>
      <c r="K956">
        <v>223</v>
      </c>
      <c r="L956">
        <v>56</v>
      </c>
      <c r="M956" s="160">
        <v>0.25112107623318386</v>
      </c>
      <c r="N956">
        <v>201</v>
      </c>
      <c r="O956">
        <v>53</v>
      </c>
      <c r="P956" s="160">
        <v>0.26368159203980102</v>
      </c>
    </row>
    <row r="957" spans="1:16" x14ac:dyDescent="0.25">
      <c r="A957" s="44">
        <f>+COUNTIF($B$1:B957,ESTADISTICAS!B$9)</f>
        <v>0</v>
      </c>
      <c r="B957" t="str">
        <f t="shared" si="14"/>
        <v>70</v>
      </c>
      <c r="C957" s="157">
        <v>70742</v>
      </c>
      <c r="D957" s="158" t="s">
        <v>2487</v>
      </c>
      <c r="E957">
        <v>230</v>
      </c>
      <c r="F957">
        <v>46</v>
      </c>
      <c r="G957" s="160">
        <v>0.2</v>
      </c>
      <c r="H957">
        <v>280</v>
      </c>
      <c r="I957">
        <v>84</v>
      </c>
      <c r="J957" s="160">
        <v>0.3</v>
      </c>
      <c r="K957">
        <v>300</v>
      </c>
      <c r="L957">
        <v>72</v>
      </c>
      <c r="M957" s="160">
        <v>0.24</v>
      </c>
      <c r="N957">
        <v>241</v>
      </c>
      <c r="O957">
        <v>89</v>
      </c>
      <c r="P957" s="160">
        <v>0.36929460580912865</v>
      </c>
    </row>
    <row r="958" spans="1:16" x14ac:dyDescent="0.25">
      <c r="A958" s="44">
        <f>+COUNTIF($B$1:B958,ESTADISTICAS!B$9)</f>
        <v>0</v>
      </c>
      <c r="B958" t="str">
        <f t="shared" si="14"/>
        <v>70</v>
      </c>
      <c r="C958" s="157">
        <v>70771</v>
      </c>
      <c r="D958" s="158" t="s">
        <v>1770</v>
      </c>
      <c r="E958">
        <v>208</v>
      </c>
      <c r="F958">
        <v>54</v>
      </c>
      <c r="G958" s="160">
        <v>0.25961538461538464</v>
      </c>
      <c r="H958">
        <v>167</v>
      </c>
      <c r="I958">
        <v>48</v>
      </c>
      <c r="J958" s="160">
        <v>0.28742514970059879</v>
      </c>
      <c r="K958">
        <v>227</v>
      </c>
      <c r="L958">
        <v>58</v>
      </c>
      <c r="M958" s="160">
        <v>0.25550660792951541</v>
      </c>
      <c r="N958">
        <v>242</v>
      </c>
      <c r="O958">
        <v>67</v>
      </c>
      <c r="P958" s="160">
        <v>0.27685950413223143</v>
      </c>
    </row>
    <row r="959" spans="1:16" x14ac:dyDescent="0.25">
      <c r="A959" s="44">
        <f>+COUNTIF($B$1:B959,ESTADISTICAS!B$9)</f>
        <v>0</v>
      </c>
      <c r="B959" t="str">
        <f t="shared" si="14"/>
        <v>70</v>
      </c>
      <c r="C959" s="157">
        <v>70820</v>
      </c>
      <c r="D959" s="158" t="s">
        <v>2488</v>
      </c>
      <c r="E959">
        <v>266</v>
      </c>
      <c r="F959">
        <v>70</v>
      </c>
      <c r="G959" s="160">
        <v>0.26315789473684209</v>
      </c>
      <c r="H959">
        <v>286</v>
      </c>
      <c r="I959">
        <v>94</v>
      </c>
      <c r="J959" s="160">
        <v>0.32867132867132864</v>
      </c>
      <c r="K959">
        <v>259</v>
      </c>
      <c r="L959">
        <v>97</v>
      </c>
      <c r="M959" s="160">
        <v>0.37451737451737449</v>
      </c>
      <c r="N959">
        <v>289</v>
      </c>
      <c r="O959">
        <v>94</v>
      </c>
      <c r="P959" s="160">
        <v>0.32525951557093424</v>
      </c>
    </row>
    <row r="960" spans="1:16" x14ac:dyDescent="0.25">
      <c r="A960" s="44">
        <f>+COUNTIF($B$1:B960,ESTADISTICAS!B$9)</f>
        <v>0</v>
      </c>
      <c r="B960" t="str">
        <f t="shared" si="14"/>
        <v>70</v>
      </c>
      <c r="C960" s="157">
        <v>70823</v>
      </c>
      <c r="D960" s="158" t="s">
        <v>2222</v>
      </c>
      <c r="E960">
        <v>236</v>
      </c>
      <c r="F960">
        <v>43</v>
      </c>
      <c r="G960" s="160">
        <v>0.18220338983050846</v>
      </c>
      <c r="H960">
        <v>213</v>
      </c>
      <c r="I960">
        <v>36</v>
      </c>
      <c r="J960" s="160">
        <v>0.16901408450704225</v>
      </c>
      <c r="K960">
        <v>226</v>
      </c>
      <c r="L960">
        <v>48</v>
      </c>
      <c r="M960" s="160">
        <v>0.21238938053097345</v>
      </c>
      <c r="N960">
        <v>258</v>
      </c>
      <c r="O960">
        <v>81</v>
      </c>
      <c r="P960" s="160">
        <v>0.31395348837209303</v>
      </c>
    </row>
    <row r="961" spans="1:16" x14ac:dyDescent="0.25">
      <c r="A961" s="44">
        <f>+COUNTIF($B$1:B961,ESTADISTICAS!B$9)</f>
        <v>0</v>
      </c>
      <c r="B961" t="str">
        <f t="shared" si="14"/>
        <v>73</v>
      </c>
      <c r="C961" s="157">
        <v>73001</v>
      </c>
      <c r="D961" s="158" t="s">
        <v>2223</v>
      </c>
      <c r="E961">
        <v>6048</v>
      </c>
      <c r="F961">
        <v>3377</v>
      </c>
      <c r="G961" s="160">
        <v>0.55836640211640209</v>
      </c>
      <c r="H961">
        <v>6075</v>
      </c>
      <c r="I961">
        <v>3425</v>
      </c>
      <c r="J961" s="160">
        <v>0.56378600823045266</v>
      </c>
      <c r="K961">
        <v>6318</v>
      </c>
      <c r="L961">
        <v>3847</v>
      </c>
      <c r="M961" s="160">
        <v>0.60889522000633112</v>
      </c>
      <c r="N961">
        <v>6147</v>
      </c>
      <c r="O961">
        <v>3321</v>
      </c>
      <c r="P961" s="160">
        <v>0.54026354319180092</v>
      </c>
    </row>
    <row r="962" spans="1:16" x14ac:dyDescent="0.25">
      <c r="A962" s="44">
        <f>+COUNTIF($B$1:B962,ESTADISTICAS!B$9)</f>
        <v>0</v>
      </c>
      <c r="B962" t="str">
        <f t="shared" si="14"/>
        <v>73</v>
      </c>
      <c r="C962" s="157">
        <v>73024</v>
      </c>
      <c r="D962" s="158" t="s">
        <v>2224</v>
      </c>
      <c r="E962">
        <v>52</v>
      </c>
      <c r="F962">
        <v>23</v>
      </c>
      <c r="G962" s="160">
        <v>0.44230769230769229</v>
      </c>
      <c r="H962">
        <v>58</v>
      </c>
      <c r="I962">
        <v>25</v>
      </c>
      <c r="J962" s="160">
        <v>0.43103448275862066</v>
      </c>
      <c r="K962">
        <v>50</v>
      </c>
      <c r="L962">
        <v>22</v>
      </c>
      <c r="M962" s="160">
        <v>0.44</v>
      </c>
      <c r="N962">
        <v>42</v>
      </c>
      <c r="O962">
        <v>21</v>
      </c>
      <c r="P962" s="160">
        <v>0.5</v>
      </c>
    </row>
    <row r="963" spans="1:16" x14ac:dyDescent="0.25">
      <c r="A963" s="44">
        <f>+COUNTIF($B$1:B963,ESTADISTICAS!B$9)</f>
        <v>0</v>
      </c>
      <c r="B963" t="str">
        <f t="shared" si="14"/>
        <v>73</v>
      </c>
      <c r="C963" s="157">
        <v>73026</v>
      </c>
      <c r="D963" s="158" t="s">
        <v>2225</v>
      </c>
      <c r="E963">
        <v>85</v>
      </c>
      <c r="F963">
        <v>25</v>
      </c>
      <c r="G963" s="160">
        <v>0.29411764705882354</v>
      </c>
      <c r="H963">
        <v>88</v>
      </c>
      <c r="I963">
        <v>38</v>
      </c>
      <c r="J963" s="160">
        <v>0.43181818181818182</v>
      </c>
      <c r="K963">
        <v>83</v>
      </c>
      <c r="L963">
        <v>36</v>
      </c>
      <c r="M963" s="160">
        <v>0.43373493975903615</v>
      </c>
      <c r="N963">
        <v>75</v>
      </c>
      <c r="O963">
        <v>22</v>
      </c>
      <c r="P963" s="160">
        <v>0.29333333333333333</v>
      </c>
    </row>
    <row r="964" spans="1:16" x14ac:dyDescent="0.25">
      <c r="A964" s="44">
        <f>+COUNTIF($B$1:B964,ESTADISTICAS!B$9)</f>
        <v>0</v>
      </c>
      <c r="B964" t="str">
        <f t="shared" ref="B964:B1027" si="15">+IF(LEN(C964)=4,MID(C964,1,1),MID(C964,1,2))</f>
        <v>73</v>
      </c>
      <c r="C964" s="157">
        <v>73030</v>
      </c>
      <c r="D964" s="158" t="s">
        <v>2226</v>
      </c>
      <c r="E964">
        <v>81</v>
      </c>
      <c r="F964">
        <v>28</v>
      </c>
      <c r="G964" s="160">
        <v>0.34567901234567899</v>
      </c>
      <c r="H964">
        <v>54</v>
      </c>
      <c r="I964">
        <v>29</v>
      </c>
      <c r="J964" s="160">
        <v>0.53703703703703709</v>
      </c>
      <c r="K964">
        <v>59</v>
      </c>
      <c r="L964">
        <v>27</v>
      </c>
      <c r="M964" s="160">
        <v>0.4576271186440678</v>
      </c>
      <c r="N964">
        <v>59</v>
      </c>
      <c r="O964">
        <v>22</v>
      </c>
      <c r="P964" s="160">
        <v>0.3728813559322034</v>
      </c>
    </row>
    <row r="965" spans="1:16" x14ac:dyDescent="0.25">
      <c r="A965" s="44">
        <f>+COUNTIF($B$1:B965,ESTADISTICAS!B$9)</f>
        <v>0</v>
      </c>
      <c r="B965" t="str">
        <f t="shared" si="15"/>
        <v>73</v>
      </c>
      <c r="C965" s="157">
        <v>73043</v>
      </c>
      <c r="D965" s="158" t="s">
        <v>2227</v>
      </c>
      <c r="E965">
        <v>89</v>
      </c>
      <c r="F965">
        <v>30</v>
      </c>
      <c r="G965" s="160">
        <v>0.33707865168539325</v>
      </c>
      <c r="H965">
        <v>94</v>
      </c>
      <c r="I965">
        <v>29</v>
      </c>
      <c r="J965" s="160">
        <v>0.30851063829787234</v>
      </c>
      <c r="K965">
        <v>98</v>
      </c>
      <c r="L965">
        <v>36</v>
      </c>
      <c r="M965" s="160">
        <v>0.36734693877551022</v>
      </c>
      <c r="N965">
        <v>117</v>
      </c>
      <c r="O965">
        <v>28</v>
      </c>
      <c r="P965" s="160">
        <v>0.23931623931623933</v>
      </c>
    </row>
    <row r="966" spans="1:16" x14ac:dyDescent="0.25">
      <c r="A966" s="44">
        <f>+COUNTIF($B$1:B966,ESTADISTICAS!B$9)</f>
        <v>0</v>
      </c>
      <c r="B966" t="str">
        <f t="shared" si="15"/>
        <v>73</v>
      </c>
      <c r="C966" s="157">
        <v>73055</v>
      </c>
      <c r="D966" s="158" t="s">
        <v>2228</v>
      </c>
      <c r="E966">
        <v>135</v>
      </c>
      <c r="F966">
        <v>41</v>
      </c>
      <c r="G966" s="160">
        <v>0.3037037037037037</v>
      </c>
      <c r="H966">
        <v>132</v>
      </c>
      <c r="I966">
        <v>55</v>
      </c>
      <c r="J966" s="160">
        <v>0.41666666666666669</v>
      </c>
      <c r="K966">
        <v>121</v>
      </c>
      <c r="L966">
        <v>39</v>
      </c>
      <c r="M966" s="160">
        <v>0.32231404958677684</v>
      </c>
      <c r="N966">
        <v>128</v>
      </c>
      <c r="O966">
        <v>53</v>
      </c>
      <c r="P966" s="160">
        <v>0.4140625</v>
      </c>
    </row>
    <row r="967" spans="1:16" x14ac:dyDescent="0.25">
      <c r="A967" s="44">
        <f>+COUNTIF($B$1:B967,ESTADISTICAS!B$9)</f>
        <v>0</v>
      </c>
      <c r="B967" t="str">
        <f t="shared" si="15"/>
        <v>73</v>
      </c>
      <c r="C967" s="157">
        <v>73067</v>
      </c>
      <c r="D967" s="158" t="s">
        <v>2229</v>
      </c>
      <c r="E967">
        <v>174</v>
      </c>
      <c r="F967">
        <v>44</v>
      </c>
      <c r="G967" s="160">
        <v>0.25287356321839083</v>
      </c>
      <c r="H967">
        <v>168</v>
      </c>
      <c r="I967">
        <v>51</v>
      </c>
      <c r="J967" s="160">
        <v>0.30357142857142855</v>
      </c>
      <c r="K967">
        <v>187</v>
      </c>
      <c r="L967">
        <v>64</v>
      </c>
      <c r="M967" s="160">
        <v>0.34224598930481281</v>
      </c>
      <c r="N967">
        <v>159</v>
      </c>
      <c r="O967">
        <v>43</v>
      </c>
      <c r="P967" s="160">
        <v>0.27044025157232704</v>
      </c>
    </row>
    <row r="968" spans="1:16" x14ac:dyDescent="0.25">
      <c r="A968" s="44">
        <f>+COUNTIF($B$1:B968,ESTADISTICAS!B$9)</f>
        <v>0</v>
      </c>
      <c r="B968" t="str">
        <f t="shared" si="15"/>
        <v>73</v>
      </c>
      <c r="C968" s="157">
        <v>73124</v>
      </c>
      <c r="D968" s="158" t="s">
        <v>2230</v>
      </c>
      <c r="E968">
        <v>174</v>
      </c>
      <c r="F968">
        <v>69</v>
      </c>
      <c r="G968" s="160">
        <v>0.39655172413793105</v>
      </c>
      <c r="H968">
        <v>168</v>
      </c>
      <c r="I968">
        <v>78</v>
      </c>
      <c r="J968" s="160">
        <v>0.4642857142857143</v>
      </c>
      <c r="K968">
        <v>143</v>
      </c>
      <c r="L968">
        <v>50</v>
      </c>
      <c r="M968" s="160">
        <v>0.34965034965034963</v>
      </c>
      <c r="N968">
        <v>180</v>
      </c>
      <c r="O968">
        <v>68</v>
      </c>
      <c r="P968" s="160">
        <v>0.37777777777777777</v>
      </c>
    </row>
    <row r="969" spans="1:16" x14ac:dyDescent="0.25">
      <c r="A969" s="44">
        <f>+COUNTIF($B$1:B969,ESTADISTICAS!B$9)</f>
        <v>0</v>
      </c>
      <c r="B969" t="str">
        <f t="shared" si="15"/>
        <v>73</v>
      </c>
      <c r="C969" s="157">
        <v>73148</v>
      </c>
      <c r="D969" s="158" t="s">
        <v>2231</v>
      </c>
      <c r="E969">
        <v>108</v>
      </c>
      <c r="F969">
        <v>46</v>
      </c>
      <c r="G969" s="160">
        <v>0.42592592592592593</v>
      </c>
      <c r="H969">
        <v>102</v>
      </c>
      <c r="I969">
        <v>52</v>
      </c>
      <c r="J969" s="160">
        <v>0.50980392156862742</v>
      </c>
      <c r="K969">
        <v>122</v>
      </c>
      <c r="L969">
        <v>39</v>
      </c>
      <c r="M969" s="160">
        <v>0.31967213114754101</v>
      </c>
      <c r="N969">
        <v>106</v>
      </c>
      <c r="O969">
        <v>43</v>
      </c>
      <c r="P969" s="160">
        <v>0.40566037735849059</v>
      </c>
    </row>
    <row r="970" spans="1:16" x14ac:dyDescent="0.25">
      <c r="A970" s="44">
        <f>+COUNTIF($B$1:B970,ESTADISTICAS!B$9)</f>
        <v>0</v>
      </c>
      <c r="B970" t="str">
        <f t="shared" si="15"/>
        <v>73</v>
      </c>
      <c r="C970" s="157">
        <v>73152</v>
      </c>
      <c r="D970" s="158" t="s">
        <v>2232</v>
      </c>
      <c r="E970">
        <v>59</v>
      </c>
      <c r="F970">
        <v>13</v>
      </c>
      <c r="G970" s="160">
        <v>0.22033898305084745</v>
      </c>
      <c r="H970">
        <v>42</v>
      </c>
      <c r="I970">
        <v>4</v>
      </c>
      <c r="J970" s="160">
        <v>9.5238095238095233E-2</v>
      </c>
      <c r="K970">
        <v>71</v>
      </c>
      <c r="L970">
        <v>19</v>
      </c>
      <c r="M970" s="160">
        <v>0.26760563380281688</v>
      </c>
      <c r="N970">
        <v>75</v>
      </c>
      <c r="O970">
        <v>19</v>
      </c>
      <c r="P970" s="160">
        <v>0.25333333333333335</v>
      </c>
    </row>
    <row r="971" spans="1:16" x14ac:dyDescent="0.25">
      <c r="A971" s="44">
        <f>+COUNTIF($B$1:B971,ESTADISTICAS!B$9)</f>
        <v>0</v>
      </c>
      <c r="B971" t="str">
        <f t="shared" si="15"/>
        <v>73</v>
      </c>
      <c r="C971" s="157">
        <v>73168</v>
      </c>
      <c r="D971" s="158" t="s">
        <v>2233</v>
      </c>
      <c r="E971">
        <v>476</v>
      </c>
      <c r="F971">
        <v>185</v>
      </c>
      <c r="G971" s="160">
        <v>0.38865546218487396</v>
      </c>
      <c r="H971">
        <v>450</v>
      </c>
      <c r="I971">
        <v>172</v>
      </c>
      <c r="J971" s="160">
        <v>0.38222222222222224</v>
      </c>
      <c r="K971">
        <v>478</v>
      </c>
      <c r="L971">
        <v>200</v>
      </c>
      <c r="M971" s="160">
        <v>0.41841004184100417</v>
      </c>
      <c r="N971">
        <v>504</v>
      </c>
      <c r="O971">
        <v>172</v>
      </c>
      <c r="P971" s="160">
        <v>0.34126984126984128</v>
      </c>
    </row>
    <row r="972" spans="1:16" x14ac:dyDescent="0.25">
      <c r="A972" s="44">
        <f>+COUNTIF($B$1:B972,ESTADISTICAS!B$9)</f>
        <v>0</v>
      </c>
      <c r="B972" t="str">
        <f t="shared" si="15"/>
        <v>73</v>
      </c>
      <c r="C972" s="157">
        <v>73200</v>
      </c>
      <c r="D972" s="158" t="s">
        <v>2234</v>
      </c>
      <c r="E972">
        <v>98</v>
      </c>
      <c r="F972">
        <v>26</v>
      </c>
      <c r="G972" s="160">
        <v>0.26530612244897961</v>
      </c>
      <c r="H972">
        <v>89</v>
      </c>
      <c r="I972">
        <v>36</v>
      </c>
      <c r="J972" s="160">
        <v>0.4044943820224719</v>
      </c>
      <c r="K972">
        <v>86</v>
      </c>
      <c r="L972">
        <v>58</v>
      </c>
      <c r="M972" s="160">
        <v>0.67441860465116277</v>
      </c>
      <c r="N972">
        <v>79</v>
      </c>
      <c r="O972">
        <v>34</v>
      </c>
      <c r="P972" s="160">
        <v>0.43037974683544306</v>
      </c>
    </row>
    <row r="973" spans="1:16" x14ac:dyDescent="0.25">
      <c r="A973" s="44">
        <f>+COUNTIF($B$1:B973,ESTADISTICAS!B$9)</f>
        <v>0</v>
      </c>
      <c r="B973" t="str">
        <f t="shared" si="15"/>
        <v>73</v>
      </c>
      <c r="C973" s="157">
        <v>73217</v>
      </c>
      <c r="D973" s="158" t="s">
        <v>2235</v>
      </c>
      <c r="E973">
        <v>324</v>
      </c>
      <c r="F973">
        <v>67</v>
      </c>
      <c r="G973" s="160">
        <v>0.20679012345679013</v>
      </c>
      <c r="H973">
        <v>344</v>
      </c>
      <c r="I973">
        <v>79</v>
      </c>
      <c r="J973" s="160">
        <v>0.22965116279069767</v>
      </c>
      <c r="K973">
        <v>347</v>
      </c>
      <c r="L973">
        <v>82</v>
      </c>
      <c r="M973" s="160">
        <v>0.23631123919308358</v>
      </c>
      <c r="N973">
        <v>354</v>
      </c>
      <c r="O973">
        <v>53</v>
      </c>
      <c r="P973" s="160">
        <v>0.14971751412429379</v>
      </c>
    </row>
    <row r="974" spans="1:16" x14ac:dyDescent="0.25">
      <c r="A974" s="44">
        <f>+COUNTIF($B$1:B974,ESTADISTICAS!B$9)</f>
        <v>0</v>
      </c>
      <c r="B974" t="str">
        <f t="shared" si="15"/>
        <v>73</v>
      </c>
      <c r="C974" s="157">
        <v>73226</v>
      </c>
      <c r="D974" s="158" t="s">
        <v>2236</v>
      </c>
      <c r="E974">
        <v>100</v>
      </c>
      <c r="F974">
        <v>33</v>
      </c>
      <c r="G974" s="160">
        <v>0.33</v>
      </c>
      <c r="H974">
        <v>114</v>
      </c>
      <c r="I974">
        <v>21</v>
      </c>
      <c r="J974" s="160">
        <v>0.18421052631578946</v>
      </c>
      <c r="K974">
        <v>83</v>
      </c>
      <c r="L974">
        <v>27</v>
      </c>
      <c r="M974" s="160">
        <v>0.3253012048192771</v>
      </c>
      <c r="N974">
        <v>106</v>
      </c>
      <c r="O974">
        <v>31</v>
      </c>
      <c r="P974" s="160">
        <v>0.29245283018867924</v>
      </c>
    </row>
    <row r="975" spans="1:16" x14ac:dyDescent="0.25">
      <c r="A975" s="44">
        <f>+COUNTIF($B$1:B975,ESTADISTICAS!B$9)</f>
        <v>0</v>
      </c>
      <c r="B975" t="str">
        <f t="shared" si="15"/>
        <v>73</v>
      </c>
      <c r="C975" s="157">
        <v>73236</v>
      </c>
      <c r="D975" s="158" t="s">
        <v>2237</v>
      </c>
      <c r="E975">
        <v>122</v>
      </c>
      <c r="F975">
        <v>38</v>
      </c>
      <c r="G975" s="160">
        <v>0.31147540983606559</v>
      </c>
      <c r="H975">
        <v>104</v>
      </c>
      <c r="I975">
        <v>26</v>
      </c>
      <c r="J975" s="160">
        <v>0.25</v>
      </c>
      <c r="K975">
        <v>96</v>
      </c>
      <c r="L975">
        <v>27</v>
      </c>
      <c r="M975" s="160">
        <v>0.28125</v>
      </c>
      <c r="N975">
        <v>86</v>
      </c>
      <c r="O975">
        <v>25</v>
      </c>
      <c r="P975" s="160">
        <v>0.29069767441860467</v>
      </c>
    </row>
    <row r="976" spans="1:16" x14ac:dyDescent="0.25">
      <c r="A976" s="44">
        <f>+COUNTIF($B$1:B976,ESTADISTICAS!B$9)</f>
        <v>0</v>
      </c>
      <c r="B976" t="str">
        <f t="shared" si="15"/>
        <v>73</v>
      </c>
      <c r="C976" s="157">
        <v>73268</v>
      </c>
      <c r="D976" s="158" t="s">
        <v>2238</v>
      </c>
      <c r="E976">
        <v>851</v>
      </c>
      <c r="F976">
        <v>450</v>
      </c>
      <c r="G976" s="160">
        <v>0.52878965922444188</v>
      </c>
      <c r="H976">
        <v>910</v>
      </c>
      <c r="I976">
        <v>452</v>
      </c>
      <c r="J976" s="160">
        <v>0.49670329670329672</v>
      </c>
      <c r="K976">
        <v>961</v>
      </c>
      <c r="L976">
        <v>539</v>
      </c>
      <c r="M976" s="160">
        <v>0.56087408949011441</v>
      </c>
      <c r="N976">
        <v>885</v>
      </c>
      <c r="O976">
        <v>491</v>
      </c>
      <c r="P976" s="160">
        <v>0.5548022598870056</v>
      </c>
    </row>
    <row r="977" spans="1:16" x14ac:dyDescent="0.25">
      <c r="A977" s="44">
        <f>+COUNTIF($B$1:B977,ESTADISTICAS!B$9)</f>
        <v>0</v>
      </c>
      <c r="B977" t="str">
        <f t="shared" si="15"/>
        <v>73</v>
      </c>
      <c r="C977" s="157">
        <v>73270</v>
      </c>
      <c r="D977" s="158" t="s">
        <v>2489</v>
      </c>
      <c r="E977">
        <v>112</v>
      </c>
      <c r="F977">
        <v>16</v>
      </c>
      <c r="G977" s="160">
        <v>0.14285714285714285</v>
      </c>
      <c r="H977">
        <v>97</v>
      </c>
      <c r="I977">
        <v>18</v>
      </c>
      <c r="J977" s="160">
        <v>0.18556701030927836</v>
      </c>
      <c r="K977">
        <v>112</v>
      </c>
      <c r="L977">
        <v>29</v>
      </c>
      <c r="M977" s="160">
        <v>0.25892857142857145</v>
      </c>
      <c r="N977">
        <v>106</v>
      </c>
      <c r="O977">
        <v>21</v>
      </c>
      <c r="P977" s="160">
        <v>0.19811320754716982</v>
      </c>
    </row>
    <row r="978" spans="1:16" x14ac:dyDescent="0.25">
      <c r="A978" s="44">
        <f>+COUNTIF($B$1:B978,ESTADISTICAS!B$9)</f>
        <v>0</v>
      </c>
      <c r="B978" t="str">
        <f t="shared" si="15"/>
        <v>73</v>
      </c>
      <c r="C978" s="157">
        <v>73275</v>
      </c>
      <c r="D978" s="158" t="s">
        <v>2239</v>
      </c>
      <c r="E978">
        <v>246</v>
      </c>
      <c r="F978">
        <v>112</v>
      </c>
      <c r="G978" s="160">
        <v>0.45528455284552843</v>
      </c>
      <c r="H978">
        <v>263</v>
      </c>
      <c r="I978">
        <v>106</v>
      </c>
      <c r="J978" s="160">
        <v>0.40304182509505704</v>
      </c>
      <c r="K978">
        <v>251</v>
      </c>
      <c r="L978">
        <v>106</v>
      </c>
      <c r="M978" s="160">
        <v>0.42231075697211157</v>
      </c>
      <c r="N978">
        <v>221</v>
      </c>
      <c r="O978">
        <v>68</v>
      </c>
      <c r="P978" s="160">
        <v>0.30769230769230771</v>
      </c>
    </row>
    <row r="979" spans="1:16" x14ac:dyDescent="0.25">
      <c r="A979" s="44">
        <f>+COUNTIF($B$1:B979,ESTADISTICAS!B$9)</f>
        <v>0</v>
      </c>
      <c r="B979" t="str">
        <f t="shared" si="15"/>
        <v>73</v>
      </c>
      <c r="C979" s="157">
        <v>73283</v>
      </c>
      <c r="D979" s="158" t="s">
        <v>2240</v>
      </c>
      <c r="E979">
        <v>254</v>
      </c>
      <c r="F979">
        <v>78</v>
      </c>
      <c r="G979" s="160">
        <v>0.30708661417322836</v>
      </c>
      <c r="H979">
        <v>264</v>
      </c>
      <c r="I979">
        <v>87</v>
      </c>
      <c r="J979" s="160">
        <v>0.32954545454545453</v>
      </c>
      <c r="K979">
        <v>258</v>
      </c>
      <c r="L979">
        <v>84</v>
      </c>
      <c r="M979" s="160">
        <v>0.32558139534883723</v>
      </c>
      <c r="N979">
        <v>290</v>
      </c>
      <c r="O979">
        <v>95</v>
      </c>
      <c r="P979" s="160">
        <v>0.32758620689655171</v>
      </c>
    </row>
    <row r="980" spans="1:16" x14ac:dyDescent="0.25">
      <c r="A980" s="44">
        <f>+COUNTIF($B$1:B980,ESTADISTICAS!B$9)</f>
        <v>0</v>
      </c>
      <c r="B980" t="str">
        <f t="shared" si="15"/>
        <v>73</v>
      </c>
      <c r="C980" s="157">
        <v>73319</v>
      </c>
      <c r="D980" s="158" t="s">
        <v>2241</v>
      </c>
      <c r="E980">
        <v>427</v>
      </c>
      <c r="F980">
        <v>161</v>
      </c>
      <c r="G980" s="160">
        <v>0.37704918032786883</v>
      </c>
      <c r="H980">
        <v>393</v>
      </c>
      <c r="I980">
        <v>144</v>
      </c>
      <c r="J980" s="160">
        <v>0.36641221374045801</v>
      </c>
      <c r="K980">
        <v>362</v>
      </c>
      <c r="L980">
        <v>157</v>
      </c>
      <c r="M980" s="160">
        <v>0.43370165745856354</v>
      </c>
      <c r="N980">
        <v>403</v>
      </c>
      <c r="O980">
        <v>166</v>
      </c>
      <c r="P980" s="160">
        <v>0.41191066997518611</v>
      </c>
    </row>
    <row r="981" spans="1:16" x14ac:dyDescent="0.25">
      <c r="A981" s="44">
        <f>+COUNTIF($B$1:B981,ESTADISTICAS!B$9)</f>
        <v>0</v>
      </c>
      <c r="B981" t="str">
        <f t="shared" si="15"/>
        <v>73</v>
      </c>
      <c r="C981" s="157">
        <v>73347</v>
      </c>
      <c r="D981" s="158" t="s">
        <v>2242</v>
      </c>
      <c r="E981">
        <v>68</v>
      </c>
      <c r="F981">
        <v>16</v>
      </c>
      <c r="G981" s="160">
        <v>0.23529411764705882</v>
      </c>
      <c r="H981">
        <v>60</v>
      </c>
      <c r="I981">
        <v>17</v>
      </c>
      <c r="J981" s="160">
        <v>0.28333333333333333</v>
      </c>
      <c r="K981">
        <v>67</v>
      </c>
      <c r="L981">
        <v>16</v>
      </c>
      <c r="M981" s="160">
        <v>0.23880597014925373</v>
      </c>
      <c r="N981">
        <v>65</v>
      </c>
      <c r="O981">
        <v>18</v>
      </c>
      <c r="P981" s="160">
        <v>0.27692307692307694</v>
      </c>
    </row>
    <row r="982" spans="1:16" x14ac:dyDescent="0.25">
      <c r="A982" s="44">
        <f>+COUNTIF($B$1:B982,ESTADISTICAS!B$9)</f>
        <v>0</v>
      </c>
      <c r="B982" t="str">
        <f t="shared" si="15"/>
        <v>73</v>
      </c>
      <c r="C982" s="157">
        <v>73349</v>
      </c>
      <c r="D982" s="158" t="s">
        <v>2243</v>
      </c>
      <c r="E982">
        <v>243</v>
      </c>
      <c r="F982">
        <v>87</v>
      </c>
      <c r="G982" s="160">
        <v>0.35802469135802467</v>
      </c>
      <c r="H982">
        <v>260</v>
      </c>
      <c r="I982">
        <v>94</v>
      </c>
      <c r="J982" s="160">
        <v>0.36153846153846153</v>
      </c>
      <c r="K982">
        <v>270</v>
      </c>
      <c r="L982">
        <v>142</v>
      </c>
      <c r="M982" s="160">
        <v>0.52592592592592591</v>
      </c>
      <c r="N982">
        <v>247</v>
      </c>
      <c r="O982">
        <v>119</v>
      </c>
      <c r="P982" s="160">
        <v>0.48178137651821862</v>
      </c>
    </row>
    <row r="983" spans="1:16" x14ac:dyDescent="0.25">
      <c r="A983" s="44">
        <f>+COUNTIF($B$1:B983,ESTADISTICAS!B$9)</f>
        <v>0</v>
      </c>
      <c r="B983" t="str">
        <f t="shared" si="15"/>
        <v>73</v>
      </c>
      <c r="C983" s="157">
        <v>73352</v>
      </c>
      <c r="D983" s="158" t="s">
        <v>2244</v>
      </c>
      <c r="E983">
        <v>157</v>
      </c>
      <c r="F983">
        <v>43</v>
      </c>
      <c r="G983" s="160">
        <v>0.27388535031847133</v>
      </c>
      <c r="H983">
        <v>155</v>
      </c>
      <c r="I983">
        <v>35</v>
      </c>
      <c r="J983" s="160">
        <v>0.22580645161290322</v>
      </c>
      <c r="K983">
        <v>165</v>
      </c>
      <c r="L983">
        <v>45</v>
      </c>
      <c r="M983" s="160">
        <v>0.27272727272727271</v>
      </c>
      <c r="N983">
        <v>139</v>
      </c>
      <c r="O983">
        <v>37</v>
      </c>
      <c r="P983" s="160">
        <v>0.26618705035971224</v>
      </c>
    </row>
    <row r="984" spans="1:16" x14ac:dyDescent="0.25">
      <c r="A984" s="44">
        <f>+COUNTIF($B$1:B984,ESTADISTICAS!B$9)</f>
        <v>0</v>
      </c>
      <c r="B984" t="str">
        <f t="shared" si="15"/>
        <v>73</v>
      </c>
      <c r="C984" s="157">
        <v>73408</v>
      </c>
      <c r="D984" s="158" t="s">
        <v>2245</v>
      </c>
      <c r="E984">
        <v>214</v>
      </c>
      <c r="F984">
        <v>83</v>
      </c>
      <c r="G984" s="160">
        <v>0.38785046728971961</v>
      </c>
      <c r="H984">
        <v>170</v>
      </c>
      <c r="I984">
        <v>62</v>
      </c>
      <c r="J984" s="160">
        <v>0.36470588235294116</v>
      </c>
      <c r="K984">
        <v>218</v>
      </c>
      <c r="L984">
        <v>100</v>
      </c>
      <c r="M984" s="160">
        <v>0.45871559633027525</v>
      </c>
      <c r="N984">
        <v>196</v>
      </c>
      <c r="O984">
        <v>83</v>
      </c>
      <c r="P984" s="160">
        <v>0.42346938775510207</v>
      </c>
    </row>
    <row r="985" spans="1:16" x14ac:dyDescent="0.25">
      <c r="A985" s="44">
        <f>+COUNTIF($B$1:B985,ESTADISTICAS!B$9)</f>
        <v>0</v>
      </c>
      <c r="B985" t="str">
        <f t="shared" si="15"/>
        <v>73</v>
      </c>
      <c r="C985" s="157">
        <v>73411</v>
      </c>
      <c r="D985" s="158" t="s">
        <v>2246</v>
      </c>
      <c r="E985">
        <v>414</v>
      </c>
      <c r="F985">
        <v>114</v>
      </c>
      <c r="G985" s="160">
        <v>0.27536231884057971</v>
      </c>
      <c r="H985">
        <v>371</v>
      </c>
      <c r="I985">
        <v>124</v>
      </c>
      <c r="J985" s="160">
        <v>0.33423180592991913</v>
      </c>
      <c r="K985">
        <v>357</v>
      </c>
      <c r="L985">
        <v>124</v>
      </c>
      <c r="M985" s="160">
        <v>0.34733893557422968</v>
      </c>
      <c r="N985">
        <v>371</v>
      </c>
      <c r="O985">
        <v>125</v>
      </c>
      <c r="P985" s="160">
        <v>0.33692722371967654</v>
      </c>
    </row>
    <row r="986" spans="1:16" x14ac:dyDescent="0.25">
      <c r="A986" s="44">
        <f>+COUNTIF($B$1:B986,ESTADISTICAS!B$9)</f>
        <v>0</v>
      </c>
      <c r="B986" t="str">
        <f t="shared" si="15"/>
        <v>73</v>
      </c>
      <c r="C986" s="157">
        <v>73443</v>
      </c>
      <c r="D986" s="158" t="s">
        <v>2247</v>
      </c>
      <c r="E986">
        <v>330</v>
      </c>
      <c r="F986">
        <v>87</v>
      </c>
      <c r="G986" s="160">
        <v>0.26363636363636361</v>
      </c>
      <c r="H986">
        <v>295</v>
      </c>
      <c r="I986">
        <v>98</v>
      </c>
      <c r="J986" s="160">
        <v>0.33220338983050846</v>
      </c>
      <c r="K986">
        <v>296</v>
      </c>
      <c r="L986">
        <v>117</v>
      </c>
      <c r="M986" s="160">
        <v>0.39527027027027029</v>
      </c>
      <c r="N986">
        <v>312</v>
      </c>
      <c r="O986">
        <v>85</v>
      </c>
      <c r="P986" s="160">
        <v>0.27243589743589741</v>
      </c>
    </row>
    <row r="987" spans="1:16" x14ac:dyDescent="0.25">
      <c r="A987" s="44">
        <f>+COUNTIF($B$1:B987,ESTADISTICAS!B$9)</f>
        <v>0</v>
      </c>
      <c r="B987" t="str">
        <f t="shared" si="15"/>
        <v>73</v>
      </c>
      <c r="C987" s="157">
        <v>73449</v>
      </c>
      <c r="D987" s="158" t="s">
        <v>2248</v>
      </c>
      <c r="E987">
        <v>395</v>
      </c>
      <c r="F987">
        <v>155</v>
      </c>
      <c r="G987" s="160">
        <v>0.39240506329113922</v>
      </c>
      <c r="H987">
        <v>466</v>
      </c>
      <c r="I987">
        <v>146</v>
      </c>
      <c r="J987" s="160">
        <v>0.31330472103004292</v>
      </c>
      <c r="K987">
        <v>445</v>
      </c>
      <c r="L987">
        <v>186</v>
      </c>
      <c r="M987" s="160">
        <v>0.41797752808988764</v>
      </c>
      <c r="N987">
        <v>454</v>
      </c>
      <c r="O987">
        <v>166</v>
      </c>
      <c r="P987" s="160">
        <v>0.3656387665198238</v>
      </c>
    </row>
    <row r="988" spans="1:16" x14ac:dyDescent="0.25">
      <c r="A988" s="44">
        <f>+COUNTIF($B$1:B988,ESTADISTICAS!B$9)</f>
        <v>0</v>
      </c>
      <c r="B988" t="str">
        <f t="shared" si="15"/>
        <v>73</v>
      </c>
      <c r="C988" s="157">
        <v>73461</v>
      </c>
      <c r="D988" s="158" t="s">
        <v>2249</v>
      </c>
      <c r="E988">
        <v>50</v>
      </c>
      <c r="F988">
        <v>19</v>
      </c>
      <c r="G988" s="160">
        <v>0.38</v>
      </c>
      <c r="H988">
        <v>33</v>
      </c>
      <c r="I988">
        <v>7</v>
      </c>
      <c r="J988" s="160">
        <v>0.21212121212121213</v>
      </c>
      <c r="K988">
        <v>35</v>
      </c>
      <c r="L988">
        <v>11</v>
      </c>
      <c r="M988" s="160">
        <v>0.31428571428571428</v>
      </c>
      <c r="N988">
        <v>38</v>
      </c>
      <c r="O988">
        <v>9</v>
      </c>
      <c r="P988" s="160">
        <v>0.23684210526315788</v>
      </c>
    </row>
    <row r="989" spans="1:16" x14ac:dyDescent="0.25">
      <c r="A989" s="44">
        <f>+COUNTIF($B$1:B989,ESTADISTICAS!B$9)</f>
        <v>0</v>
      </c>
      <c r="B989" t="str">
        <f t="shared" si="15"/>
        <v>73</v>
      </c>
      <c r="C989" s="157">
        <v>73483</v>
      </c>
      <c r="D989" s="158" t="s">
        <v>2250</v>
      </c>
      <c r="E989">
        <v>216</v>
      </c>
      <c r="F989">
        <v>61</v>
      </c>
      <c r="G989" s="160">
        <v>0.28240740740740738</v>
      </c>
      <c r="H989">
        <v>202</v>
      </c>
      <c r="I989">
        <v>53</v>
      </c>
      <c r="J989" s="160">
        <v>0.26237623762376239</v>
      </c>
      <c r="K989">
        <v>197</v>
      </c>
      <c r="L989">
        <v>54</v>
      </c>
      <c r="M989" s="160">
        <v>0.27411167512690354</v>
      </c>
      <c r="N989">
        <v>189</v>
      </c>
      <c r="O989">
        <v>56</v>
      </c>
      <c r="P989" s="160">
        <v>0.29629629629629628</v>
      </c>
    </row>
    <row r="990" spans="1:16" x14ac:dyDescent="0.25">
      <c r="A990" s="44">
        <f>+COUNTIF($B$1:B990,ESTADISTICAS!B$9)</f>
        <v>0</v>
      </c>
      <c r="B990" t="str">
        <f t="shared" si="15"/>
        <v>73</v>
      </c>
      <c r="C990" s="157">
        <v>73504</v>
      </c>
      <c r="D990" s="158" t="s">
        <v>2251</v>
      </c>
      <c r="E990">
        <v>448</v>
      </c>
      <c r="F990">
        <v>95</v>
      </c>
      <c r="G990" s="160">
        <v>0.21205357142857142</v>
      </c>
      <c r="H990">
        <v>459</v>
      </c>
      <c r="I990">
        <v>87</v>
      </c>
      <c r="J990" s="160">
        <v>0.18954248366013071</v>
      </c>
      <c r="K990">
        <v>468</v>
      </c>
      <c r="L990">
        <v>123</v>
      </c>
      <c r="M990" s="160">
        <v>0.26282051282051283</v>
      </c>
      <c r="N990">
        <v>401</v>
      </c>
      <c r="O990">
        <v>71</v>
      </c>
      <c r="P990" s="160">
        <v>0.17705735660847879</v>
      </c>
    </row>
    <row r="991" spans="1:16" x14ac:dyDescent="0.25">
      <c r="A991" s="44">
        <f>+COUNTIF($B$1:B991,ESTADISTICAS!B$9)</f>
        <v>0</v>
      </c>
      <c r="B991" t="str">
        <f t="shared" si="15"/>
        <v>73</v>
      </c>
      <c r="C991" s="157">
        <v>73520</v>
      </c>
      <c r="D991" s="158" t="s">
        <v>2252</v>
      </c>
      <c r="E991">
        <v>64</v>
      </c>
      <c r="F991">
        <v>16</v>
      </c>
      <c r="G991" s="160">
        <v>0.25</v>
      </c>
      <c r="H991">
        <v>56</v>
      </c>
      <c r="I991">
        <v>18</v>
      </c>
      <c r="J991" s="160">
        <v>0.32142857142857145</v>
      </c>
      <c r="K991">
        <v>42</v>
      </c>
      <c r="L991">
        <v>7</v>
      </c>
      <c r="M991" s="160">
        <v>0.16666666666666666</v>
      </c>
      <c r="N991">
        <v>57</v>
      </c>
      <c r="O991">
        <v>17</v>
      </c>
      <c r="P991" s="160">
        <v>0.2982456140350877</v>
      </c>
    </row>
    <row r="992" spans="1:16" x14ac:dyDescent="0.25">
      <c r="A992" s="44">
        <f>+COUNTIF($B$1:B992,ESTADISTICAS!B$9)</f>
        <v>0</v>
      </c>
      <c r="B992" t="str">
        <f t="shared" si="15"/>
        <v>73</v>
      </c>
      <c r="C992" s="157">
        <v>73547</v>
      </c>
      <c r="D992" s="158" t="s">
        <v>2253</v>
      </c>
      <c r="E992">
        <v>65</v>
      </c>
      <c r="F992">
        <v>33</v>
      </c>
      <c r="G992" s="160">
        <v>0.50769230769230766</v>
      </c>
      <c r="H992">
        <v>80</v>
      </c>
      <c r="I992">
        <v>40</v>
      </c>
      <c r="J992" s="160">
        <v>0.5</v>
      </c>
      <c r="K992">
        <v>78</v>
      </c>
      <c r="L992">
        <v>36</v>
      </c>
      <c r="M992" s="160">
        <v>0.46153846153846156</v>
      </c>
      <c r="N992">
        <v>80</v>
      </c>
      <c r="O992">
        <v>32</v>
      </c>
      <c r="P992" s="160">
        <v>0.4</v>
      </c>
    </row>
    <row r="993" spans="1:16" x14ac:dyDescent="0.25">
      <c r="A993" s="44">
        <f>+COUNTIF($B$1:B993,ESTADISTICAS!B$9)</f>
        <v>0</v>
      </c>
      <c r="B993" t="str">
        <f t="shared" si="15"/>
        <v>73</v>
      </c>
      <c r="C993" s="157">
        <v>73555</v>
      </c>
      <c r="D993" s="158" t="s">
        <v>2254</v>
      </c>
      <c r="E993">
        <v>216</v>
      </c>
      <c r="F993">
        <v>65</v>
      </c>
      <c r="G993" s="160">
        <v>0.30092592592592593</v>
      </c>
      <c r="H993">
        <v>217</v>
      </c>
      <c r="I993">
        <v>43</v>
      </c>
      <c r="J993" s="160">
        <v>0.19815668202764977</v>
      </c>
      <c r="K993">
        <v>245</v>
      </c>
      <c r="L993">
        <v>71</v>
      </c>
      <c r="M993" s="160">
        <v>0.28979591836734692</v>
      </c>
      <c r="N993">
        <v>238</v>
      </c>
      <c r="O993">
        <v>55</v>
      </c>
      <c r="P993" s="160">
        <v>0.23109243697478993</v>
      </c>
    </row>
    <row r="994" spans="1:16" x14ac:dyDescent="0.25">
      <c r="A994" s="44">
        <f>+COUNTIF($B$1:B994,ESTADISTICAS!B$9)</f>
        <v>0</v>
      </c>
      <c r="B994" t="str">
        <f t="shared" si="15"/>
        <v>73</v>
      </c>
      <c r="C994" s="157">
        <v>73563</v>
      </c>
      <c r="D994" s="158" t="s">
        <v>2255</v>
      </c>
      <c r="E994">
        <v>116</v>
      </c>
      <c r="F994">
        <v>34</v>
      </c>
      <c r="G994" s="160">
        <v>0.29310344827586204</v>
      </c>
      <c r="H994">
        <v>125</v>
      </c>
      <c r="I994">
        <v>59</v>
      </c>
      <c r="J994" s="160">
        <v>0.47199999999999998</v>
      </c>
      <c r="K994">
        <v>104</v>
      </c>
      <c r="L994">
        <v>53</v>
      </c>
      <c r="M994" s="160">
        <v>0.50961538461538458</v>
      </c>
      <c r="N994">
        <v>85</v>
      </c>
      <c r="O994">
        <v>39</v>
      </c>
      <c r="P994" s="160">
        <v>0.45882352941176469</v>
      </c>
    </row>
    <row r="995" spans="1:16" x14ac:dyDescent="0.25">
      <c r="A995" s="44">
        <f>+COUNTIF($B$1:B995,ESTADISTICAS!B$9)</f>
        <v>0</v>
      </c>
      <c r="B995" t="str">
        <f t="shared" si="15"/>
        <v>73</v>
      </c>
      <c r="C995" s="157">
        <v>73585</v>
      </c>
      <c r="D995" s="158" t="s">
        <v>2256</v>
      </c>
      <c r="E995">
        <v>286</v>
      </c>
      <c r="F995">
        <v>59</v>
      </c>
      <c r="G995" s="160">
        <v>0.2062937062937063</v>
      </c>
      <c r="H995">
        <v>297</v>
      </c>
      <c r="I995">
        <v>114</v>
      </c>
      <c r="J995" s="160">
        <v>0.38383838383838381</v>
      </c>
      <c r="K995">
        <v>304</v>
      </c>
      <c r="L995">
        <v>130</v>
      </c>
      <c r="M995" s="160">
        <v>0.42763157894736842</v>
      </c>
      <c r="N995">
        <v>293</v>
      </c>
      <c r="O995">
        <v>112</v>
      </c>
      <c r="P995" s="160">
        <v>0.38225255972696248</v>
      </c>
    </row>
    <row r="996" spans="1:16" x14ac:dyDescent="0.25">
      <c r="A996" s="44">
        <f>+COUNTIF($B$1:B996,ESTADISTICAS!B$9)</f>
        <v>0</v>
      </c>
      <c r="B996" t="str">
        <f t="shared" si="15"/>
        <v>73</v>
      </c>
      <c r="C996" s="157">
        <v>73616</v>
      </c>
      <c r="D996" s="158" t="s">
        <v>2257</v>
      </c>
      <c r="E996">
        <v>163</v>
      </c>
      <c r="F996">
        <v>38</v>
      </c>
      <c r="G996" s="160">
        <v>0.23312883435582821</v>
      </c>
      <c r="H996">
        <v>138</v>
      </c>
      <c r="I996">
        <v>37</v>
      </c>
      <c r="J996" s="160">
        <v>0.26811594202898553</v>
      </c>
      <c r="K996">
        <v>183</v>
      </c>
      <c r="L996">
        <v>72</v>
      </c>
      <c r="M996" s="160">
        <v>0.39344262295081966</v>
      </c>
      <c r="N996">
        <v>187</v>
      </c>
      <c r="O996">
        <v>55</v>
      </c>
      <c r="P996" s="160">
        <v>0.29411764705882354</v>
      </c>
    </row>
    <row r="997" spans="1:16" x14ac:dyDescent="0.25">
      <c r="A997" s="44">
        <f>+COUNTIF($B$1:B997,ESTADISTICAS!B$9)</f>
        <v>0</v>
      </c>
      <c r="B997" t="str">
        <f t="shared" si="15"/>
        <v>73</v>
      </c>
      <c r="C997" s="157">
        <v>73622</v>
      </c>
      <c r="D997" s="158" t="s">
        <v>2258</v>
      </c>
      <c r="E997">
        <v>33</v>
      </c>
      <c r="F997">
        <v>10</v>
      </c>
      <c r="G997" s="160">
        <v>0.30303030303030304</v>
      </c>
      <c r="H997">
        <v>40</v>
      </c>
      <c r="I997">
        <v>7</v>
      </c>
      <c r="J997" s="160">
        <v>0.17499999999999999</v>
      </c>
      <c r="K997">
        <v>34</v>
      </c>
      <c r="L997">
        <v>14</v>
      </c>
      <c r="M997" s="160">
        <v>0.41176470588235292</v>
      </c>
      <c r="N997">
        <v>60</v>
      </c>
      <c r="O997">
        <v>13</v>
      </c>
      <c r="P997" s="160">
        <v>0.21666666666666667</v>
      </c>
    </row>
    <row r="998" spans="1:16" x14ac:dyDescent="0.25">
      <c r="A998" s="44">
        <f>+COUNTIF($B$1:B998,ESTADISTICAS!B$9)</f>
        <v>0</v>
      </c>
      <c r="B998" t="str">
        <f t="shared" si="15"/>
        <v>73</v>
      </c>
      <c r="C998" s="157">
        <v>73624</v>
      </c>
      <c r="D998" s="158" t="s">
        <v>2259</v>
      </c>
      <c r="E998">
        <v>248</v>
      </c>
      <c r="F998">
        <v>90</v>
      </c>
      <c r="G998" s="160">
        <v>0.36290322580645162</v>
      </c>
      <c r="H998">
        <v>269</v>
      </c>
      <c r="I998">
        <v>75</v>
      </c>
      <c r="J998" s="160">
        <v>0.27881040892193309</v>
      </c>
      <c r="K998">
        <v>257</v>
      </c>
      <c r="L998">
        <v>89</v>
      </c>
      <c r="M998" s="160">
        <v>0.34630350194552528</v>
      </c>
      <c r="N998">
        <v>284</v>
      </c>
      <c r="O998">
        <v>86</v>
      </c>
      <c r="P998" s="160">
        <v>0.30281690140845069</v>
      </c>
    </row>
    <row r="999" spans="1:16" x14ac:dyDescent="0.25">
      <c r="A999" s="44">
        <f>+COUNTIF($B$1:B999,ESTADISTICAS!B$9)</f>
        <v>0</v>
      </c>
      <c r="B999" t="str">
        <f t="shared" si="15"/>
        <v>73</v>
      </c>
      <c r="C999" s="157">
        <v>73671</v>
      </c>
      <c r="D999" s="158" t="s">
        <v>2260</v>
      </c>
      <c r="E999">
        <v>191</v>
      </c>
      <c r="F999">
        <v>85</v>
      </c>
      <c r="G999" s="160">
        <v>0.44502617801047123</v>
      </c>
      <c r="H999">
        <v>190</v>
      </c>
      <c r="I999">
        <v>96</v>
      </c>
      <c r="J999" s="160">
        <v>0.50526315789473686</v>
      </c>
      <c r="K999">
        <v>212</v>
      </c>
      <c r="L999">
        <v>107</v>
      </c>
      <c r="M999" s="160">
        <v>0.50471698113207553</v>
      </c>
      <c r="N999">
        <v>162</v>
      </c>
      <c r="O999">
        <v>58</v>
      </c>
      <c r="P999" s="160">
        <v>0.35802469135802467</v>
      </c>
    </row>
    <row r="1000" spans="1:16" x14ac:dyDescent="0.25">
      <c r="A1000" s="44">
        <f>+COUNTIF($B$1:B1000,ESTADISTICAS!B$9)</f>
        <v>0</v>
      </c>
      <c r="B1000" t="str">
        <f t="shared" si="15"/>
        <v>73</v>
      </c>
      <c r="C1000" s="157">
        <v>73675</v>
      </c>
      <c r="D1000" s="158" t="s">
        <v>2261</v>
      </c>
      <c r="E1000">
        <v>131</v>
      </c>
      <c r="F1000">
        <v>47</v>
      </c>
      <c r="G1000" s="160">
        <v>0.35877862595419846</v>
      </c>
      <c r="H1000">
        <v>157</v>
      </c>
      <c r="I1000">
        <v>65</v>
      </c>
      <c r="J1000" s="160">
        <v>0.4140127388535032</v>
      </c>
      <c r="K1000">
        <v>149</v>
      </c>
      <c r="L1000">
        <v>65</v>
      </c>
      <c r="M1000" s="160">
        <v>0.43624161073825501</v>
      </c>
      <c r="N1000">
        <v>115</v>
      </c>
      <c r="O1000">
        <v>33</v>
      </c>
      <c r="P1000" s="160">
        <v>0.28695652173913044</v>
      </c>
    </row>
    <row r="1001" spans="1:16" x14ac:dyDescent="0.25">
      <c r="A1001" s="44">
        <f>+COUNTIF($B$1:B1001,ESTADISTICAS!B$9)</f>
        <v>0</v>
      </c>
      <c r="B1001" t="str">
        <f t="shared" si="15"/>
        <v>73</v>
      </c>
      <c r="C1001" s="157">
        <v>73678</v>
      </c>
      <c r="D1001" s="158" t="s">
        <v>1500</v>
      </c>
      <c r="E1001">
        <v>154</v>
      </c>
      <c r="F1001">
        <v>78</v>
      </c>
      <c r="G1001" s="160">
        <v>0.50649350649350644</v>
      </c>
      <c r="H1001">
        <v>168</v>
      </c>
      <c r="I1001">
        <v>58</v>
      </c>
      <c r="J1001" s="160">
        <v>0.34523809523809523</v>
      </c>
      <c r="K1001">
        <v>178</v>
      </c>
      <c r="L1001">
        <v>72</v>
      </c>
      <c r="M1001" s="160">
        <v>0.4044943820224719</v>
      </c>
      <c r="N1001">
        <v>179</v>
      </c>
      <c r="O1001">
        <v>78</v>
      </c>
      <c r="P1001" s="160">
        <v>0.43575418994413406</v>
      </c>
    </row>
    <row r="1002" spans="1:16" x14ac:dyDescent="0.25">
      <c r="A1002" s="44">
        <f>+COUNTIF($B$1:B1002,ESTADISTICAS!B$9)</f>
        <v>0</v>
      </c>
      <c r="B1002" t="str">
        <f t="shared" si="15"/>
        <v>73</v>
      </c>
      <c r="C1002" s="157">
        <v>73686</v>
      </c>
      <c r="D1002" s="158" t="s">
        <v>2262</v>
      </c>
      <c r="E1002">
        <v>81</v>
      </c>
      <c r="F1002">
        <v>33</v>
      </c>
      <c r="G1002" s="160">
        <v>0.40740740740740738</v>
      </c>
      <c r="H1002">
        <v>41</v>
      </c>
      <c r="I1002">
        <v>13</v>
      </c>
      <c r="J1002" s="160">
        <v>0.31707317073170732</v>
      </c>
      <c r="K1002">
        <v>59</v>
      </c>
      <c r="L1002">
        <v>23</v>
      </c>
      <c r="M1002" s="160">
        <v>0.38983050847457629</v>
      </c>
      <c r="N1002">
        <v>51</v>
      </c>
      <c r="O1002">
        <v>19</v>
      </c>
      <c r="P1002" s="160">
        <v>0.37254901960784315</v>
      </c>
    </row>
    <row r="1003" spans="1:16" x14ac:dyDescent="0.25">
      <c r="A1003" s="44">
        <f>+COUNTIF($B$1:B1003,ESTADISTICAS!B$9)</f>
        <v>0</v>
      </c>
      <c r="B1003" t="str">
        <f t="shared" si="15"/>
        <v>73</v>
      </c>
      <c r="C1003" s="157">
        <v>73770</v>
      </c>
      <c r="D1003" s="158" t="s">
        <v>1769</v>
      </c>
      <c r="E1003">
        <v>32</v>
      </c>
      <c r="F1003">
        <v>11</v>
      </c>
      <c r="G1003" s="160">
        <v>0.34375</v>
      </c>
      <c r="H1003">
        <v>40</v>
      </c>
      <c r="I1003">
        <v>14</v>
      </c>
      <c r="J1003" s="160">
        <v>0.35</v>
      </c>
      <c r="K1003">
        <v>45</v>
      </c>
      <c r="L1003">
        <v>24</v>
      </c>
      <c r="M1003" s="160">
        <v>0.53333333333333333</v>
      </c>
      <c r="N1003">
        <v>40</v>
      </c>
      <c r="O1003">
        <v>24</v>
      </c>
      <c r="P1003" s="160">
        <v>0.6</v>
      </c>
    </row>
    <row r="1004" spans="1:16" x14ac:dyDescent="0.25">
      <c r="A1004" s="44">
        <f>+COUNTIF($B$1:B1004,ESTADISTICAS!B$9)</f>
        <v>0</v>
      </c>
      <c r="B1004" t="str">
        <f t="shared" si="15"/>
        <v>73</v>
      </c>
      <c r="C1004" s="157">
        <v>73854</v>
      </c>
      <c r="D1004" s="158" t="s">
        <v>2263</v>
      </c>
      <c r="E1004">
        <v>75</v>
      </c>
      <c r="F1004">
        <v>31</v>
      </c>
      <c r="G1004" s="160">
        <v>0.41333333333333333</v>
      </c>
      <c r="H1004">
        <v>73</v>
      </c>
      <c r="I1004">
        <v>21</v>
      </c>
      <c r="J1004" s="160">
        <v>0.28767123287671231</v>
      </c>
      <c r="K1004">
        <v>75</v>
      </c>
      <c r="L1004">
        <v>26</v>
      </c>
      <c r="M1004" s="160">
        <v>0.34666666666666668</v>
      </c>
      <c r="N1004">
        <v>69</v>
      </c>
      <c r="O1004">
        <v>24</v>
      </c>
      <c r="P1004" s="160">
        <v>0.34782608695652173</v>
      </c>
    </row>
    <row r="1005" spans="1:16" x14ac:dyDescent="0.25">
      <c r="A1005" s="44">
        <f>+COUNTIF($B$1:B1005,ESTADISTICAS!B$9)</f>
        <v>0</v>
      </c>
      <c r="B1005" t="str">
        <f t="shared" si="15"/>
        <v>73</v>
      </c>
      <c r="C1005" s="157">
        <v>73861</v>
      </c>
      <c r="D1005" s="158" t="s">
        <v>2264</v>
      </c>
      <c r="E1005">
        <v>144</v>
      </c>
      <c r="F1005">
        <v>59</v>
      </c>
      <c r="G1005" s="160">
        <v>0.40972222222222221</v>
      </c>
      <c r="H1005">
        <v>122</v>
      </c>
      <c r="I1005">
        <v>55</v>
      </c>
      <c r="J1005" s="160">
        <v>0.45081967213114754</v>
      </c>
      <c r="K1005">
        <v>122</v>
      </c>
      <c r="L1005">
        <v>63</v>
      </c>
      <c r="M1005" s="160">
        <v>0.51639344262295084</v>
      </c>
      <c r="N1005">
        <v>125</v>
      </c>
      <c r="O1005">
        <v>50</v>
      </c>
      <c r="P1005" s="160">
        <v>0.4</v>
      </c>
    </row>
    <row r="1006" spans="1:16" x14ac:dyDescent="0.25">
      <c r="A1006" s="44">
        <f>+COUNTIF($B$1:B1006,ESTADISTICAS!B$9)</f>
        <v>0</v>
      </c>
      <c r="B1006" t="str">
        <f t="shared" si="15"/>
        <v>73</v>
      </c>
      <c r="C1006" s="157">
        <v>73870</v>
      </c>
      <c r="D1006" s="158" t="s">
        <v>2265</v>
      </c>
      <c r="E1006">
        <v>86</v>
      </c>
      <c r="F1006">
        <v>16</v>
      </c>
      <c r="G1006" s="160">
        <v>0.18604651162790697</v>
      </c>
      <c r="H1006">
        <v>71</v>
      </c>
      <c r="I1006">
        <v>12</v>
      </c>
      <c r="J1006" s="160">
        <v>0.16901408450704225</v>
      </c>
      <c r="K1006">
        <v>89</v>
      </c>
      <c r="L1006">
        <v>22</v>
      </c>
      <c r="M1006" s="160">
        <v>0.24719101123595505</v>
      </c>
      <c r="N1006">
        <v>70</v>
      </c>
      <c r="O1006">
        <v>13</v>
      </c>
      <c r="P1006" s="160">
        <v>0.18571428571428572</v>
      </c>
    </row>
    <row r="1007" spans="1:16" x14ac:dyDescent="0.25">
      <c r="A1007" s="44">
        <f>+COUNTIF($B$1:B1007,ESTADISTICAS!B$9)</f>
        <v>0</v>
      </c>
      <c r="B1007" t="str">
        <f t="shared" si="15"/>
        <v>73</v>
      </c>
      <c r="C1007" s="157">
        <v>73873</v>
      </c>
      <c r="D1007" s="158" t="s">
        <v>2266</v>
      </c>
      <c r="E1007">
        <v>74</v>
      </c>
      <c r="F1007">
        <v>22</v>
      </c>
      <c r="G1007" s="160">
        <v>0.29729729729729731</v>
      </c>
      <c r="H1007">
        <v>72</v>
      </c>
      <c r="I1007">
        <v>10</v>
      </c>
      <c r="J1007" s="160">
        <v>0.1388888888888889</v>
      </c>
      <c r="K1007">
        <v>61</v>
      </c>
      <c r="L1007">
        <v>12</v>
      </c>
      <c r="M1007" s="160">
        <v>0.19672131147540983</v>
      </c>
      <c r="N1007">
        <v>59</v>
      </c>
      <c r="O1007">
        <v>15</v>
      </c>
      <c r="P1007" s="160">
        <v>0.25423728813559321</v>
      </c>
    </row>
    <row r="1008" spans="1:16" x14ac:dyDescent="0.25">
      <c r="A1008" s="44">
        <f>+COUNTIF($B$1:B1008,ESTADISTICAS!B$9)</f>
        <v>1</v>
      </c>
      <c r="B1008" t="str">
        <f t="shared" si="15"/>
        <v>76</v>
      </c>
      <c r="C1008" s="157">
        <v>76001</v>
      </c>
      <c r="D1008" s="158" t="s">
        <v>2267</v>
      </c>
      <c r="E1008">
        <v>22560</v>
      </c>
      <c r="F1008">
        <v>6691</v>
      </c>
      <c r="G1008" s="160">
        <v>0.29658687943262413</v>
      </c>
      <c r="H1008">
        <v>22010</v>
      </c>
      <c r="I1008">
        <v>6218</v>
      </c>
      <c r="J1008" s="160">
        <v>0.2825079509313948</v>
      </c>
      <c r="K1008">
        <v>21680</v>
      </c>
      <c r="L1008">
        <v>8786</v>
      </c>
      <c r="M1008" s="160">
        <v>0.40525830258302581</v>
      </c>
      <c r="N1008">
        <v>21546</v>
      </c>
      <c r="O1008">
        <v>7290</v>
      </c>
      <c r="P1008" s="160">
        <v>0.33834586466165412</v>
      </c>
    </row>
    <row r="1009" spans="1:16" x14ac:dyDescent="0.25">
      <c r="A1009" s="44">
        <f>+COUNTIF($B$1:B1009,ESTADISTICAS!B$9)</f>
        <v>2</v>
      </c>
      <c r="B1009" t="str">
        <f t="shared" si="15"/>
        <v>76</v>
      </c>
      <c r="C1009" s="157">
        <v>76020</v>
      </c>
      <c r="D1009" s="158" t="s">
        <v>2268</v>
      </c>
      <c r="E1009">
        <v>88</v>
      </c>
      <c r="F1009">
        <v>19</v>
      </c>
      <c r="G1009" s="160">
        <v>0.21590909090909091</v>
      </c>
      <c r="H1009">
        <v>81</v>
      </c>
      <c r="I1009">
        <v>19</v>
      </c>
      <c r="J1009" s="160">
        <v>0.23456790123456789</v>
      </c>
      <c r="K1009">
        <v>65</v>
      </c>
      <c r="L1009">
        <v>10</v>
      </c>
      <c r="M1009" s="160">
        <v>0.15384615384615385</v>
      </c>
      <c r="N1009">
        <v>103</v>
      </c>
      <c r="O1009">
        <v>21</v>
      </c>
      <c r="P1009" s="160">
        <v>0.20388349514563106</v>
      </c>
    </row>
    <row r="1010" spans="1:16" x14ac:dyDescent="0.25">
      <c r="A1010" s="44">
        <f>+COUNTIF($B$1:B1010,ESTADISTICAS!B$9)</f>
        <v>3</v>
      </c>
      <c r="B1010" t="str">
        <f t="shared" si="15"/>
        <v>76</v>
      </c>
      <c r="C1010" s="157">
        <v>76036</v>
      </c>
      <c r="D1010" s="158" t="s">
        <v>2269</v>
      </c>
      <c r="E1010">
        <v>197</v>
      </c>
      <c r="F1010">
        <v>54</v>
      </c>
      <c r="G1010" s="160">
        <v>0.27411167512690354</v>
      </c>
      <c r="H1010">
        <v>167</v>
      </c>
      <c r="I1010">
        <v>53</v>
      </c>
      <c r="J1010" s="160">
        <v>0.31736526946107785</v>
      </c>
      <c r="K1010">
        <v>214</v>
      </c>
      <c r="L1010">
        <v>81</v>
      </c>
      <c r="M1010" s="160">
        <v>0.37850467289719625</v>
      </c>
      <c r="N1010">
        <v>194</v>
      </c>
      <c r="O1010">
        <v>53</v>
      </c>
      <c r="P1010" s="160">
        <v>0.27319587628865977</v>
      </c>
    </row>
    <row r="1011" spans="1:16" x14ac:dyDescent="0.25">
      <c r="A1011" s="44">
        <f>+COUNTIF($B$1:B1011,ESTADISTICAS!B$9)</f>
        <v>4</v>
      </c>
      <c r="B1011" t="str">
        <f t="shared" si="15"/>
        <v>76</v>
      </c>
      <c r="C1011" s="157">
        <v>76041</v>
      </c>
      <c r="D1011" s="158" t="s">
        <v>2270</v>
      </c>
      <c r="E1011">
        <v>120</v>
      </c>
      <c r="F1011">
        <v>16</v>
      </c>
      <c r="G1011" s="160">
        <v>0.13333333333333333</v>
      </c>
      <c r="H1011">
        <v>90</v>
      </c>
      <c r="I1011">
        <v>19</v>
      </c>
      <c r="J1011" s="160">
        <v>0.21111111111111111</v>
      </c>
      <c r="K1011">
        <v>126</v>
      </c>
      <c r="L1011">
        <v>29</v>
      </c>
      <c r="M1011" s="160">
        <v>0.23015873015873015</v>
      </c>
      <c r="N1011">
        <v>128</v>
      </c>
      <c r="O1011">
        <v>17</v>
      </c>
      <c r="P1011" s="160">
        <v>0.1328125</v>
      </c>
    </row>
    <row r="1012" spans="1:16" x14ac:dyDescent="0.25">
      <c r="A1012" s="44">
        <f>+COUNTIF($B$1:B1012,ESTADISTICAS!B$9)</f>
        <v>5</v>
      </c>
      <c r="B1012" t="str">
        <f t="shared" si="15"/>
        <v>76</v>
      </c>
      <c r="C1012" s="157">
        <v>76054</v>
      </c>
      <c r="D1012" s="158" t="s">
        <v>1421</v>
      </c>
      <c r="E1012">
        <v>43</v>
      </c>
      <c r="F1012">
        <v>0</v>
      </c>
      <c r="G1012" s="160">
        <v>0</v>
      </c>
      <c r="H1012">
        <v>31</v>
      </c>
      <c r="I1012">
        <v>5</v>
      </c>
      <c r="J1012" s="160">
        <v>0.16129032258064516</v>
      </c>
      <c r="K1012">
        <v>56</v>
      </c>
      <c r="L1012">
        <v>14</v>
      </c>
      <c r="M1012" s="160">
        <v>0.25</v>
      </c>
      <c r="N1012">
        <v>46</v>
      </c>
      <c r="O1012">
        <v>9</v>
      </c>
      <c r="P1012" s="160">
        <v>0.19565217391304349</v>
      </c>
    </row>
    <row r="1013" spans="1:16" x14ac:dyDescent="0.25">
      <c r="A1013" s="44">
        <f>+COUNTIF($B$1:B1013,ESTADISTICAS!B$9)</f>
        <v>6</v>
      </c>
      <c r="B1013" t="str">
        <f t="shared" si="15"/>
        <v>76</v>
      </c>
      <c r="C1013" s="157">
        <v>76100</v>
      </c>
      <c r="D1013" s="158" t="s">
        <v>2271</v>
      </c>
      <c r="E1013">
        <v>130</v>
      </c>
      <c r="F1013">
        <v>32</v>
      </c>
      <c r="G1013" s="160">
        <v>0.24615384615384617</v>
      </c>
      <c r="H1013">
        <v>128</v>
      </c>
      <c r="I1013">
        <v>33</v>
      </c>
      <c r="J1013" s="160">
        <v>0.2578125</v>
      </c>
      <c r="K1013">
        <v>121</v>
      </c>
      <c r="L1013">
        <v>32</v>
      </c>
      <c r="M1013" s="160">
        <v>0.26446280991735538</v>
      </c>
      <c r="N1013">
        <v>143</v>
      </c>
      <c r="O1013">
        <v>33</v>
      </c>
      <c r="P1013" s="160">
        <v>0.23076923076923078</v>
      </c>
    </row>
    <row r="1014" spans="1:16" x14ac:dyDescent="0.25">
      <c r="A1014" s="44">
        <f>+COUNTIF($B$1:B1014,ESTADISTICAS!B$9)</f>
        <v>7</v>
      </c>
      <c r="B1014" t="str">
        <f t="shared" si="15"/>
        <v>76</v>
      </c>
      <c r="C1014" s="157">
        <v>76109</v>
      </c>
      <c r="D1014" s="158" t="s">
        <v>2272</v>
      </c>
      <c r="E1014">
        <v>3037</v>
      </c>
      <c r="F1014">
        <v>429</v>
      </c>
      <c r="G1014" s="160">
        <v>0.14125782021731972</v>
      </c>
      <c r="H1014">
        <v>2984</v>
      </c>
      <c r="I1014">
        <v>630</v>
      </c>
      <c r="J1014" s="160">
        <v>0.2111260053619303</v>
      </c>
      <c r="K1014">
        <v>3289</v>
      </c>
      <c r="L1014">
        <v>981</v>
      </c>
      <c r="M1014" s="160">
        <v>0.29826695044086349</v>
      </c>
      <c r="N1014">
        <v>3294</v>
      </c>
      <c r="O1014">
        <v>952</v>
      </c>
      <c r="P1014" s="160">
        <v>0.28901032179720704</v>
      </c>
    </row>
    <row r="1015" spans="1:16" x14ac:dyDescent="0.25">
      <c r="A1015" s="44">
        <f>+COUNTIF($B$1:B1015,ESTADISTICAS!B$9)</f>
        <v>8</v>
      </c>
      <c r="B1015" t="str">
        <f t="shared" si="15"/>
        <v>76</v>
      </c>
      <c r="C1015" s="157">
        <v>76111</v>
      </c>
      <c r="D1015" s="158" t="s">
        <v>2273</v>
      </c>
      <c r="E1015">
        <v>1553</v>
      </c>
      <c r="F1015">
        <v>630</v>
      </c>
      <c r="G1015" s="160">
        <v>0.40566645202833224</v>
      </c>
      <c r="H1015">
        <v>1165</v>
      </c>
      <c r="I1015">
        <v>486</v>
      </c>
      <c r="J1015" s="160">
        <v>0.41716738197424891</v>
      </c>
      <c r="K1015">
        <v>1162</v>
      </c>
      <c r="L1015">
        <v>634</v>
      </c>
      <c r="M1015" s="160">
        <v>0.54561101549053359</v>
      </c>
      <c r="N1015">
        <v>1238</v>
      </c>
      <c r="O1015">
        <v>555</v>
      </c>
      <c r="P1015" s="160">
        <v>0.4483037156704362</v>
      </c>
    </row>
    <row r="1016" spans="1:16" x14ac:dyDescent="0.25">
      <c r="A1016" s="44">
        <f>+COUNTIF($B$1:B1016,ESTADISTICAS!B$9)</f>
        <v>9</v>
      </c>
      <c r="B1016" t="str">
        <f t="shared" si="15"/>
        <v>76</v>
      </c>
      <c r="C1016" s="157">
        <v>76113</v>
      </c>
      <c r="D1016" s="158" t="s">
        <v>2274</v>
      </c>
      <c r="E1016">
        <v>261</v>
      </c>
      <c r="F1016">
        <v>89</v>
      </c>
      <c r="G1016" s="160">
        <v>0.34099616858237547</v>
      </c>
      <c r="H1016">
        <v>251</v>
      </c>
      <c r="I1016">
        <v>90</v>
      </c>
      <c r="J1016" s="160">
        <v>0.35856573705179284</v>
      </c>
      <c r="K1016">
        <v>257</v>
      </c>
      <c r="L1016">
        <v>132</v>
      </c>
      <c r="M1016" s="160">
        <v>0.51361867704280151</v>
      </c>
      <c r="N1016">
        <v>223</v>
      </c>
      <c r="O1016">
        <v>85</v>
      </c>
      <c r="P1016" s="160">
        <v>0.3811659192825112</v>
      </c>
    </row>
    <row r="1017" spans="1:16" x14ac:dyDescent="0.25">
      <c r="A1017" s="44">
        <f>+COUNTIF($B$1:B1017,ESTADISTICAS!B$9)</f>
        <v>10</v>
      </c>
      <c r="B1017" t="str">
        <f t="shared" si="15"/>
        <v>76</v>
      </c>
      <c r="C1017" s="157">
        <v>76122</v>
      </c>
      <c r="D1017" s="158" t="s">
        <v>2275</v>
      </c>
      <c r="E1017">
        <v>267</v>
      </c>
      <c r="F1017">
        <v>81</v>
      </c>
      <c r="G1017" s="160">
        <v>0.30337078651685395</v>
      </c>
      <c r="H1017">
        <v>240</v>
      </c>
      <c r="I1017">
        <v>79</v>
      </c>
      <c r="J1017" s="160">
        <v>0.32916666666666666</v>
      </c>
      <c r="K1017">
        <v>226</v>
      </c>
      <c r="L1017">
        <v>80</v>
      </c>
      <c r="M1017" s="160">
        <v>0.35398230088495575</v>
      </c>
      <c r="N1017">
        <v>218</v>
      </c>
      <c r="O1017">
        <v>63</v>
      </c>
      <c r="P1017" s="160">
        <v>0.28899082568807338</v>
      </c>
    </row>
    <row r="1018" spans="1:16" x14ac:dyDescent="0.25">
      <c r="A1018" s="44">
        <f>+COUNTIF($B$1:B1018,ESTADISTICAS!B$9)</f>
        <v>11</v>
      </c>
      <c r="B1018" t="str">
        <f t="shared" si="15"/>
        <v>76</v>
      </c>
      <c r="C1018" s="157">
        <v>76126</v>
      </c>
      <c r="D1018" s="158" t="s">
        <v>2276</v>
      </c>
      <c r="E1018">
        <v>135</v>
      </c>
      <c r="F1018">
        <v>24</v>
      </c>
      <c r="G1018" s="160">
        <v>0.17777777777777778</v>
      </c>
      <c r="H1018">
        <v>169</v>
      </c>
      <c r="I1018">
        <v>41</v>
      </c>
      <c r="J1018" s="160">
        <v>0.24260355029585798</v>
      </c>
      <c r="K1018">
        <v>161</v>
      </c>
      <c r="L1018">
        <v>61</v>
      </c>
      <c r="M1018" s="160">
        <v>0.37888198757763975</v>
      </c>
      <c r="N1018">
        <v>205</v>
      </c>
      <c r="O1018">
        <v>44</v>
      </c>
      <c r="P1018" s="160">
        <v>0.21463414634146341</v>
      </c>
    </row>
    <row r="1019" spans="1:16" x14ac:dyDescent="0.25">
      <c r="A1019" s="44">
        <f>+COUNTIF($B$1:B1019,ESTADISTICAS!B$9)</f>
        <v>12</v>
      </c>
      <c r="B1019" t="str">
        <f t="shared" si="15"/>
        <v>76</v>
      </c>
      <c r="C1019" s="157">
        <v>76130</v>
      </c>
      <c r="D1019" s="158" t="s">
        <v>1532</v>
      </c>
      <c r="E1019">
        <v>803</v>
      </c>
      <c r="F1019">
        <v>215</v>
      </c>
      <c r="G1019" s="160">
        <v>0.26774595267745954</v>
      </c>
      <c r="H1019">
        <v>733</v>
      </c>
      <c r="I1019">
        <v>207</v>
      </c>
      <c r="J1019" s="160">
        <v>0.28240109140518416</v>
      </c>
      <c r="K1019">
        <v>779</v>
      </c>
      <c r="L1019">
        <v>271</v>
      </c>
      <c r="M1019" s="160">
        <v>0.34788189987163032</v>
      </c>
      <c r="N1019">
        <v>779</v>
      </c>
      <c r="O1019">
        <v>227</v>
      </c>
      <c r="P1019" s="160">
        <v>0.29139922978177152</v>
      </c>
    </row>
    <row r="1020" spans="1:16" x14ac:dyDescent="0.25">
      <c r="A1020" s="44">
        <f>+COUNTIF($B$1:B1020,ESTADISTICAS!B$9)</f>
        <v>13</v>
      </c>
      <c r="B1020" t="str">
        <f t="shared" si="15"/>
        <v>76</v>
      </c>
      <c r="C1020" s="157">
        <v>76147</v>
      </c>
      <c r="D1020" s="158" t="s">
        <v>2277</v>
      </c>
      <c r="E1020">
        <v>1291</v>
      </c>
      <c r="F1020">
        <v>368</v>
      </c>
      <c r="G1020" s="160">
        <v>0.28505034856700234</v>
      </c>
      <c r="H1020">
        <v>1164</v>
      </c>
      <c r="I1020">
        <v>410</v>
      </c>
      <c r="J1020" s="160">
        <v>0.35223367697594504</v>
      </c>
      <c r="K1020">
        <v>1258</v>
      </c>
      <c r="L1020">
        <v>616</v>
      </c>
      <c r="M1020" s="160">
        <v>0.48966613672496023</v>
      </c>
      <c r="N1020">
        <v>1317</v>
      </c>
      <c r="O1020">
        <v>510</v>
      </c>
      <c r="P1020" s="160">
        <v>0.38724373576309795</v>
      </c>
    </row>
    <row r="1021" spans="1:16" x14ac:dyDescent="0.25">
      <c r="A1021" s="44">
        <f>+COUNTIF($B$1:B1021,ESTADISTICAS!B$9)</f>
        <v>14</v>
      </c>
      <c r="B1021" t="str">
        <f t="shared" si="15"/>
        <v>76</v>
      </c>
      <c r="C1021" s="157">
        <v>76233</v>
      </c>
      <c r="D1021" s="158" t="s">
        <v>2278</v>
      </c>
      <c r="E1021">
        <v>414</v>
      </c>
      <c r="F1021">
        <v>57</v>
      </c>
      <c r="G1021" s="160">
        <v>0.13768115942028986</v>
      </c>
      <c r="H1021">
        <v>357</v>
      </c>
      <c r="I1021">
        <v>75</v>
      </c>
      <c r="J1021" s="160">
        <v>0.21008403361344538</v>
      </c>
      <c r="K1021">
        <v>323</v>
      </c>
      <c r="L1021">
        <v>72</v>
      </c>
      <c r="M1021" s="160">
        <v>0.22291021671826625</v>
      </c>
      <c r="N1021">
        <v>397</v>
      </c>
      <c r="O1021">
        <v>84</v>
      </c>
      <c r="P1021" s="160">
        <v>0.21158690176322417</v>
      </c>
    </row>
    <row r="1022" spans="1:16" x14ac:dyDescent="0.25">
      <c r="A1022" s="44">
        <f>+COUNTIF($B$1:B1022,ESTADISTICAS!B$9)</f>
        <v>15</v>
      </c>
      <c r="B1022" t="str">
        <f t="shared" si="15"/>
        <v>76</v>
      </c>
      <c r="C1022" s="157">
        <v>76243</v>
      </c>
      <c r="D1022" s="158" t="s">
        <v>2279</v>
      </c>
      <c r="E1022">
        <v>76</v>
      </c>
      <c r="F1022">
        <v>9</v>
      </c>
      <c r="G1022" s="160">
        <v>0.11842105263157894</v>
      </c>
      <c r="H1022">
        <v>75</v>
      </c>
      <c r="I1022">
        <v>16</v>
      </c>
      <c r="J1022" s="160">
        <v>0.21333333333333335</v>
      </c>
      <c r="K1022">
        <v>87</v>
      </c>
      <c r="L1022">
        <v>20</v>
      </c>
      <c r="M1022" s="160">
        <v>0.22988505747126436</v>
      </c>
      <c r="N1022">
        <v>92</v>
      </c>
      <c r="O1022">
        <v>8</v>
      </c>
      <c r="P1022" s="160">
        <v>8.6956521739130432E-2</v>
      </c>
    </row>
    <row r="1023" spans="1:16" x14ac:dyDescent="0.25">
      <c r="A1023" s="44">
        <f>+COUNTIF($B$1:B1023,ESTADISTICAS!B$9)</f>
        <v>16</v>
      </c>
      <c r="B1023" t="str">
        <f t="shared" si="15"/>
        <v>76</v>
      </c>
      <c r="C1023" s="157">
        <v>76246</v>
      </c>
      <c r="D1023" s="158" t="s">
        <v>2280</v>
      </c>
      <c r="E1023">
        <v>67</v>
      </c>
      <c r="F1023">
        <v>5</v>
      </c>
      <c r="G1023" s="160">
        <v>7.4626865671641784E-2</v>
      </c>
      <c r="H1023">
        <v>64</v>
      </c>
      <c r="I1023">
        <v>10</v>
      </c>
      <c r="J1023" s="160">
        <v>0.15625</v>
      </c>
      <c r="K1023">
        <v>64</v>
      </c>
      <c r="L1023">
        <v>7</v>
      </c>
      <c r="M1023" s="160">
        <v>0.109375</v>
      </c>
      <c r="N1023">
        <v>65</v>
      </c>
      <c r="O1023">
        <v>11</v>
      </c>
      <c r="P1023" s="160">
        <v>0.16923076923076924</v>
      </c>
    </row>
    <row r="1024" spans="1:16" x14ac:dyDescent="0.25">
      <c r="A1024" s="44">
        <f>+COUNTIF($B$1:B1024,ESTADISTICAS!B$9)</f>
        <v>17</v>
      </c>
      <c r="B1024" t="str">
        <f t="shared" si="15"/>
        <v>76</v>
      </c>
      <c r="C1024" s="157">
        <v>76248</v>
      </c>
      <c r="D1024" s="158" t="s">
        <v>2281</v>
      </c>
      <c r="E1024">
        <v>652</v>
      </c>
      <c r="F1024">
        <v>171</v>
      </c>
      <c r="G1024" s="160">
        <v>0.26226993865030673</v>
      </c>
      <c r="H1024">
        <v>589</v>
      </c>
      <c r="I1024">
        <v>164</v>
      </c>
      <c r="J1024" s="160">
        <v>0.27843803056027167</v>
      </c>
      <c r="K1024">
        <v>641</v>
      </c>
      <c r="L1024">
        <v>245</v>
      </c>
      <c r="M1024" s="160">
        <v>0.38221528861154447</v>
      </c>
      <c r="N1024">
        <v>587</v>
      </c>
      <c r="O1024">
        <v>168</v>
      </c>
      <c r="P1024" s="160">
        <v>0.28620102214650767</v>
      </c>
    </row>
    <row r="1025" spans="1:16" x14ac:dyDescent="0.25">
      <c r="A1025" s="44">
        <f>+COUNTIF($B$1:B1025,ESTADISTICAS!B$9)</f>
        <v>18</v>
      </c>
      <c r="B1025" t="str">
        <f t="shared" si="15"/>
        <v>76</v>
      </c>
      <c r="C1025" s="157">
        <v>76250</v>
      </c>
      <c r="D1025" s="158" t="s">
        <v>2282</v>
      </c>
      <c r="E1025">
        <v>35</v>
      </c>
      <c r="F1025">
        <v>5</v>
      </c>
      <c r="G1025" s="160">
        <v>0.14285714285714285</v>
      </c>
      <c r="H1025">
        <v>41</v>
      </c>
      <c r="I1025">
        <v>8</v>
      </c>
      <c r="J1025" s="160">
        <v>0.1951219512195122</v>
      </c>
      <c r="K1025">
        <v>53</v>
      </c>
      <c r="L1025">
        <v>22</v>
      </c>
      <c r="M1025" s="160">
        <v>0.41509433962264153</v>
      </c>
      <c r="N1025">
        <v>69</v>
      </c>
      <c r="O1025">
        <v>26</v>
      </c>
      <c r="P1025" s="160">
        <v>0.37681159420289856</v>
      </c>
    </row>
    <row r="1026" spans="1:16" x14ac:dyDescent="0.25">
      <c r="A1026" s="44">
        <f>+COUNTIF($B$1:B1026,ESTADISTICAS!B$9)</f>
        <v>19</v>
      </c>
      <c r="B1026" t="str">
        <f t="shared" si="15"/>
        <v>76</v>
      </c>
      <c r="C1026" s="157">
        <v>76275</v>
      </c>
      <c r="D1026" s="158" t="s">
        <v>2283</v>
      </c>
      <c r="E1026">
        <v>590</v>
      </c>
      <c r="F1026">
        <v>138</v>
      </c>
      <c r="G1026" s="160">
        <v>0.23389830508474577</v>
      </c>
      <c r="H1026">
        <v>620</v>
      </c>
      <c r="I1026">
        <v>163</v>
      </c>
      <c r="J1026" s="160">
        <v>0.26290322580645159</v>
      </c>
      <c r="K1026">
        <v>644</v>
      </c>
      <c r="L1026">
        <v>227</v>
      </c>
      <c r="M1026" s="160">
        <v>0.35248447204968947</v>
      </c>
      <c r="N1026">
        <v>618</v>
      </c>
      <c r="O1026">
        <v>179</v>
      </c>
      <c r="P1026" s="160">
        <v>0.28964401294498382</v>
      </c>
    </row>
    <row r="1027" spans="1:16" x14ac:dyDescent="0.25">
      <c r="A1027" s="44">
        <f>+COUNTIF($B$1:B1027,ESTADISTICAS!B$9)</f>
        <v>20</v>
      </c>
      <c r="B1027" t="str">
        <f t="shared" si="15"/>
        <v>76</v>
      </c>
      <c r="C1027" s="157">
        <v>76306</v>
      </c>
      <c r="D1027" s="158" t="s">
        <v>2284</v>
      </c>
      <c r="E1027">
        <v>214</v>
      </c>
      <c r="F1027">
        <v>51</v>
      </c>
      <c r="G1027" s="160">
        <v>0.23831775700934579</v>
      </c>
      <c r="H1027">
        <v>249</v>
      </c>
      <c r="I1027">
        <v>57</v>
      </c>
      <c r="J1027" s="160">
        <v>0.2289156626506024</v>
      </c>
      <c r="K1027">
        <v>245</v>
      </c>
      <c r="L1027">
        <v>99</v>
      </c>
      <c r="M1027" s="160">
        <v>0.40408163265306124</v>
      </c>
      <c r="N1027">
        <v>213</v>
      </c>
      <c r="O1027">
        <v>78</v>
      </c>
      <c r="P1027" s="160">
        <v>0.36619718309859156</v>
      </c>
    </row>
    <row r="1028" spans="1:16" x14ac:dyDescent="0.25">
      <c r="A1028" s="44">
        <f>+COUNTIF($B$1:B1028,ESTADISTICAS!B$9)</f>
        <v>21</v>
      </c>
      <c r="B1028" t="str">
        <f t="shared" ref="B1028:B1091" si="16">+IF(LEN(C1028)=4,MID(C1028,1,1),MID(C1028,1,2))</f>
        <v>76</v>
      </c>
      <c r="C1028" s="157">
        <v>76318</v>
      </c>
      <c r="D1028" s="158" t="s">
        <v>2285</v>
      </c>
      <c r="E1028">
        <v>344</v>
      </c>
      <c r="F1028">
        <v>55</v>
      </c>
      <c r="G1028" s="160">
        <v>0.15988372093023256</v>
      </c>
      <c r="H1028">
        <v>271</v>
      </c>
      <c r="I1028">
        <v>53</v>
      </c>
      <c r="J1028" s="160">
        <v>0.19557195571955718</v>
      </c>
      <c r="K1028">
        <v>339</v>
      </c>
      <c r="L1028">
        <v>126</v>
      </c>
      <c r="M1028" s="160">
        <v>0.37168141592920356</v>
      </c>
      <c r="N1028">
        <v>275</v>
      </c>
      <c r="O1028">
        <v>83</v>
      </c>
      <c r="P1028" s="160">
        <v>0.30181818181818182</v>
      </c>
    </row>
    <row r="1029" spans="1:16" x14ac:dyDescent="0.25">
      <c r="A1029" s="44">
        <f>+COUNTIF($B$1:B1029,ESTADISTICAS!B$9)</f>
        <v>22</v>
      </c>
      <c r="B1029" t="str">
        <f t="shared" si="16"/>
        <v>76</v>
      </c>
      <c r="C1029" s="157">
        <v>76364</v>
      </c>
      <c r="D1029" s="158" t="s">
        <v>2286</v>
      </c>
      <c r="E1029">
        <v>1163</v>
      </c>
      <c r="F1029">
        <v>244</v>
      </c>
      <c r="G1029" s="160">
        <v>0.20980223559759242</v>
      </c>
      <c r="H1029">
        <v>1101</v>
      </c>
      <c r="I1029">
        <v>307</v>
      </c>
      <c r="J1029" s="160">
        <v>0.27883742052679383</v>
      </c>
      <c r="K1029">
        <v>1147</v>
      </c>
      <c r="L1029">
        <v>380</v>
      </c>
      <c r="M1029" s="160">
        <v>0.33129904097646035</v>
      </c>
      <c r="N1029">
        <v>1205</v>
      </c>
      <c r="O1029">
        <v>311</v>
      </c>
      <c r="P1029" s="160">
        <v>0.25809128630705397</v>
      </c>
    </row>
    <row r="1030" spans="1:16" x14ac:dyDescent="0.25">
      <c r="A1030" s="44">
        <f>+COUNTIF($B$1:B1030,ESTADISTICAS!B$9)</f>
        <v>23</v>
      </c>
      <c r="B1030" t="str">
        <f t="shared" si="16"/>
        <v>76</v>
      </c>
      <c r="C1030" s="157">
        <v>76377</v>
      </c>
      <c r="D1030" s="158" t="s">
        <v>2287</v>
      </c>
      <c r="E1030">
        <v>129</v>
      </c>
      <c r="F1030">
        <v>9</v>
      </c>
      <c r="G1030" s="160">
        <v>6.9767441860465115E-2</v>
      </c>
      <c r="H1030">
        <v>139</v>
      </c>
      <c r="I1030">
        <v>17</v>
      </c>
      <c r="J1030" s="160">
        <v>0.1223021582733813</v>
      </c>
      <c r="K1030">
        <v>132</v>
      </c>
      <c r="L1030">
        <v>44</v>
      </c>
      <c r="M1030" s="160">
        <v>0.33333333333333331</v>
      </c>
      <c r="N1030">
        <v>123</v>
      </c>
      <c r="O1030">
        <v>14</v>
      </c>
      <c r="P1030" s="160">
        <v>0.11382113821138211</v>
      </c>
    </row>
    <row r="1031" spans="1:16" x14ac:dyDescent="0.25">
      <c r="A1031" s="44">
        <f>+COUNTIF($B$1:B1031,ESTADISTICAS!B$9)</f>
        <v>24</v>
      </c>
      <c r="B1031" t="str">
        <f t="shared" si="16"/>
        <v>76</v>
      </c>
      <c r="C1031" s="157">
        <v>76400</v>
      </c>
      <c r="D1031" s="158" t="s">
        <v>1471</v>
      </c>
      <c r="E1031">
        <v>380</v>
      </c>
      <c r="F1031">
        <v>68</v>
      </c>
      <c r="G1031" s="160">
        <v>0.17894736842105263</v>
      </c>
      <c r="H1031">
        <v>321</v>
      </c>
      <c r="I1031">
        <v>82</v>
      </c>
      <c r="J1031" s="160">
        <v>0.2554517133956386</v>
      </c>
      <c r="K1031">
        <v>296</v>
      </c>
      <c r="L1031">
        <v>109</v>
      </c>
      <c r="M1031" s="160">
        <v>0.36824324324324326</v>
      </c>
      <c r="N1031">
        <v>342</v>
      </c>
      <c r="O1031">
        <v>96</v>
      </c>
      <c r="P1031" s="160">
        <v>0.2807017543859649</v>
      </c>
    </row>
    <row r="1032" spans="1:16" x14ac:dyDescent="0.25">
      <c r="A1032" s="44">
        <f>+COUNTIF($B$1:B1032,ESTADISTICAS!B$9)</f>
        <v>25</v>
      </c>
      <c r="B1032" t="str">
        <f t="shared" si="16"/>
        <v>76</v>
      </c>
      <c r="C1032" s="157">
        <v>76403</v>
      </c>
      <c r="D1032" s="158" t="s">
        <v>1628</v>
      </c>
      <c r="E1032">
        <v>192</v>
      </c>
      <c r="F1032">
        <v>28</v>
      </c>
      <c r="G1032" s="160">
        <v>0.14583333333333334</v>
      </c>
      <c r="H1032">
        <v>137</v>
      </c>
      <c r="I1032">
        <v>32</v>
      </c>
      <c r="J1032" s="160">
        <v>0.23357664233576642</v>
      </c>
      <c r="K1032">
        <v>144</v>
      </c>
      <c r="L1032">
        <v>47</v>
      </c>
      <c r="M1032" s="160">
        <v>0.3263888888888889</v>
      </c>
      <c r="N1032">
        <v>152</v>
      </c>
      <c r="O1032">
        <v>42</v>
      </c>
      <c r="P1032" s="160">
        <v>0.27631578947368424</v>
      </c>
    </row>
    <row r="1033" spans="1:16" x14ac:dyDescent="0.25">
      <c r="A1033" s="44">
        <f>+COUNTIF($B$1:B1033,ESTADISTICAS!B$9)</f>
        <v>26</v>
      </c>
      <c r="B1033" t="str">
        <f t="shared" si="16"/>
        <v>76</v>
      </c>
      <c r="C1033" s="157">
        <v>76497</v>
      </c>
      <c r="D1033" s="158" t="s">
        <v>2288</v>
      </c>
      <c r="E1033">
        <v>124</v>
      </c>
      <c r="F1033">
        <v>13</v>
      </c>
      <c r="G1033" s="160">
        <v>0.10483870967741936</v>
      </c>
      <c r="H1033">
        <v>97</v>
      </c>
      <c r="I1033">
        <v>17</v>
      </c>
      <c r="J1033" s="160">
        <v>0.17525773195876287</v>
      </c>
      <c r="K1033">
        <v>105</v>
      </c>
      <c r="L1033">
        <v>25</v>
      </c>
      <c r="M1033" s="160">
        <v>0.23809523809523808</v>
      </c>
      <c r="N1033">
        <v>104</v>
      </c>
      <c r="O1033">
        <v>22</v>
      </c>
      <c r="P1033" s="160">
        <v>0.21153846153846154</v>
      </c>
    </row>
    <row r="1034" spans="1:16" x14ac:dyDescent="0.25">
      <c r="A1034" s="44">
        <f>+COUNTIF($B$1:B1034,ESTADISTICAS!B$9)</f>
        <v>27</v>
      </c>
      <c r="B1034" t="str">
        <f t="shared" si="16"/>
        <v>76</v>
      </c>
      <c r="C1034" s="157">
        <v>76520</v>
      </c>
      <c r="D1034" s="158" t="s">
        <v>2289</v>
      </c>
      <c r="E1034">
        <v>2872</v>
      </c>
      <c r="F1034">
        <v>970</v>
      </c>
      <c r="G1034" s="160">
        <v>0.33774373259052926</v>
      </c>
      <c r="H1034">
        <v>2782</v>
      </c>
      <c r="I1034">
        <v>955</v>
      </c>
      <c r="J1034" s="160">
        <v>0.34327821710999279</v>
      </c>
      <c r="K1034">
        <v>3000</v>
      </c>
      <c r="L1034">
        <v>1290</v>
      </c>
      <c r="M1034" s="160">
        <v>0.43</v>
      </c>
      <c r="N1034">
        <v>2728</v>
      </c>
      <c r="O1034">
        <v>1150</v>
      </c>
      <c r="P1034" s="160">
        <v>0.4215542521994135</v>
      </c>
    </row>
    <row r="1035" spans="1:16" x14ac:dyDescent="0.25">
      <c r="A1035" s="44">
        <f>+COUNTIF($B$1:B1035,ESTADISTICAS!B$9)</f>
        <v>28</v>
      </c>
      <c r="B1035" t="str">
        <f t="shared" si="16"/>
        <v>76</v>
      </c>
      <c r="C1035" s="157">
        <v>76563</v>
      </c>
      <c r="D1035" s="158" t="s">
        <v>2290</v>
      </c>
      <c r="E1035">
        <v>440</v>
      </c>
      <c r="F1035">
        <v>77</v>
      </c>
      <c r="G1035" s="160">
        <v>0.17499999999999999</v>
      </c>
      <c r="H1035">
        <v>503</v>
      </c>
      <c r="I1035">
        <v>99</v>
      </c>
      <c r="J1035" s="160">
        <v>0.19681908548707752</v>
      </c>
      <c r="K1035">
        <v>537</v>
      </c>
      <c r="L1035">
        <v>145</v>
      </c>
      <c r="M1035" s="160">
        <v>0.27001862197392923</v>
      </c>
      <c r="N1035">
        <v>445</v>
      </c>
      <c r="O1035">
        <v>112</v>
      </c>
      <c r="P1035" s="160">
        <v>0.25168539325842698</v>
      </c>
    </row>
    <row r="1036" spans="1:16" x14ac:dyDescent="0.25">
      <c r="A1036" s="44">
        <f>+COUNTIF($B$1:B1036,ESTADISTICAS!B$9)</f>
        <v>29</v>
      </c>
      <c r="B1036" t="str">
        <f t="shared" si="16"/>
        <v>76</v>
      </c>
      <c r="C1036" s="157">
        <v>76606</v>
      </c>
      <c r="D1036" s="158" t="s">
        <v>2022</v>
      </c>
      <c r="E1036">
        <v>186</v>
      </c>
      <c r="F1036">
        <v>36</v>
      </c>
      <c r="G1036" s="160">
        <v>0.19354838709677419</v>
      </c>
      <c r="H1036">
        <v>209</v>
      </c>
      <c r="I1036">
        <v>40</v>
      </c>
      <c r="J1036" s="160">
        <v>0.19138755980861244</v>
      </c>
      <c r="K1036">
        <v>179</v>
      </c>
      <c r="L1036">
        <v>32</v>
      </c>
      <c r="M1036" s="160">
        <v>0.1787709497206704</v>
      </c>
      <c r="N1036">
        <v>185</v>
      </c>
      <c r="O1036">
        <v>44</v>
      </c>
      <c r="P1036" s="160">
        <v>0.23783783783783785</v>
      </c>
    </row>
    <row r="1037" spans="1:16" x14ac:dyDescent="0.25">
      <c r="A1037" s="44">
        <f>+COUNTIF($B$1:B1037,ESTADISTICAS!B$9)</f>
        <v>30</v>
      </c>
      <c r="B1037" t="str">
        <f t="shared" si="16"/>
        <v>76</v>
      </c>
      <c r="C1037" s="157">
        <v>76616</v>
      </c>
      <c r="D1037" s="158" t="s">
        <v>2291</v>
      </c>
      <c r="E1037">
        <v>122</v>
      </c>
      <c r="F1037">
        <v>23</v>
      </c>
      <c r="G1037" s="160">
        <v>0.18852459016393441</v>
      </c>
      <c r="H1037">
        <v>130</v>
      </c>
      <c r="I1037">
        <v>39</v>
      </c>
      <c r="J1037" s="160">
        <v>0.3</v>
      </c>
      <c r="K1037">
        <v>112</v>
      </c>
      <c r="L1037">
        <v>41</v>
      </c>
      <c r="M1037" s="160">
        <v>0.36607142857142855</v>
      </c>
      <c r="N1037">
        <v>129</v>
      </c>
      <c r="O1037">
        <v>41</v>
      </c>
      <c r="P1037" s="160">
        <v>0.31782945736434109</v>
      </c>
    </row>
    <row r="1038" spans="1:16" x14ac:dyDescent="0.25">
      <c r="A1038" s="44">
        <f>+COUNTIF($B$1:B1038,ESTADISTICAS!B$9)</f>
        <v>31</v>
      </c>
      <c r="B1038" t="str">
        <f t="shared" si="16"/>
        <v>76</v>
      </c>
      <c r="C1038" s="157">
        <v>76622</v>
      </c>
      <c r="D1038" s="158" t="s">
        <v>2292</v>
      </c>
      <c r="E1038">
        <v>443</v>
      </c>
      <c r="F1038">
        <v>161</v>
      </c>
      <c r="G1038" s="160">
        <v>0.36343115124153497</v>
      </c>
      <c r="H1038">
        <v>415</v>
      </c>
      <c r="I1038">
        <v>166</v>
      </c>
      <c r="J1038" s="160">
        <v>0.4</v>
      </c>
      <c r="K1038">
        <v>442</v>
      </c>
      <c r="L1038">
        <v>211</v>
      </c>
      <c r="M1038" s="160">
        <v>0.47737556561085975</v>
      </c>
      <c r="N1038">
        <v>437</v>
      </c>
      <c r="O1038">
        <v>188</v>
      </c>
      <c r="P1038" s="160">
        <v>0.43020594965675057</v>
      </c>
    </row>
    <row r="1039" spans="1:16" x14ac:dyDescent="0.25">
      <c r="A1039" s="44">
        <f>+COUNTIF($B$1:B1039,ESTADISTICAS!B$9)</f>
        <v>32</v>
      </c>
      <c r="B1039" t="str">
        <f t="shared" si="16"/>
        <v>76</v>
      </c>
      <c r="C1039" s="157">
        <v>76670</v>
      </c>
      <c r="D1039" s="158" t="s">
        <v>1501</v>
      </c>
      <c r="E1039">
        <v>127</v>
      </c>
      <c r="F1039">
        <v>28</v>
      </c>
      <c r="G1039" s="160">
        <v>0.22047244094488189</v>
      </c>
      <c r="H1039">
        <v>107</v>
      </c>
      <c r="I1039">
        <v>18</v>
      </c>
      <c r="J1039" s="160">
        <v>0.16822429906542055</v>
      </c>
      <c r="K1039">
        <v>109</v>
      </c>
      <c r="L1039">
        <v>46</v>
      </c>
      <c r="M1039" s="160">
        <v>0.42201834862385323</v>
      </c>
      <c r="N1039">
        <v>121</v>
      </c>
      <c r="O1039">
        <v>48</v>
      </c>
      <c r="P1039" s="160">
        <v>0.39669421487603307</v>
      </c>
    </row>
    <row r="1040" spans="1:16" x14ac:dyDescent="0.25">
      <c r="A1040" s="44">
        <f>+COUNTIF($B$1:B1040,ESTADISTICAS!B$9)</f>
        <v>33</v>
      </c>
      <c r="B1040" t="str">
        <f t="shared" si="16"/>
        <v>76</v>
      </c>
      <c r="C1040" s="157">
        <v>76736</v>
      </c>
      <c r="D1040" s="158" t="s">
        <v>2293</v>
      </c>
      <c r="E1040">
        <v>354</v>
      </c>
      <c r="F1040">
        <v>54</v>
      </c>
      <c r="G1040" s="160">
        <v>0.15254237288135594</v>
      </c>
      <c r="H1040">
        <v>355</v>
      </c>
      <c r="I1040">
        <v>80</v>
      </c>
      <c r="J1040" s="160">
        <v>0.22535211267605634</v>
      </c>
      <c r="K1040">
        <v>366</v>
      </c>
      <c r="L1040">
        <v>116</v>
      </c>
      <c r="M1040" s="160">
        <v>0.31693989071038253</v>
      </c>
      <c r="N1040">
        <v>291</v>
      </c>
      <c r="O1040">
        <v>69</v>
      </c>
      <c r="P1040" s="160">
        <v>0.23711340206185566</v>
      </c>
    </row>
    <row r="1041" spans="1:16" x14ac:dyDescent="0.25">
      <c r="A1041" s="44">
        <f>+COUNTIF($B$1:B1041,ESTADISTICAS!B$9)</f>
        <v>34</v>
      </c>
      <c r="B1041" t="str">
        <f t="shared" si="16"/>
        <v>76</v>
      </c>
      <c r="C1041" s="157">
        <v>76823</v>
      </c>
      <c r="D1041" s="158" t="s">
        <v>2294</v>
      </c>
      <c r="E1041">
        <v>132</v>
      </c>
      <c r="F1041">
        <v>19</v>
      </c>
      <c r="G1041" s="160">
        <v>0.14393939393939395</v>
      </c>
      <c r="H1041">
        <v>142</v>
      </c>
      <c r="I1041">
        <v>31</v>
      </c>
      <c r="J1041" s="160">
        <v>0.21830985915492956</v>
      </c>
      <c r="K1041">
        <v>138</v>
      </c>
      <c r="L1041">
        <v>41</v>
      </c>
      <c r="M1041" s="160">
        <v>0.29710144927536231</v>
      </c>
      <c r="N1041">
        <v>143</v>
      </c>
      <c r="O1041">
        <v>26</v>
      </c>
      <c r="P1041" s="160">
        <v>0.18181818181818182</v>
      </c>
    </row>
    <row r="1042" spans="1:16" x14ac:dyDescent="0.25">
      <c r="A1042" s="44">
        <f>+COUNTIF($B$1:B1042,ESTADISTICAS!B$9)</f>
        <v>35</v>
      </c>
      <c r="B1042" t="str">
        <f t="shared" si="16"/>
        <v>76</v>
      </c>
      <c r="C1042" s="157">
        <v>76828</v>
      </c>
      <c r="D1042" s="158" t="s">
        <v>2295</v>
      </c>
      <c r="E1042">
        <v>153</v>
      </c>
      <c r="F1042">
        <v>23</v>
      </c>
      <c r="G1042" s="160">
        <v>0.15032679738562091</v>
      </c>
      <c r="H1042">
        <v>164</v>
      </c>
      <c r="I1042">
        <v>30</v>
      </c>
      <c r="J1042" s="160">
        <v>0.18292682926829268</v>
      </c>
      <c r="K1042">
        <v>152</v>
      </c>
      <c r="L1042">
        <v>32</v>
      </c>
      <c r="M1042" s="160">
        <v>0.21052631578947367</v>
      </c>
      <c r="N1042">
        <v>174</v>
      </c>
      <c r="O1042">
        <v>34</v>
      </c>
      <c r="P1042" s="160">
        <v>0.19540229885057472</v>
      </c>
    </row>
    <row r="1043" spans="1:16" x14ac:dyDescent="0.25">
      <c r="A1043" s="44">
        <f>+COUNTIF($B$1:B1043,ESTADISTICAS!B$9)</f>
        <v>36</v>
      </c>
      <c r="B1043" t="str">
        <f t="shared" si="16"/>
        <v>76</v>
      </c>
      <c r="C1043" s="157">
        <v>76834</v>
      </c>
      <c r="D1043" s="158" t="s">
        <v>2296</v>
      </c>
      <c r="E1043">
        <v>2320</v>
      </c>
      <c r="F1043">
        <v>797</v>
      </c>
      <c r="G1043" s="160">
        <v>0.3435344827586207</v>
      </c>
      <c r="H1043">
        <v>2362</v>
      </c>
      <c r="I1043">
        <v>873</v>
      </c>
      <c r="J1043" s="160">
        <v>0.36960203217612192</v>
      </c>
      <c r="K1043">
        <v>2340</v>
      </c>
      <c r="L1043">
        <v>1086</v>
      </c>
      <c r="M1043" s="160">
        <v>0.46410256410256412</v>
      </c>
      <c r="N1043">
        <v>2370</v>
      </c>
      <c r="O1043">
        <v>1024</v>
      </c>
      <c r="P1043" s="160">
        <v>0.43206751054852321</v>
      </c>
    </row>
    <row r="1044" spans="1:16" x14ac:dyDescent="0.25">
      <c r="A1044" s="44">
        <f>+COUNTIF($B$1:B1044,ESTADISTICAS!B$9)</f>
        <v>37</v>
      </c>
      <c r="B1044" t="str">
        <f t="shared" si="16"/>
        <v>76</v>
      </c>
      <c r="C1044" s="157">
        <v>76845</v>
      </c>
      <c r="D1044" s="158" t="s">
        <v>2297</v>
      </c>
      <c r="E1044">
        <v>31</v>
      </c>
      <c r="F1044">
        <v>6</v>
      </c>
      <c r="G1044" s="160">
        <v>0.19354838709677419</v>
      </c>
      <c r="H1044">
        <v>40</v>
      </c>
      <c r="I1044">
        <v>16</v>
      </c>
      <c r="J1044" s="160">
        <v>0.4</v>
      </c>
      <c r="K1044">
        <v>29</v>
      </c>
      <c r="L1044">
        <v>14</v>
      </c>
      <c r="M1044" s="160">
        <v>0.48275862068965519</v>
      </c>
      <c r="N1044">
        <v>34</v>
      </c>
      <c r="O1044">
        <v>9</v>
      </c>
      <c r="P1044" s="160">
        <v>0.26470588235294118</v>
      </c>
    </row>
    <row r="1045" spans="1:16" x14ac:dyDescent="0.25">
      <c r="A1045" s="44">
        <f>+COUNTIF($B$1:B1045,ESTADISTICAS!B$9)</f>
        <v>38</v>
      </c>
      <c r="B1045" t="str">
        <f t="shared" si="16"/>
        <v>76</v>
      </c>
      <c r="C1045" s="157">
        <v>76863</v>
      </c>
      <c r="D1045" s="158" t="s">
        <v>2298</v>
      </c>
      <c r="E1045">
        <v>68</v>
      </c>
      <c r="F1045">
        <v>12</v>
      </c>
      <c r="G1045" s="160">
        <v>0.17647058823529413</v>
      </c>
      <c r="H1045">
        <v>80</v>
      </c>
      <c r="I1045">
        <v>10</v>
      </c>
      <c r="J1045" s="160">
        <v>0.125</v>
      </c>
      <c r="K1045">
        <v>78</v>
      </c>
      <c r="L1045">
        <v>19</v>
      </c>
      <c r="M1045" s="160">
        <v>0.24358974358974358</v>
      </c>
      <c r="N1045">
        <v>52</v>
      </c>
      <c r="O1045">
        <v>17</v>
      </c>
      <c r="P1045" s="160">
        <v>0.32692307692307693</v>
      </c>
    </row>
    <row r="1046" spans="1:16" x14ac:dyDescent="0.25">
      <c r="A1046" s="44">
        <f>+COUNTIF($B$1:B1046,ESTADISTICAS!B$9)</f>
        <v>39</v>
      </c>
      <c r="B1046" t="str">
        <f t="shared" si="16"/>
        <v>76</v>
      </c>
      <c r="C1046" s="157">
        <v>76869</v>
      </c>
      <c r="D1046" s="158" t="s">
        <v>2299</v>
      </c>
      <c r="E1046">
        <v>114</v>
      </c>
      <c r="F1046">
        <v>14</v>
      </c>
      <c r="G1046" s="160">
        <v>0.12280701754385964</v>
      </c>
      <c r="H1046">
        <v>117</v>
      </c>
      <c r="I1046">
        <v>22</v>
      </c>
      <c r="J1046" s="160">
        <v>0.18803418803418803</v>
      </c>
      <c r="K1046">
        <v>97</v>
      </c>
      <c r="L1046">
        <v>11</v>
      </c>
      <c r="M1046" s="160">
        <v>0.1134020618556701</v>
      </c>
      <c r="N1046">
        <v>117</v>
      </c>
      <c r="O1046">
        <v>25</v>
      </c>
      <c r="P1046" s="160">
        <v>0.21367521367521367</v>
      </c>
    </row>
    <row r="1047" spans="1:16" x14ac:dyDescent="0.25">
      <c r="A1047" s="44">
        <f>+COUNTIF($B$1:B1047,ESTADISTICAS!B$9)</f>
        <v>40</v>
      </c>
      <c r="B1047" t="str">
        <f t="shared" si="16"/>
        <v>76</v>
      </c>
      <c r="C1047" s="157">
        <v>76890</v>
      </c>
      <c r="D1047" s="158" t="s">
        <v>2300</v>
      </c>
      <c r="E1047">
        <v>145</v>
      </c>
      <c r="F1047">
        <v>30</v>
      </c>
      <c r="G1047" s="160">
        <v>0.20689655172413793</v>
      </c>
      <c r="H1047">
        <v>129</v>
      </c>
      <c r="I1047">
        <v>40</v>
      </c>
      <c r="J1047" s="160">
        <v>0.31007751937984496</v>
      </c>
      <c r="K1047">
        <v>134</v>
      </c>
      <c r="L1047">
        <v>36</v>
      </c>
      <c r="M1047" s="160">
        <v>0.26865671641791045</v>
      </c>
      <c r="N1047">
        <v>147</v>
      </c>
      <c r="O1047">
        <v>37</v>
      </c>
      <c r="P1047" s="160">
        <v>0.25170068027210885</v>
      </c>
    </row>
    <row r="1048" spans="1:16" x14ac:dyDescent="0.25">
      <c r="A1048" s="44">
        <f>+COUNTIF($B$1:B1048,ESTADISTICAS!B$9)</f>
        <v>41</v>
      </c>
      <c r="B1048" t="str">
        <f t="shared" si="16"/>
        <v>76</v>
      </c>
      <c r="C1048" s="157">
        <v>76892</v>
      </c>
      <c r="D1048" s="158" t="s">
        <v>2301</v>
      </c>
      <c r="E1048">
        <v>1188</v>
      </c>
      <c r="F1048">
        <v>248</v>
      </c>
      <c r="G1048" s="160">
        <v>0.20875420875420875</v>
      </c>
      <c r="H1048">
        <v>1105</v>
      </c>
      <c r="I1048">
        <v>306</v>
      </c>
      <c r="J1048" s="160">
        <v>0.27692307692307694</v>
      </c>
      <c r="K1048">
        <v>1170</v>
      </c>
      <c r="L1048">
        <v>414</v>
      </c>
      <c r="M1048" s="160">
        <v>0.35384615384615387</v>
      </c>
      <c r="N1048">
        <v>1188</v>
      </c>
      <c r="O1048">
        <v>390</v>
      </c>
      <c r="P1048" s="160">
        <v>0.32828282828282829</v>
      </c>
    </row>
    <row r="1049" spans="1:16" x14ac:dyDescent="0.25">
      <c r="A1049" s="44">
        <f>+COUNTIF($B$1:B1049,ESTADISTICAS!B$9)</f>
        <v>42</v>
      </c>
      <c r="B1049" t="str">
        <f t="shared" si="16"/>
        <v>76</v>
      </c>
      <c r="C1049" s="157">
        <v>76895</v>
      </c>
      <c r="D1049" s="158" t="s">
        <v>2302</v>
      </c>
      <c r="E1049">
        <v>437</v>
      </c>
      <c r="F1049">
        <v>121</v>
      </c>
      <c r="G1049" s="160">
        <v>0.27688787185354691</v>
      </c>
      <c r="H1049">
        <v>425</v>
      </c>
      <c r="I1049">
        <v>148</v>
      </c>
      <c r="J1049" s="160">
        <v>0.34823529411764703</v>
      </c>
      <c r="K1049">
        <v>452</v>
      </c>
      <c r="L1049">
        <v>194</v>
      </c>
      <c r="M1049" s="160">
        <v>0.42920353982300885</v>
      </c>
      <c r="N1049">
        <v>469</v>
      </c>
      <c r="O1049">
        <v>193</v>
      </c>
      <c r="P1049" s="160">
        <v>0.4115138592750533</v>
      </c>
    </row>
    <row r="1050" spans="1:16" x14ac:dyDescent="0.25">
      <c r="A1050" s="44">
        <f>+COUNTIF($B$1:B1050,ESTADISTICAS!B$9)</f>
        <v>42</v>
      </c>
      <c r="B1050" t="str">
        <f t="shared" si="16"/>
        <v>81</v>
      </c>
      <c r="C1050" s="157">
        <v>81001</v>
      </c>
      <c r="D1050" s="158" t="s">
        <v>2303</v>
      </c>
      <c r="E1050">
        <v>720</v>
      </c>
      <c r="F1050">
        <v>330</v>
      </c>
      <c r="G1050" s="160">
        <v>0.45833333333333331</v>
      </c>
      <c r="H1050">
        <v>726</v>
      </c>
      <c r="I1050">
        <v>360</v>
      </c>
      <c r="J1050" s="160">
        <v>0.49586776859504134</v>
      </c>
      <c r="K1050">
        <v>716</v>
      </c>
      <c r="L1050">
        <v>306</v>
      </c>
      <c r="M1050" s="160">
        <v>0.42737430167597767</v>
      </c>
      <c r="N1050">
        <v>731</v>
      </c>
      <c r="O1050">
        <v>296</v>
      </c>
      <c r="P1050" s="160">
        <v>0.40492476060191518</v>
      </c>
    </row>
    <row r="1051" spans="1:16" x14ac:dyDescent="0.25">
      <c r="A1051" s="44">
        <f>+COUNTIF($B$1:B1051,ESTADISTICAS!B$9)</f>
        <v>42</v>
      </c>
      <c r="B1051" t="str">
        <f t="shared" si="16"/>
        <v>81</v>
      </c>
      <c r="C1051" s="157">
        <v>81065</v>
      </c>
      <c r="D1051" s="158" t="s">
        <v>2304</v>
      </c>
      <c r="E1051">
        <v>328</v>
      </c>
      <c r="F1051">
        <v>100</v>
      </c>
      <c r="G1051" s="160">
        <v>0.3048780487804878</v>
      </c>
      <c r="H1051">
        <v>315</v>
      </c>
      <c r="I1051">
        <v>82</v>
      </c>
      <c r="J1051" s="160">
        <v>0.26031746031746034</v>
      </c>
      <c r="K1051">
        <v>311</v>
      </c>
      <c r="L1051">
        <v>94</v>
      </c>
      <c r="M1051" s="160">
        <v>0.30225080385852088</v>
      </c>
      <c r="N1051">
        <v>333</v>
      </c>
      <c r="O1051">
        <v>79</v>
      </c>
      <c r="P1051" s="160">
        <v>0.23723723723723725</v>
      </c>
    </row>
    <row r="1052" spans="1:16" x14ac:dyDescent="0.25">
      <c r="A1052" s="44">
        <f>+COUNTIF($B$1:B1052,ESTADISTICAS!B$9)</f>
        <v>42</v>
      </c>
      <c r="B1052" t="str">
        <f t="shared" si="16"/>
        <v>81</v>
      </c>
      <c r="C1052" s="157">
        <v>81220</v>
      </c>
      <c r="D1052" s="158" t="s">
        <v>2305</v>
      </c>
      <c r="E1052">
        <v>37</v>
      </c>
      <c r="F1052">
        <v>9</v>
      </c>
      <c r="G1052" s="160">
        <v>0.24324324324324326</v>
      </c>
      <c r="H1052">
        <v>47</v>
      </c>
      <c r="I1052">
        <v>11</v>
      </c>
      <c r="J1052" s="160">
        <v>0.23404255319148937</v>
      </c>
      <c r="K1052">
        <v>33</v>
      </c>
      <c r="L1052">
        <v>5</v>
      </c>
      <c r="M1052" s="160">
        <v>0.15151515151515152</v>
      </c>
      <c r="N1052">
        <v>28</v>
      </c>
      <c r="O1052">
        <v>8</v>
      </c>
      <c r="P1052" s="160">
        <v>0.2857142857142857</v>
      </c>
    </row>
    <row r="1053" spans="1:16" x14ac:dyDescent="0.25">
      <c r="A1053" s="44">
        <f>+COUNTIF($B$1:B1053,ESTADISTICAS!B$9)</f>
        <v>42</v>
      </c>
      <c r="B1053" t="str">
        <f t="shared" si="16"/>
        <v>81</v>
      </c>
      <c r="C1053" s="157">
        <v>81300</v>
      </c>
      <c r="D1053" s="158" t="s">
        <v>2306</v>
      </c>
      <c r="E1053">
        <v>163</v>
      </c>
      <c r="F1053">
        <v>36</v>
      </c>
      <c r="G1053" s="160">
        <v>0.22085889570552147</v>
      </c>
      <c r="H1053">
        <v>177</v>
      </c>
      <c r="I1053">
        <v>45</v>
      </c>
      <c r="J1053" s="160">
        <v>0.25423728813559321</v>
      </c>
      <c r="K1053">
        <v>200</v>
      </c>
      <c r="L1053">
        <v>48</v>
      </c>
      <c r="M1053" s="160">
        <v>0.24</v>
      </c>
      <c r="N1053">
        <v>216</v>
      </c>
      <c r="O1053">
        <v>23</v>
      </c>
      <c r="P1053" s="160">
        <v>0.10648148148148148</v>
      </c>
    </row>
    <row r="1054" spans="1:16" x14ac:dyDescent="0.25">
      <c r="A1054" s="44">
        <f>+COUNTIF($B$1:B1054,ESTADISTICAS!B$9)</f>
        <v>42</v>
      </c>
      <c r="B1054" t="str">
        <f t="shared" si="16"/>
        <v>81</v>
      </c>
      <c r="C1054" s="157">
        <v>81591</v>
      </c>
      <c r="D1054" s="158" t="s">
        <v>2307</v>
      </c>
      <c r="E1054">
        <v>49</v>
      </c>
      <c r="F1054">
        <v>14</v>
      </c>
      <c r="G1054" s="160">
        <v>0.2857142857142857</v>
      </c>
      <c r="H1054">
        <v>36</v>
      </c>
      <c r="I1054">
        <v>11</v>
      </c>
      <c r="J1054" s="160">
        <v>0.30555555555555558</v>
      </c>
      <c r="K1054">
        <v>46</v>
      </c>
      <c r="L1054">
        <v>12</v>
      </c>
      <c r="M1054" s="160">
        <v>0.2608695652173913</v>
      </c>
      <c r="N1054">
        <v>31</v>
      </c>
      <c r="O1054">
        <v>7</v>
      </c>
      <c r="P1054" s="160">
        <v>0.22580645161290322</v>
      </c>
    </row>
    <row r="1055" spans="1:16" x14ac:dyDescent="0.25">
      <c r="A1055" s="44">
        <f>+COUNTIF($B$1:B1055,ESTADISTICAS!B$9)</f>
        <v>42</v>
      </c>
      <c r="B1055" t="str">
        <f t="shared" si="16"/>
        <v>81</v>
      </c>
      <c r="C1055" s="157">
        <v>81736</v>
      </c>
      <c r="D1055" s="158" t="s">
        <v>2308</v>
      </c>
      <c r="E1055">
        <v>374</v>
      </c>
      <c r="F1055">
        <v>139</v>
      </c>
      <c r="G1055" s="160">
        <v>0.37165775401069517</v>
      </c>
      <c r="H1055">
        <v>422</v>
      </c>
      <c r="I1055">
        <v>191</v>
      </c>
      <c r="J1055" s="160">
        <v>0.45260663507109006</v>
      </c>
      <c r="K1055">
        <v>453</v>
      </c>
      <c r="L1055">
        <v>200</v>
      </c>
      <c r="M1055" s="160">
        <v>0.44150110375275936</v>
      </c>
      <c r="N1055">
        <v>468</v>
      </c>
      <c r="O1055">
        <v>188</v>
      </c>
      <c r="P1055" s="160">
        <v>0.40170940170940173</v>
      </c>
    </row>
    <row r="1056" spans="1:16" x14ac:dyDescent="0.25">
      <c r="A1056" s="44">
        <f>+COUNTIF($B$1:B1056,ESTADISTICAS!B$9)</f>
        <v>42</v>
      </c>
      <c r="B1056" t="str">
        <f t="shared" si="16"/>
        <v>81</v>
      </c>
      <c r="C1056" s="157">
        <v>81794</v>
      </c>
      <c r="D1056" s="158" t="s">
        <v>2490</v>
      </c>
      <c r="E1056">
        <v>449</v>
      </c>
      <c r="F1056">
        <v>133</v>
      </c>
      <c r="G1056" s="160">
        <v>0.29621380846325168</v>
      </c>
      <c r="H1056">
        <v>539</v>
      </c>
      <c r="I1056">
        <v>182</v>
      </c>
      <c r="J1056" s="160">
        <v>0.33766233766233766</v>
      </c>
      <c r="K1056">
        <v>535</v>
      </c>
      <c r="L1056">
        <v>170</v>
      </c>
      <c r="M1056" s="160">
        <v>0.31775700934579437</v>
      </c>
      <c r="N1056">
        <v>511</v>
      </c>
      <c r="O1056">
        <v>157</v>
      </c>
      <c r="P1056" s="160">
        <v>0.30724070450097846</v>
      </c>
    </row>
    <row r="1057" spans="1:16" x14ac:dyDescent="0.25">
      <c r="A1057" s="44">
        <f>+COUNTIF($B$1:B1057,ESTADISTICAS!B$9)</f>
        <v>42</v>
      </c>
      <c r="B1057" t="str">
        <f t="shared" si="16"/>
        <v>85</v>
      </c>
      <c r="C1057" s="157">
        <v>85001</v>
      </c>
      <c r="D1057" s="158" t="s">
        <v>2309</v>
      </c>
      <c r="E1057">
        <v>1763</v>
      </c>
      <c r="F1057">
        <v>890</v>
      </c>
      <c r="G1057" s="160">
        <v>0.5048213272830403</v>
      </c>
      <c r="H1057">
        <v>1812</v>
      </c>
      <c r="I1057">
        <v>846</v>
      </c>
      <c r="J1057" s="160">
        <v>0.46688741721854304</v>
      </c>
      <c r="K1057">
        <v>1819</v>
      </c>
      <c r="L1057">
        <v>847</v>
      </c>
      <c r="M1057" s="160">
        <v>0.46564046179219354</v>
      </c>
      <c r="N1057">
        <v>1854</v>
      </c>
      <c r="O1057">
        <v>840</v>
      </c>
      <c r="P1057" s="160">
        <v>0.45307443365695793</v>
      </c>
    </row>
    <row r="1058" spans="1:16" x14ac:dyDescent="0.25">
      <c r="A1058" s="44">
        <f>+COUNTIF($B$1:B1058,ESTADISTICAS!B$9)</f>
        <v>42</v>
      </c>
      <c r="B1058" t="str">
        <f t="shared" si="16"/>
        <v>85</v>
      </c>
      <c r="C1058" s="157">
        <v>85010</v>
      </c>
      <c r="D1058" s="158" t="s">
        <v>2310</v>
      </c>
      <c r="E1058">
        <v>450</v>
      </c>
      <c r="F1058">
        <v>194</v>
      </c>
      <c r="G1058" s="160">
        <v>0.43111111111111111</v>
      </c>
      <c r="H1058">
        <v>440</v>
      </c>
      <c r="I1058">
        <v>193</v>
      </c>
      <c r="J1058" s="160">
        <v>0.43863636363636366</v>
      </c>
      <c r="K1058">
        <v>475</v>
      </c>
      <c r="L1058">
        <v>185</v>
      </c>
      <c r="M1058" s="160">
        <v>0.38947368421052631</v>
      </c>
      <c r="N1058">
        <v>402</v>
      </c>
      <c r="O1058">
        <v>154</v>
      </c>
      <c r="P1058" s="160">
        <v>0.38308457711442784</v>
      </c>
    </row>
    <row r="1059" spans="1:16" x14ac:dyDescent="0.25">
      <c r="A1059" s="44">
        <f>+COUNTIF($B$1:B1059,ESTADISTICAS!B$9)</f>
        <v>42</v>
      </c>
      <c r="B1059" t="str">
        <f t="shared" si="16"/>
        <v>85</v>
      </c>
      <c r="C1059" s="157">
        <v>85015</v>
      </c>
      <c r="D1059" s="158" t="s">
        <v>2311</v>
      </c>
      <c r="E1059">
        <v>17</v>
      </c>
      <c r="F1059">
        <v>2</v>
      </c>
      <c r="G1059" s="160">
        <v>0.11764705882352941</v>
      </c>
      <c r="H1059">
        <v>43</v>
      </c>
      <c r="I1059">
        <v>14</v>
      </c>
      <c r="J1059" s="160">
        <v>0.32558139534883723</v>
      </c>
      <c r="K1059">
        <v>16</v>
      </c>
      <c r="L1059">
        <v>8</v>
      </c>
      <c r="M1059" s="160">
        <v>0.5</v>
      </c>
      <c r="N1059">
        <v>27</v>
      </c>
      <c r="O1059">
        <v>8</v>
      </c>
      <c r="P1059" s="160">
        <v>0.29629629629629628</v>
      </c>
    </row>
    <row r="1060" spans="1:16" x14ac:dyDescent="0.25">
      <c r="A1060" s="44">
        <f>+COUNTIF($B$1:B1060,ESTADISTICAS!B$9)</f>
        <v>42</v>
      </c>
      <c r="B1060" t="str">
        <f t="shared" si="16"/>
        <v>85</v>
      </c>
      <c r="C1060" s="157">
        <v>85125</v>
      </c>
      <c r="D1060" s="158" t="s">
        <v>2312</v>
      </c>
      <c r="E1060">
        <v>160</v>
      </c>
      <c r="F1060">
        <v>35</v>
      </c>
      <c r="G1060" s="160">
        <v>0.21875</v>
      </c>
      <c r="H1060">
        <v>136</v>
      </c>
      <c r="I1060">
        <v>20</v>
      </c>
      <c r="J1060" s="160">
        <v>0.14705882352941177</v>
      </c>
      <c r="K1060">
        <v>143</v>
      </c>
      <c r="L1060">
        <v>34</v>
      </c>
      <c r="M1060" s="160">
        <v>0.23776223776223776</v>
      </c>
      <c r="N1060">
        <v>172</v>
      </c>
      <c r="O1060">
        <v>30</v>
      </c>
      <c r="P1060" s="160">
        <v>0.1744186046511628</v>
      </c>
    </row>
    <row r="1061" spans="1:16" x14ac:dyDescent="0.25">
      <c r="A1061" s="44">
        <f>+COUNTIF($B$1:B1061,ESTADISTICAS!B$9)</f>
        <v>42</v>
      </c>
      <c r="B1061" t="str">
        <f t="shared" si="16"/>
        <v>85</v>
      </c>
      <c r="C1061" s="157">
        <v>85136</v>
      </c>
      <c r="D1061" s="158" t="s">
        <v>2313</v>
      </c>
      <c r="E1061">
        <v>15</v>
      </c>
      <c r="F1061">
        <v>7</v>
      </c>
      <c r="G1061" s="160">
        <v>0.46666666666666667</v>
      </c>
      <c r="H1061">
        <v>16</v>
      </c>
      <c r="I1061">
        <v>6</v>
      </c>
      <c r="J1061" s="160">
        <v>0.375</v>
      </c>
      <c r="K1061">
        <v>16</v>
      </c>
      <c r="L1061">
        <v>6</v>
      </c>
      <c r="M1061" s="160">
        <v>0.375</v>
      </c>
      <c r="N1061">
        <v>14</v>
      </c>
      <c r="O1061">
        <v>7</v>
      </c>
      <c r="P1061" s="160">
        <v>0.5</v>
      </c>
    </row>
    <row r="1062" spans="1:16" x14ac:dyDescent="0.25">
      <c r="A1062" s="44">
        <f>+COUNTIF($B$1:B1062,ESTADISTICAS!B$9)</f>
        <v>42</v>
      </c>
      <c r="B1062" t="str">
        <f t="shared" si="16"/>
        <v>85</v>
      </c>
      <c r="C1062" s="157">
        <v>85139</v>
      </c>
      <c r="D1062" s="158" t="s">
        <v>2314</v>
      </c>
      <c r="E1062">
        <v>159</v>
      </c>
      <c r="F1062">
        <v>32</v>
      </c>
      <c r="G1062" s="160">
        <v>0.20125786163522014</v>
      </c>
      <c r="H1062">
        <v>140</v>
      </c>
      <c r="I1062">
        <v>51</v>
      </c>
      <c r="J1062" s="160">
        <v>0.36428571428571427</v>
      </c>
      <c r="K1062">
        <v>164</v>
      </c>
      <c r="L1062">
        <v>52</v>
      </c>
      <c r="M1062" s="160">
        <v>0.31707317073170732</v>
      </c>
      <c r="N1062">
        <v>154</v>
      </c>
      <c r="O1062">
        <v>39</v>
      </c>
      <c r="P1062" s="160">
        <v>0.25324675324675322</v>
      </c>
    </row>
    <row r="1063" spans="1:16" x14ac:dyDescent="0.25">
      <c r="A1063" s="44">
        <f>+COUNTIF($B$1:B1063,ESTADISTICAS!B$9)</f>
        <v>42</v>
      </c>
      <c r="B1063" t="str">
        <f t="shared" si="16"/>
        <v>85</v>
      </c>
      <c r="C1063" s="157">
        <v>85162</v>
      </c>
      <c r="D1063" s="158" t="s">
        <v>2315</v>
      </c>
      <c r="E1063">
        <v>201</v>
      </c>
      <c r="F1063">
        <v>73</v>
      </c>
      <c r="G1063" s="160">
        <v>0.36318407960199006</v>
      </c>
      <c r="H1063">
        <v>214</v>
      </c>
      <c r="I1063">
        <v>72</v>
      </c>
      <c r="J1063" s="160">
        <v>0.3364485981308411</v>
      </c>
      <c r="K1063">
        <v>218</v>
      </c>
      <c r="L1063">
        <v>73</v>
      </c>
      <c r="M1063" s="160">
        <v>0.33486238532110091</v>
      </c>
      <c r="N1063">
        <v>201</v>
      </c>
      <c r="O1063">
        <v>50</v>
      </c>
      <c r="P1063" s="160">
        <v>0.24875621890547264</v>
      </c>
    </row>
    <row r="1064" spans="1:16" x14ac:dyDescent="0.25">
      <c r="A1064" s="44">
        <f>+COUNTIF($B$1:B1064,ESTADISTICAS!B$9)</f>
        <v>42</v>
      </c>
      <c r="B1064" t="str">
        <f t="shared" si="16"/>
        <v>85</v>
      </c>
      <c r="C1064" s="157">
        <v>85225</v>
      </c>
      <c r="D1064" s="158" t="s">
        <v>2316</v>
      </c>
      <c r="E1064">
        <v>87</v>
      </c>
      <c r="F1064">
        <v>18</v>
      </c>
      <c r="G1064" s="160">
        <v>0.20689655172413793</v>
      </c>
      <c r="H1064">
        <v>66</v>
      </c>
      <c r="I1064">
        <v>12</v>
      </c>
      <c r="J1064" s="160">
        <v>0.18181818181818182</v>
      </c>
      <c r="K1064">
        <v>77</v>
      </c>
      <c r="L1064">
        <v>19</v>
      </c>
      <c r="M1064" s="160">
        <v>0.24675324675324675</v>
      </c>
      <c r="N1064">
        <v>75</v>
      </c>
      <c r="O1064">
        <v>15</v>
      </c>
      <c r="P1064" s="160">
        <v>0.2</v>
      </c>
    </row>
    <row r="1065" spans="1:16" x14ac:dyDescent="0.25">
      <c r="A1065" s="44">
        <f>+COUNTIF($B$1:B1065,ESTADISTICAS!B$9)</f>
        <v>42</v>
      </c>
      <c r="B1065" t="str">
        <f t="shared" si="16"/>
        <v>85</v>
      </c>
      <c r="C1065" s="157">
        <v>85230</v>
      </c>
      <c r="D1065" s="158" t="s">
        <v>2317</v>
      </c>
      <c r="E1065">
        <v>87</v>
      </c>
      <c r="F1065">
        <v>23</v>
      </c>
      <c r="G1065" s="160">
        <v>0.26436781609195403</v>
      </c>
      <c r="H1065">
        <v>85</v>
      </c>
      <c r="I1065">
        <v>28</v>
      </c>
      <c r="J1065" s="160">
        <v>0.32941176470588235</v>
      </c>
      <c r="K1065">
        <v>81</v>
      </c>
      <c r="L1065">
        <v>19</v>
      </c>
      <c r="M1065" s="160">
        <v>0.23456790123456789</v>
      </c>
      <c r="N1065">
        <v>99</v>
      </c>
      <c r="O1065">
        <v>28</v>
      </c>
      <c r="P1065" s="160">
        <v>0.28282828282828282</v>
      </c>
    </row>
    <row r="1066" spans="1:16" x14ac:dyDescent="0.25">
      <c r="A1066" s="44">
        <f>+COUNTIF($B$1:B1066,ESTADISTICAS!B$9)</f>
        <v>42</v>
      </c>
      <c r="B1066" t="str">
        <f t="shared" si="16"/>
        <v>85</v>
      </c>
      <c r="C1066" s="157">
        <v>85250</v>
      </c>
      <c r="D1066" s="158" t="s">
        <v>2318</v>
      </c>
      <c r="E1066">
        <v>371</v>
      </c>
      <c r="F1066">
        <v>119</v>
      </c>
      <c r="G1066" s="160">
        <v>0.32075471698113206</v>
      </c>
      <c r="H1066">
        <v>365</v>
      </c>
      <c r="I1066">
        <v>152</v>
      </c>
      <c r="J1066" s="160">
        <v>0.41643835616438357</v>
      </c>
      <c r="K1066">
        <v>317</v>
      </c>
      <c r="L1066">
        <v>113</v>
      </c>
      <c r="M1066" s="160">
        <v>0.35646687697160884</v>
      </c>
      <c r="N1066">
        <v>399</v>
      </c>
      <c r="O1066">
        <v>117</v>
      </c>
      <c r="P1066" s="160">
        <v>0.2932330827067669</v>
      </c>
    </row>
    <row r="1067" spans="1:16" x14ac:dyDescent="0.25">
      <c r="A1067" s="44">
        <f>+COUNTIF($B$1:B1067,ESTADISTICAS!B$9)</f>
        <v>42</v>
      </c>
      <c r="B1067" t="str">
        <f t="shared" si="16"/>
        <v>85</v>
      </c>
      <c r="C1067" s="157">
        <v>85263</v>
      </c>
      <c r="D1067" s="158" t="s">
        <v>2319</v>
      </c>
      <c r="E1067">
        <v>90</v>
      </c>
      <c r="F1067">
        <v>29</v>
      </c>
      <c r="G1067" s="160">
        <v>0.32222222222222224</v>
      </c>
      <c r="H1067">
        <v>82</v>
      </c>
      <c r="I1067">
        <v>26</v>
      </c>
      <c r="J1067" s="160">
        <v>0.31707317073170732</v>
      </c>
      <c r="K1067">
        <v>84</v>
      </c>
      <c r="L1067">
        <v>21</v>
      </c>
      <c r="M1067" s="160">
        <v>0.25</v>
      </c>
      <c r="N1067">
        <v>117</v>
      </c>
      <c r="O1067">
        <v>34</v>
      </c>
      <c r="P1067" s="160">
        <v>0.29059829059829062</v>
      </c>
    </row>
    <row r="1068" spans="1:16" x14ac:dyDescent="0.25">
      <c r="A1068" s="44">
        <f>+COUNTIF($B$1:B1068,ESTADISTICAS!B$9)</f>
        <v>42</v>
      </c>
      <c r="B1068" t="str">
        <f t="shared" si="16"/>
        <v>85</v>
      </c>
      <c r="C1068" s="157">
        <v>85279</v>
      </c>
      <c r="D1068" s="158" t="s">
        <v>2320</v>
      </c>
      <c r="E1068">
        <v>15</v>
      </c>
      <c r="F1068">
        <v>6</v>
      </c>
      <c r="G1068" s="160">
        <v>0.4</v>
      </c>
      <c r="H1068">
        <v>12</v>
      </c>
      <c r="I1068">
        <v>2</v>
      </c>
      <c r="J1068" s="160">
        <v>0.16666666666666666</v>
      </c>
      <c r="K1068">
        <v>11</v>
      </c>
      <c r="L1068">
        <v>5</v>
      </c>
      <c r="M1068" s="160">
        <v>0.45454545454545453</v>
      </c>
      <c r="N1068">
        <v>16</v>
      </c>
      <c r="O1068">
        <v>3</v>
      </c>
      <c r="P1068" s="160">
        <v>0.1875</v>
      </c>
    </row>
    <row r="1069" spans="1:16" x14ac:dyDescent="0.25">
      <c r="A1069" s="44">
        <f>+COUNTIF($B$1:B1069,ESTADISTICAS!B$9)</f>
        <v>42</v>
      </c>
      <c r="B1069" t="str">
        <f t="shared" si="16"/>
        <v>85</v>
      </c>
      <c r="C1069" s="157">
        <v>85300</v>
      </c>
      <c r="D1069" s="158" t="s">
        <v>1491</v>
      </c>
      <c r="E1069">
        <v>67</v>
      </c>
      <c r="F1069">
        <v>20</v>
      </c>
      <c r="G1069" s="160">
        <v>0.29850746268656714</v>
      </c>
      <c r="H1069">
        <v>61</v>
      </c>
      <c r="I1069">
        <v>29</v>
      </c>
      <c r="J1069" s="160">
        <v>0.47540983606557374</v>
      </c>
      <c r="K1069">
        <v>72</v>
      </c>
      <c r="L1069">
        <v>33</v>
      </c>
      <c r="M1069" s="160">
        <v>0.45833333333333331</v>
      </c>
      <c r="N1069">
        <v>50</v>
      </c>
      <c r="O1069">
        <v>19</v>
      </c>
      <c r="P1069" s="160">
        <v>0.38</v>
      </c>
    </row>
    <row r="1070" spans="1:16" x14ac:dyDescent="0.25">
      <c r="A1070" s="44">
        <f>+COUNTIF($B$1:B1070,ESTADISTICAS!B$9)</f>
        <v>42</v>
      </c>
      <c r="B1070" t="str">
        <f t="shared" si="16"/>
        <v>85</v>
      </c>
      <c r="C1070" s="157">
        <v>85315</v>
      </c>
      <c r="D1070" s="158" t="s">
        <v>2321</v>
      </c>
      <c r="E1070">
        <v>18</v>
      </c>
      <c r="F1070">
        <v>4</v>
      </c>
      <c r="G1070" s="160">
        <v>0.22222222222222221</v>
      </c>
      <c r="H1070">
        <v>21</v>
      </c>
      <c r="I1070">
        <v>5</v>
      </c>
      <c r="J1070" s="160">
        <v>0.23809523809523808</v>
      </c>
      <c r="K1070">
        <v>23</v>
      </c>
      <c r="L1070">
        <v>4</v>
      </c>
      <c r="M1070" s="160">
        <v>0.17391304347826086</v>
      </c>
      <c r="N1070">
        <v>14</v>
      </c>
      <c r="O1070">
        <v>5</v>
      </c>
      <c r="P1070" s="160">
        <v>0.35714285714285715</v>
      </c>
    </row>
    <row r="1071" spans="1:16" x14ac:dyDescent="0.25">
      <c r="A1071" s="44">
        <f>+COUNTIF($B$1:B1071,ESTADISTICAS!B$9)</f>
        <v>42</v>
      </c>
      <c r="B1071" t="str">
        <f t="shared" si="16"/>
        <v>85</v>
      </c>
      <c r="C1071" s="157">
        <v>85325</v>
      </c>
      <c r="D1071" s="158" t="s">
        <v>2322</v>
      </c>
      <c r="E1071">
        <v>56</v>
      </c>
      <c r="F1071">
        <v>19</v>
      </c>
      <c r="G1071" s="160">
        <v>0.3392857142857143</v>
      </c>
      <c r="H1071">
        <v>52</v>
      </c>
      <c r="I1071">
        <v>23</v>
      </c>
      <c r="J1071" s="160">
        <v>0.44230769230769229</v>
      </c>
      <c r="K1071">
        <v>45</v>
      </c>
      <c r="L1071">
        <v>18</v>
      </c>
      <c r="M1071" s="160">
        <v>0.4</v>
      </c>
      <c r="N1071">
        <v>60</v>
      </c>
      <c r="O1071">
        <v>23</v>
      </c>
      <c r="P1071" s="160">
        <v>0.38333333333333336</v>
      </c>
    </row>
    <row r="1072" spans="1:16" x14ac:dyDescent="0.25">
      <c r="A1072" s="44">
        <f>+COUNTIF($B$1:B1072,ESTADISTICAS!B$9)</f>
        <v>42</v>
      </c>
      <c r="B1072" t="str">
        <f t="shared" si="16"/>
        <v>85</v>
      </c>
      <c r="C1072" s="157">
        <v>85400</v>
      </c>
      <c r="D1072" s="158" t="s">
        <v>2323</v>
      </c>
      <c r="E1072">
        <v>36</v>
      </c>
      <c r="F1072">
        <v>12</v>
      </c>
      <c r="G1072" s="160">
        <v>0.33333333333333331</v>
      </c>
      <c r="H1072">
        <v>27</v>
      </c>
      <c r="I1072">
        <v>12</v>
      </c>
      <c r="J1072" s="160">
        <v>0.44444444444444442</v>
      </c>
      <c r="K1072">
        <v>31</v>
      </c>
      <c r="L1072">
        <v>5</v>
      </c>
      <c r="M1072" s="160">
        <v>0.16129032258064516</v>
      </c>
      <c r="N1072">
        <v>50</v>
      </c>
      <c r="O1072">
        <v>16</v>
      </c>
      <c r="P1072" s="160">
        <v>0.32</v>
      </c>
    </row>
    <row r="1073" spans="1:16" x14ac:dyDescent="0.25">
      <c r="A1073" s="44">
        <f>+COUNTIF($B$1:B1073,ESTADISTICAS!B$9)</f>
        <v>42</v>
      </c>
      <c r="B1073" t="str">
        <f t="shared" si="16"/>
        <v>85</v>
      </c>
      <c r="C1073" s="157">
        <v>85410</v>
      </c>
      <c r="D1073" s="158" t="s">
        <v>2324</v>
      </c>
      <c r="E1073">
        <v>270</v>
      </c>
      <c r="F1073">
        <v>110</v>
      </c>
      <c r="G1073" s="160">
        <v>0.40740740740740738</v>
      </c>
      <c r="H1073">
        <v>328</v>
      </c>
      <c r="I1073">
        <v>141</v>
      </c>
      <c r="J1073" s="160">
        <v>0.4298780487804878</v>
      </c>
      <c r="K1073">
        <v>297</v>
      </c>
      <c r="L1073">
        <v>122</v>
      </c>
      <c r="M1073" s="160">
        <v>0.41077441077441079</v>
      </c>
      <c r="N1073">
        <v>289</v>
      </c>
      <c r="O1073">
        <v>100</v>
      </c>
      <c r="P1073" s="160">
        <v>0.34602076124567471</v>
      </c>
    </row>
    <row r="1074" spans="1:16" x14ac:dyDescent="0.25">
      <c r="A1074" s="44">
        <f>+COUNTIF($B$1:B1074,ESTADISTICAS!B$9)</f>
        <v>42</v>
      </c>
      <c r="B1074" t="str">
        <f t="shared" si="16"/>
        <v>85</v>
      </c>
      <c r="C1074" s="157">
        <v>85430</v>
      </c>
      <c r="D1074" s="158" t="s">
        <v>2325</v>
      </c>
      <c r="E1074">
        <v>145</v>
      </c>
      <c r="F1074">
        <v>19</v>
      </c>
      <c r="G1074" s="160">
        <v>0.1310344827586207</v>
      </c>
      <c r="H1074">
        <v>122</v>
      </c>
      <c r="I1074">
        <v>33</v>
      </c>
      <c r="J1074" s="160">
        <v>0.27049180327868855</v>
      </c>
      <c r="K1074">
        <v>163</v>
      </c>
      <c r="L1074">
        <v>40</v>
      </c>
      <c r="M1074" s="160">
        <v>0.24539877300613497</v>
      </c>
      <c r="N1074">
        <v>131</v>
      </c>
      <c r="O1074">
        <v>30</v>
      </c>
      <c r="P1074" s="160">
        <v>0.22900763358778625</v>
      </c>
    </row>
    <row r="1075" spans="1:16" x14ac:dyDescent="0.25">
      <c r="A1075" s="44">
        <f>+COUNTIF($B$1:B1075,ESTADISTICAS!B$9)</f>
        <v>42</v>
      </c>
      <c r="B1075" t="str">
        <f t="shared" si="16"/>
        <v>85</v>
      </c>
      <c r="C1075" s="157">
        <v>85440</v>
      </c>
      <c r="D1075" s="158" t="s">
        <v>1582</v>
      </c>
      <c r="E1075">
        <v>322</v>
      </c>
      <c r="F1075">
        <v>115</v>
      </c>
      <c r="G1075" s="160">
        <v>0.35714285714285715</v>
      </c>
      <c r="H1075">
        <v>348</v>
      </c>
      <c r="I1075">
        <v>142</v>
      </c>
      <c r="J1075" s="160">
        <v>0.40804597701149425</v>
      </c>
      <c r="K1075">
        <v>381</v>
      </c>
      <c r="L1075">
        <v>141</v>
      </c>
      <c r="M1075" s="160">
        <v>0.37007874015748032</v>
      </c>
      <c r="N1075">
        <v>333</v>
      </c>
      <c r="O1075">
        <v>108</v>
      </c>
      <c r="P1075" s="160">
        <v>0.32432432432432434</v>
      </c>
    </row>
    <row r="1076" spans="1:16" x14ac:dyDescent="0.25">
      <c r="A1076" s="44">
        <f>+COUNTIF($B$1:B1076,ESTADISTICAS!B$9)</f>
        <v>42</v>
      </c>
      <c r="B1076" t="str">
        <f t="shared" si="16"/>
        <v>86</v>
      </c>
      <c r="C1076" s="157">
        <v>86001</v>
      </c>
      <c r="D1076" s="158" t="s">
        <v>2491</v>
      </c>
      <c r="E1076">
        <v>567</v>
      </c>
      <c r="F1076">
        <v>252</v>
      </c>
      <c r="G1076" s="160">
        <v>0.44444444444444442</v>
      </c>
      <c r="H1076">
        <v>555</v>
      </c>
      <c r="I1076">
        <v>178</v>
      </c>
      <c r="J1076" s="160">
        <v>0.32072072072072072</v>
      </c>
      <c r="K1076">
        <v>554</v>
      </c>
      <c r="L1076">
        <v>190</v>
      </c>
      <c r="M1076" s="160">
        <v>0.34296028880866425</v>
      </c>
      <c r="N1076">
        <v>546</v>
      </c>
      <c r="O1076">
        <v>183</v>
      </c>
      <c r="P1076" s="160">
        <v>0.33516483516483514</v>
      </c>
    </row>
    <row r="1077" spans="1:16" x14ac:dyDescent="0.25">
      <c r="A1077" s="44">
        <f>+COUNTIF($B$1:B1077,ESTADISTICAS!B$9)</f>
        <v>42</v>
      </c>
      <c r="B1077" t="str">
        <f t="shared" si="16"/>
        <v>86</v>
      </c>
      <c r="C1077" s="157">
        <v>86219</v>
      </c>
      <c r="D1077" s="158" t="s">
        <v>2031</v>
      </c>
      <c r="E1077">
        <v>68</v>
      </c>
      <c r="F1077">
        <v>25</v>
      </c>
      <c r="G1077" s="160">
        <v>0.36764705882352944</v>
      </c>
      <c r="H1077">
        <v>59</v>
      </c>
      <c r="I1077">
        <v>19</v>
      </c>
      <c r="J1077" s="160">
        <v>0.32203389830508472</v>
      </c>
      <c r="K1077">
        <v>62</v>
      </c>
      <c r="L1077">
        <v>16</v>
      </c>
      <c r="M1077" s="160">
        <v>0.25806451612903225</v>
      </c>
      <c r="N1077">
        <v>53</v>
      </c>
      <c r="O1077">
        <v>13</v>
      </c>
      <c r="P1077" s="160">
        <v>0.24528301886792453</v>
      </c>
    </row>
    <row r="1078" spans="1:16" x14ac:dyDescent="0.25">
      <c r="A1078" s="44">
        <f>+COUNTIF($B$1:B1078,ESTADISTICAS!B$9)</f>
        <v>42</v>
      </c>
      <c r="B1078" t="str">
        <f t="shared" si="16"/>
        <v>86</v>
      </c>
      <c r="C1078" s="157">
        <v>86320</v>
      </c>
      <c r="D1078" s="158" t="s">
        <v>2326</v>
      </c>
      <c r="E1078">
        <v>438</v>
      </c>
      <c r="F1078">
        <v>121</v>
      </c>
      <c r="G1078" s="160">
        <v>0.27625570776255709</v>
      </c>
      <c r="H1078">
        <v>492</v>
      </c>
      <c r="I1078">
        <v>98</v>
      </c>
      <c r="J1078" s="160">
        <v>0.1991869918699187</v>
      </c>
      <c r="K1078">
        <v>495</v>
      </c>
      <c r="L1078">
        <v>118</v>
      </c>
      <c r="M1078" s="160">
        <v>0.23838383838383839</v>
      </c>
      <c r="N1078">
        <v>522</v>
      </c>
      <c r="O1078">
        <v>129</v>
      </c>
      <c r="P1078" s="160">
        <v>0.2471264367816092</v>
      </c>
    </row>
    <row r="1079" spans="1:16" x14ac:dyDescent="0.25">
      <c r="A1079" s="44">
        <f>+COUNTIF($B$1:B1079,ESTADISTICAS!B$9)</f>
        <v>42</v>
      </c>
      <c r="B1079" t="str">
        <f t="shared" si="16"/>
        <v>86</v>
      </c>
      <c r="C1079" s="157">
        <v>86568</v>
      </c>
      <c r="D1079" s="158" t="s">
        <v>2492</v>
      </c>
      <c r="E1079">
        <v>463</v>
      </c>
      <c r="F1079">
        <v>196</v>
      </c>
      <c r="G1079" s="160">
        <v>0.42332613390928725</v>
      </c>
      <c r="H1079">
        <v>543</v>
      </c>
      <c r="I1079">
        <v>189</v>
      </c>
      <c r="J1079" s="160">
        <v>0.34806629834254144</v>
      </c>
      <c r="K1079">
        <v>608</v>
      </c>
      <c r="L1079">
        <v>259</v>
      </c>
      <c r="M1079" s="160">
        <v>0.42598684210526316</v>
      </c>
      <c r="N1079">
        <v>616</v>
      </c>
      <c r="O1079">
        <v>253</v>
      </c>
      <c r="P1079" s="160">
        <v>0.4107142857142857</v>
      </c>
    </row>
    <row r="1080" spans="1:16" x14ac:dyDescent="0.25">
      <c r="A1080" s="44">
        <f>+COUNTIF($B$1:B1080,ESTADISTICAS!B$9)</f>
        <v>42</v>
      </c>
      <c r="B1080" t="str">
        <f t="shared" si="16"/>
        <v>86</v>
      </c>
      <c r="C1080" s="157">
        <v>86569</v>
      </c>
      <c r="D1080" s="158" t="s">
        <v>2327</v>
      </c>
      <c r="E1080">
        <v>100</v>
      </c>
      <c r="F1080">
        <v>22</v>
      </c>
      <c r="G1080" s="160">
        <v>0.22</v>
      </c>
      <c r="H1080">
        <v>91</v>
      </c>
      <c r="I1080">
        <v>18</v>
      </c>
      <c r="J1080" s="160">
        <v>0.19780219780219779</v>
      </c>
      <c r="K1080">
        <v>103</v>
      </c>
      <c r="L1080">
        <v>29</v>
      </c>
      <c r="M1080" s="160">
        <v>0.28155339805825241</v>
      </c>
      <c r="N1080">
        <v>113</v>
      </c>
      <c r="O1080">
        <v>26</v>
      </c>
      <c r="P1080" s="160">
        <v>0.23008849557522124</v>
      </c>
    </row>
    <row r="1081" spans="1:16" x14ac:dyDescent="0.25">
      <c r="A1081" s="44">
        <f>+COUNTIF($B$1:B1081,ESTADISTICAS!B$9)</f>
        <v>42</v>
      </c>
      <c r="B1081" t="str">
        <f t="shared" si="16"/>
        <v>86</v>
      </c>
      <c r="C1081" s="157">
        <v>86571</v>
      </c>
      <c r="D1081" s="158" t="s">
        <v>2328</v>
      </c>
      <c r="E1081">
        <v>109</v>
      </c>
      <c r="F1081">
        <v>26</v>
      </c>
      <c r="G1081" s="160">
        <v>0.23853211009174313</v>
      </c>
      <c r="H1081">
        <v>138</v>
      </c>
      <c r="I1081">
        <v>34</v>
      </c>
      <c r="J1081" s="160">
        <v>0.24637681159420291</v>
      </c>
      <c r="K1081">
        <v>120</v>
      </c>
      <c r="L1081">
        <v>20</v>
      </c>
      <c r="M1081" s="160">
        <v>0.16666666666666666</v>
      </c>
      <c r="N1081">
        <v>145</v>
      </c>
      <c r="O1081">
        <v>23</v>
      </c>
      <c r="P1081" s="160">
        <v>0.15862068965517243</v>
      </c>
    </row>
    <row r="1082" spans="1:16" x14ac:dyDescent="0.25">
      <c r="A1082" s="44">
        <f>+COUNTIF($B$1:B1082,ESTADISTICAS!B$9)</f>
        <v>42</v>
      </c>
      <c r="B1082" t="str">
        <f t="shared" si="16"/>
        <v>86</v>
      </c>
      <c r="C1082" s="157">
        <v>86573</v>
      </c>
      <c r="D1082" s="158" t="s">
        <v>2329</v>
      </c>
      <c r="E1082">
        <v>161</v>
      </c>
      <c r="F1082">
        <v>36</v>
      </c>
      <c r="G1082" s="160">
        <v>0.2236024844720497</v>
      </c>
      <c r="H1082">
        <v>173</v>
      </c>
      <c r="I1082">
        <v>25</v>
      </c>
      <c r="J1082" s="160">
        <v>0.14450867052023122</v>
      </c>
      <c r="K1082">
        <v>205</v>
      </c>
      <c r="L1082">
        <v>37</v>
      </c>
      <c r="M1082" s="160">
        <v>0.18048780487804877</v>
      </c>
      <c r="N1082">
        <v>200</v>
      </c>
      <c r="O1082">
        <v>32</v>
      </c>
      <c r="P1082" s="160">
        <v>0.16</v>
      </c>
    </row>
    <row r="1083" spans="1:16" x14ac:dyDescent="0.25">
      <c r="A1083" s="44">
        <f>+COUNTIF($B$1:B1083,ESTADISTICAS!B$9)</f>
        <v>42</v>
      </c>
      <c r="B1083" t="str">
        <f t="shared" si="16"/>
        <v>86</v>
      </c>
      <c r="C1083" s="157">
        <v>86749</v>
      </c>
      <c r="D1083" s="158" t="s">
        <v>2330</v>
      </c>
      <c r="E1083">
        <v>270</v>
      </c>
      <c r="F1083">
        <v>93</v>
      </c>
      <c r="G1083" s="160">
        <v>0.34444444444444444</v>
      </c>
      <c r="H1083">
        <v>309</v>
      </c>
      <c r="I1083">
        <v>73</v>
      </c>
      <c r="J1083" s="160">
        <v>0.23624595469255663</v>
      </c>
      <c r="K1083">
        <v>237</v>
      </c>
      <c r="L1083">
        <v>75</v>
      </c>
      <c r="M1083" s="160">
        <v>0.31645569620253167</v>
      </c>
      <c r="N1083">
        <v>288</v>
      </c>
      <c r="O1083">
        <v>90</v>
      </c>
      <c r="P1083" s="160">
        <v>0.3125</v>
      </c>
    </row>
    <row r="1084" spans="1:16" x14ac:dyDescent="0.25">
      <c r="A1084" s="44">
        <f>+COUNTIF($B$1:B1084,ESTADISTICAS!B$9)</f>
        <v>42</v>
      </c>
      <c r="B1084" t="str">
        <f t="shared" si="16"/>
        <v>86</v>
      </c>
      <c r="C1084" s="157">
        <v>86755</v>
      </c>
      <c r="D1084" s="158" t="s">
        <v>1496</v>
      </c>
      <c r="E1084">
        <v>60</v>
      </c>
      <c r="F1084">
        <v>23</v>
      </c>
      <c r="G1084" s="160">
        <v>0.38333333333333336</v>
      </c>
      <c r="H1084">
        <v>54</v>
      </c>
      <c r="I1084">
        <v>11</v>
      </c>
      <c r="J1084" s="160">
        <v>0.20370370370370369</v>
      </c>
      <c r="K1084">
        <v>51</v>
      </c>
      <c r="L1084">
        <v>14</v>
      </c>
      <c r="M1084" s="160">
        <v>0.27450980392156865</v>
      </c>
      <c r="N1084">
        <v>57</v>
      </c>
      <c r="O1084">
        <v>6</v>
      </c>
      <c r="P1084" s="160">
        <v>0.10526315789473684</v>
      </c>
    </row>
    <row r="1085" spans="1:16" x14ac:dyDescent="0.25">
      <c r="A1085" s="44">
        <f>+COUNTIF($B$1:B1085,ESTADISTICAS!B$9)</f>
        <v>42</v>
      </c>
      <c r="B1085" t="str">
        <f t="shared" si="16"/>
        <v>86</v>
      </c>
      <c r="C1085" s="157">
        <v>86757</v>
      </c>
      <c r="D1085" s="158" t="s">
        <v>2194</v>
      </c>
      <c r="E1085">
        <v>186</v>
      </c>
      <c r="F1085">
        <v>38</v>
      </c>
      <c r="G1085" s="160">
        <v>0.20430107526881722</v>
      </c>
      <c r="H1085">
        <v>200</v>
      </c>
      <c r="I1085">
        <v>25</v>
      </c>
      <c r="J1085" s="160">
        <v>0.125</v>
      </c>
      <c r="K1085">
        <v>226</v>
      </c>
      <c r="L1085">
        <v>29</v>
      </c>
      <c r="M1085" s="160">
        <v>0.12831858407079647</v>
      </c>
      <c r="N1085">
        <v>262</v>
      </c>
      <c r="O1085">
        <v>35</v>
      </c>
      <c r="P1085" s="160">
        <v>0.13358778625954199</v>
      </c>
    </row>
    <row r="1086" spans="1:16" x14ac:dyDescent="0.25">
      <c r="A1086" s="44">
        <f>+COUNTIF($B$1:B1086,ESTADISTICAS!B$9)</f>
        <v>42</v>
      </c>
      <c r="B1086" t="str">
        <f t="shared" si="16"/>
        <v>86</v>
      </c>
      <c r="C1086" s="157">
        <v>86760</v>
      </c>
      <c r="D1086" s="158" t="s">
        <v>2104</v>
      </c>
      <c r="E1086">
        <v>81</v>
      </c>
      <c r="F1086">
        <v>12</v>
      </c>
      <c r="G1086" s="160">
        <v>0.14814814814814814</v>
      </c>
      <c r="H1086">
        <v>86</v>
      </c>
      <c r="I1086">
        <v>13</v>
      </c>
      <c r="J1086" s="160">
        <v>0.15116279069767441</v>
      </c>
      <c r="K1086">
        <v>73</v>
      </c>
      <c r="L1086">
        <v>11</v>
      </c>
      <c r="M1086" s="160">
        <v>0.15068493150684931</v>
      </c>
      <c r="N1086">
        <v>97</v>
      </c>
      <c r="O1086">
        <v>12</v>
      </c>
      <c r="P1086" s="160">
        <v>0.12371134020618557</v>
      </c>
    </row>
    <row r="1087" spans="1:16" x14ac:dyDescent="0.25">
      <c r="A1087" s="44">
        <f>+COUNTIF($B$1:B1087,ESTADISTICAS!B$9)</f>
        <v>42</v>
      </c>
      <c r="B1087" t="str">
        <f t="shared" si="16"/>
        <v>86</v>
      </c>
      <c r="C1087" s="157">
        <v>86865</v>
      </c>
      <c r="D1087" s="158" t="s">
        <v>2493</v>
      </c>
      <c r="E1087">
        <v>445</v>
      </c>
      <c r="F1087">
        <v>135</v>
      </c>
      <c r="G1087" s="160">
        <v>0.30337078651685395</v>
      </c>
      <c r="H1087">
        <v>405</v>
      </c>
      <c r="I1087">
        <v>73</v>
      </c>
      <c r="J1087" s="160">
        <v>0.18024691358024691</v>
      </c>
      <c r="K1087">
        <v>397</v>
      </c>
      <c r="L1087">
        <v>79</v>
      </c>
      <c r="M1087" s="160">
        <v>0.19899244332493704</v>
      </c>
      <c r="N1087">
        <v>481</v>
      </c>
      <c r="O1087">
        <v>114</v>
      </c>
      <c r="P1087" s="160">
        <v>0.23700623700623702</v>
      </c>
    </row>
    <row r="1088" spans="1:16" x14ac:dyDescent="0.25">
      <c r="A1088" s="44">
        <f>+COUNTIF($B$1:B1088,ESTADISTICAS!B$9)</f>
        <v>42</v>
      </c>
      <c r="B1088" t="str">
        <f t="shared" si="16"/>
        <v>86</v>
      </c>
      <c r="C1088" s="157">
        <v>86885</v>
      </c>
      <c r="D1088" s="158" t="s">
        <v>2331</v>
      </c>
      <c r="E1088">
        <v>221</v>
      </c>
      <c r="F1088">
        <v>73</v>
      </c>
      <c r="G1088" s="160">
        <v>0.33031674208144796</v>
      </c>
      <c r="H1088">
        <v>220</v>
      </c>
      <c r="I1088">
        <v>61</v>
      </c>
      <c r="J1088" s="160">
        <v>0.27727272727272728</v>
      </c>
      <c r="K1088">
        <v>265</v>
      </c>
      <c r="L1088">
        <v>99</v>
      </c>
      <c r="M1088" s="160">
        <v>0.37358490566037733</v>
      </c>
      <c r="N1088">
        <v>225</v>
      </c>
      <c r="O1088">
        <v>74</v>
      </c>
      <c r="P1088" s="160">
        <v>0.3288888888888889</v>
      </c>
    </row>
    <row r="1089" spans="1:16" x14ac:dyDescent="0.25">
      <c r="A1089" s="44">
        <f>+COUNTIF($B$1:B1089,ESTADISTICAS!B$9)</f>
        <v>42</v>
      </c>
      <c r="B1089" t="str">
        <f t="shared" si="16"/>
        <v>88</v>
      </c>
      <c r="C1089" s="157">
        <v>88001</v>
      </c>
      <c r="D1089" s="158" t="s">
        <v>2189</v>
      </c>
      <c r="E1089">
        <v>550</v>
      </c>
      <c r="F1089">
        <v>308</v>
      </c>
      <c r="G1089" s="160">
        <v>0.56000000000000005</v>
      </c>
      <c r="H1089">
        <v>618</v>
      </c>
      <c r="I1089">
        <v>201</v>
      </c>
      <c r="J1089" s="160">
        <v>0.32524271844660196</v>
      </c>
      <c r="K1089">
        <v>589</v>
      </c>
      <c r="L1089">
        <v>298</v>
      </c>
      <c r="M1089" s="160">
        <v>0.50594227504244482</v>
      </c>
      <c r="N1089">
        <v>571</v>
      </c>
      <c r="O1089">
        <v>222</v>
      </c>
      <c r="P1089" s="160">
        <v>0.38879159369527144</v>
      </c>
    </row>
    <row r="1090" spans="1:16" x14ac:dyDescent="0.25">
      <c r="A1090" s="44">
        <f>+COUNTIF($B$1:B1090,ESTADISTICAS!B$9)</f>
        <v>42</v>
      </c>
      <c r="B1090" t="str">
        <f t="shared" si="16"/>
        <v>88</v>
      </c>
      <c r="C1090" s="157">
        <v>88564</v>
      </c>
      <c r="D1090" s="158" t="s">
        <v>2060</v>
      </c>
      <c r="E1090">
        <v>47</v>
      </c>
      <c r="F1090">
        <v>24</v>
      </c>
      <c r="G1090" s="160">
        <v>0.51063829787234039</v>
      </c>
      <c r="H1090">
        <v>51</v>
      </c>
      <c r="I1090">
        <v>12</v>
      </c>
      <c r="J1090" s="160">
        <v>0.23529411764705882</v>
      </c>
      <c r="K1090">
        <v>53</v>
      </c>
      <c r="L1090">
        <v>27</v>
      </c>
      <c r="M1090" s="160">
        <v>0.50943396226415094</v>
      </c>
      <c r="N1090">
        <v>52</v>
      </c>
      <c r="O1090">
        <v>31</v>
      </c>
      <c r="P1090" s="160">
        <v>0.59615384615384615</v>
      </c>
    </row>
    <row r="1091" spans="1:16" x14ac:dyDescent="0.25">
      <c r="A1091" s="44">
        <f>+COUNTIF($B$1:B1091,ESTADISTICAS!B$9)</f>
        <v>42</v>
      </c>
      <c r="B1091" t="str">
        <f t="shared" si="16"/>
        <v>91</v>
      </c>
      <c r="C1091" s="157">
        <v>91001</v>
      </c>
      <c r="D1091" s="158" t="s">
        <v>2332</v>
      </c>
      <c r="E1091">
        <v>531</v>
      </c>
      <c r="F1091">
        <v>83</v>
      </c>
      <c r="G1091" s="160">
        <v>0.15630885122410546</v>
      </c>
      <c r="H1091">
        <v>589</v>
      </c>
      <c r="I1091">
        <v>88</v>
      </c>
      <c r="J1091" s="160">
        <v>0.14940577249575551</v>
      </c>
      <c r="K1091">
        <v>669</v>
      </c>
      <c r="L1091">
        <v>125</v>
      </c>
      <c r="M1091" s="160">
        <v>0.18684603886397608</v>
      </c>
      <c r="N1091">
        <v>630</v>
      </c>
      <c r="O1091">
        <v>106</v>
      </c>
      <c r="P1091" s="160">
        <v>0.16825396825396827</v>
      </c>
    </row>
    <row r="1092" spans="1:16" x14ac:dyDescent="0.25">
      <c r="A1092" s="44">
        <f>+COUNTIF($B$1:B1092,ESTADISTICAS!B$9)</f>
        <v>42</v>
      </c>
      <c r="B1092" t="str">
        <f t="shared" ref="B1092:B1124" si="17">+IF(LEN(C1092)=4,MID(C1092,1,1),MID(C1092,1,2))</f>
        <v>91</v>
      </c>
      <c r="C1092" s="157">
        <v>91263</v>
      </c>
      <c r="D1092" s="158" t="s">
        <v>2505</v>
      </c>
      <c r="E1092">
        <v>18</v>
      </c>
      <c r="F1092">
        <v>0</v>
      </c>
      <c r="G1092" s="160">
        <v>0</v>
      </c>
      <c r="H1092">
        <v>19</v>
      </c>
      <c r="I1092">
        <v>2</v>
      </c>
      <c r="J1092" s="160">
        <v>0.10526315789473684</v>
      </c>
      <c r="K1092">
        <v>15</v>
      </c>
      <c r="L1092">
        <v>0</v>
      </c>
      <c r="M1092" s="160">
        <v>0</v>
      </c>
      <c r="N1092">
        <v>15</v>
      </c>
      <c r="O1092">
        <v>0</v>
      </c>
      <c r="P1092" s="160">
        <v>0</v>
      </c>
    </row>
    <row r="1093" spans="1:16" x14ac:dyDescent="0.25">
      <c r="A1093" s="44">
        <f>+COUNTIF($B$1:B1093,ESTADISTICAS!B$9)</f>
        <v>42</v>
      </c>
      <c r="B1093" t="str">
        <f t="shared" si="17"/>
        <v>91</v>
      </c>
      <c r="C1093" s="157">
        <v>91405</v>
      </c>
      <c r="D1093" s="158" t="s">
        <v>2506</v>
      </c>
      <c r="E1093">
        <v>20</v>
      </c>
      <c r="F1093">
        <v>0</v>
      </c>
      <c r="G1093" s="160">
        <v>0</v>
      </c>
      <c r="H1093">
        <v>27</v>
      </c>
      <c r="I1093">
        <v>0</v>
      </c>
      <c r="J1093" s="160">
        <v>0</v>
      </c>
      <c r="K1093">
        <v>27</v>
      </c>
      <c r="L1093">
        <v>1</v>
      </c>
      <c r="M1093" s="160">
        <v>3.7037037037037035E-2</v>
      </c>
      <c r="N1093">
        <v>24</v>
      </c>
      <c r="O1093">
        <v>1</v>
      </c>
      <c r="P1093" s="160">
        <v>4.1666666666666664E-2</v>
      </c>
    </row>
    <row r="1094" spans="1:16" x14ac:dyDescent="0.25">
      <c r="A1094" s="44">
        <f>+COUNTIF($B$1:B1094,ESTADISTICAS!B$9)</f>
        <v>42</v>
      </c>
      <c r="B1094" t="str">
        <f t="shared" si="17"/>
        <v>91</v>
      </c>
      <c r="C1094" s="157">
        <v>91407</v>
      </c>
      <c r="D1094" s="158" t="s">
        <v>2507</v>
      </c>
      <c r="E1094">
        <v>16</v>
      </c>
      <c r="F1094">
        <v>1</v>
      </c>
      <c r="G1094" s="160">
        <v>6.25E-2</v>
      </c>
      <c r="H1094">
        <v>25</v>
      </c>
      <c r="I1094">
        <v>1</v>
      </c>
      <c r="J1094" s="160">
        <v>0.04</v>
      </c>
      <c r="K1094">
        <v>15</v>
      </c>
      <c r="L1094">
        <v>0</v>
      </c>
      <c r="M1094" s="160">
        <v>0</v>
      </c>
      <c r="N1094">
        <v>25</v>
      </c>
      <c r="O1094">
        <v>1</v>
      </c>
      <c r="P1094" s="160">
        <v>0.04</v>
      </c>
    </row>
    <row r="1095" spans="1:16" x14ac:dyDescent="0.25">
      <c r="A1095" s="44">
        <f>+COUNTIF($B$1:B1095,ESTADISTICAS!B$9)</f>
        <v>42</v>
      </c>
      <c r="B1095" t="str">
        <f t="shared" si="17"/>
        <v>91</v>
      </c>
      <c r="C1095" s="157">
        <v>91430</v>
      </c>
      <c r="D1095" s="158" t="s">
        <v>2508</v>
      </c>
      <c r="E1095">
        <v>0</v>
      </c>
      <c r="F1095">
        <v>0</v>
      </c>
      <c r="G1095" s="160"/>
      <c r="H1095">
        <v>0</v>
      </c>
      <c r="I1095">
        <v>0</v>
      </c>
      <c r="J1095" s="160"/>
      <c r="K1095">
        <v>0</v>
      </c>
      <c r="L1095">
        <v>0</v>
      </c>
      <c r="M1095" s="160"/>
      <c r="N1095">
        <v>0</v>
      </c>
      <c r="O1095">
        <v>0</v>
      </c>
      <c r="P1095" s="160"/>
    </row>
    <row r="1096" spans="1:16" x14ac:dyDescent="0.25">
      <c r="A1096" s="44">
        <f>+COUNTIF($B$1:B1096,ESTADISTICAS!B$9)</f>
        <v>42</v>
      </c>
      <c r="B1096" t="str">
        <f t="shared" si="17"/>
        <v>91</v>
      </c>
      <c r="C1096" s="157">
        <v>91460</v>
      </c>
      <c r="D1096" s="158" t="s">
        <v>2509</v>
      </c>
      <c r="E1096">
        <v>12</v>
      </c>
      <c r="F1096">
        <v>0</v>
      </c>
      <c r="G1096" s="160">
        <v>0</v>
      </c>
      <c r="H1096">
        <v>12</v>
      </c>
      <c r="I1096">
        <v>0</v>
      </c>
      <c r="J1096" s="160">
        <v>0</v>
      </c>
      <c r="K1096">
        <v>15</v>
      </c>
      <c r="L1096">
        <v>0</v>
      </c>
      <c r="M1096" s="160">
        <v>0</v>
      </c>
      <c r="N1096">
        <v>12</v>
      </c>
      <c r="O1096">
        <v>0</v>
      </c>
      <c r="P1096" s="160">
        <v>0</v>
      </c>
    </row>
    <row r="1097" spans="1:16" x14ac:dyDescent="0.25">
      <c r="A1097" s="44">
        <f>+COUNTIF($B$1:B1097,ESTADISTICAS!B$9)</f>
        <v>42</v>
      </c>
      <c r="B1097" t="str">
        <f t="shared" si="17"/>
        <v>91</v>
      </c>
      <c r="C1097" s="157">
        <v>91530</v>
      </c>
      <c r="D1097" s="158" t="s">
        <v>2510</v>
      </c>
      <c r="E1097">
        <v>0</v>
      </c>
      <c r="F1097">
        <v>0</v>
      </c>
      <c r="G1097" s="160"/>
      <c r="H1097">
        <v>0</v>
      </c>
      <c r="I1097">
        <v>0</v>
      </c>
      <c r="J1097" s="160"/>
      <c r="K1097">
        <v>0</v>
      </c>
      <c r="L1097">
        <v>0</v>
      </c>
      <c r="M1097" s="160"/>
      <c r="N1097">
        <v>0</v>
      </c>
      <c r="O1097">
        <v>0</v>
      </c>
      <c r="P1097" s="160"/>
    </row>
    <row r="1098" spans="1:16" x14ac:dyDescent="0.25">
      <c r="A1098" s="44">
        <f>+COUNTIF($B$1:B1098,ESTADISTICAS!B$9)</f>
        <v>42</v>
      </c>
      <c r="B1098" t="str">
        <f t="shared" si="17"/>
        <v>91</v>
      </c>
      <c r="C1098" s="157">
        <v>91536</v>
      </c>
      <c r="D1098" s="158" t="s">
        <v>2511</v>
      </c>
      <c r="E1098">
        <v>0</v>
      </c>
      <c r="F1098">
        <v>0</v>
      </c>
      <c r="G1098" s="160"/>
      <c r="H1098">
        <v>0</v>
      </c>
      <c r="I1098">
        <v>0</v>
      </c>
      <c r="J1098" s="160"/>
      <c r="K1098">
        <v>0</v>
      </c>
      <c r="L1098">
        <v>0</v>
      </c>
      <c r="M1098" s="160"/>
      <c r="N1098">
        <v>0</v>
      </c>
      <c r="O1098">
        <v>0</v>
      </c>
      <c r="P1098" s="160"/>
    </row>
    <row r="1099" spans="1:16" x14ac:dyDescent="0.25">
      <c r="A1099" s="44">
        <f>+COUNTIF($B$1:B1099,ESTADISTICAS!B$9)</f>
        <v>42</v>
      </c>
      <c r="B1099" t="str">
        <f t="shared" si="17"/>
        <v>91</v>
      </c>
      <c r="C1099" s="157">
        <v>91540</v>
      </c>
      <c r="D1099" s="158" t="s">
        <v>2333</v>
      </c>
      <c r="E1099">
        <v>72</v>
      </c>
      <c r="F1099">
        <v>5</v>
      </c>
      <c r="G1099" s="160">
        <v>6.9444444444444448E-2</v>
      </c>
      <c r="H1099">
        <v>60</v>
      </c>
      <c r="I1099">
        <v>0</v>
      </c>
      <c r="J1099" s="160">
        <v>0</v>
      </c>
      <c r="K1099">
        <v>64</v>
      </c>
      <c r="L1099">
        <v>3</v>
      </c>
      <c r="M1099" s="160">
        <v>4.6875E-2</v>
      </c>
      <c r="N1099">
        <v>84</v>
      </c>
      <c r="O1099">
        <v>2</v>
      </c>
      <c r="P1099" s="160">
        <v>2.3809523809523808E-2</v>
      </c>
    </row>
    <row r="1100" spans="1:16" x14ac:dyDescent="0.25">
      <c r="A1100" s="44">
        <f>+COUNTIF($B$1:B1100,ESTADISTICAS!B$9)</f>
        <v>42</v>
      </c>
      <c r="B1100" t="str">
        <f t="shared" si="17"/>
        <v>91</v>
      </c>
      <c r="C1100" s="157">
        <v>91669</v>
      </c>
      <c r="D1100" s="158" t="s">
        <v>2512</v>
      </c>
      <c r="E1100">
        <v>7</v>
      </c>
      <c r="F1100">
        <v>0</v>
      </c>
      <c r="G1100" s="160">
        <v>0</v>
      </c>
      <c r="H1100">
        <v>8</v>
      </c>
      <c r="I1100">
        <v>0</v>
      </c>
      <c r="J1100" s="160">
        <v>0</v>
      </c>
      <c r="K1100">
        <v>3</v>
      </c>
      <c r="L1100">
        <v>0</v>
      </c>
      <c r="M1100" s="160">
        <v>0</v>
      </c>
      <c r="N1100">
        <v>5</v>
      </c>
      <c r="O1100">
        <v>0</v>
      </c>
      <c r="P1100" s="160">
        <v>0</v>
      </c>
    </row>
    <row r="1101" spans="1:16" x14ac:dyDescent="0.25">
      <c r="A1101" s="44">
        <f>+COUNTIF($B$1:B1101,ESTADISTICAS!B$9)</f>
        <v>42</v>
      </c>
      <c r="B1101" t="str">
        <f t="shared" si="17"/>
        <v>91</v>
      </c>
      <c r="C1101" s="157">
        <v>91798</v>
      </c>
      <c r="D1101" s="158" t="s">
        <v>2513</v>
      </c>
      <c r="E1101">
        <v>13</v>
      </c>
      <c r="F1101">
        <v>1</v>
      </c>
      <c r="G1101" s="160">
        <v>7.6923076923076927E-2</v>
      </c>
      <c r="H1101">
        <v>19</v>
      </c>
      <c r="I1101">
        <v>0</v>
      </c>
      <c r="J1101" s="160">
        <v>0</v>
      </c>
      <c r="K1101">
        <v>16</v>
      </c>
      <c r="L1101">
        <v>0</v>
      </c>
      <c r="M1101" s="160">
        <v>0</v>
      </c>
      <c r="N1101">
        <v>14</v>
      </c>
      <c r="O1101">
        <v>0</v>
      </c>
      <c r="P1101" s="160">
        <v>0</v>
      </c>
    </row>
    <row r="1102" spans="1:16" x14ac:dyDescent="0.25">
      <c r="A1102" s="44">
        <f>+COUNTIF($B$1:B1102,ESTADISTICAS!B$9)</f>
        <v>42</v>
      </c>
      <c r="B1102" t="str">
        <f t="shared" si="17"/>
        <v>94</v>
      </c>
      <c r="C1102" s="157">
        <v>94001</v>
      </c>
      <c r="D1102" s="158" t="s">
        <v>2334</v>
      </c>
      <c r="E1102">
        <v>160</v>
      </c>
      <c r="F1102">
        <v>84</v>
      </c>
      <c r="G1102" s="160">
        <v>0.52500000000000002</v>
      </c>
      <c r="H1102">
        <v>118</v>
      </c>
      <c r="I1102">
        <v>55</v>
      </c>
      <c r="J1102" s="160">
        <v>0.46610169491525422</v>
      </c>
      <c r="K1102">
        <v>134</v>
      </c>
      <c r="L1102">
        <v>63</v>
      </c>
      <c r="M1102" s="160">
        <v>0.47014925373134331</v>
      </c>
      <c r="N1102">
        <v>147</v>
      </c>
      <c r="O1102">
        <v>43</v>
      </c>
      <c r="P1102" s="160">
        <v>0.29251700680272108</v>
      </c>
    </row>
    <row r="1103" spans="1:16" x14ac:dyDescent="0.25">
      <c r="A1103" s="44">
        <f>+COUNTIF($B$1:B1103,ESTADISTICAS!B$9)</f>
        <v>42</v>
      </c>
      <c r="B1103" t="str">
        <f t="shared" si="17"/>
        <v>94</v>
      </c>
      <c r="C1103" s="157">
        <v>94343</v>
      </c>
      <c r="D1103" s="158" t="s">
        <v>2514</v>
      </c>
      <c r="E1103">
        <v>45</v>
      </c>
      <c r="F1103">
        <v>17</v>
      </c>
      <c r="G1103" s="160">
        <v>0.37777777777777777</v>
      </c>
      <c r="H1103">
        <v>32</v>
      </c>
      <c r="I1103">
        <v>4</v>
      </c>
      <c r="J1103" s="160">
        <v>0.125</v>
      </c>
      <c r="K1103">
        <v>58</v>
      </c>
      <c r="L1103">
        <v>4</v>
      </c>
      <c r="M1103" s="160">
        <v>6.8965517241379309E-2</v>
      </c>
      <c r="N1103">
        <v>28</v>
      </c>
      <c r="O1103">
        <v>1</v>
      </c>
      <c r="P1103" s="160">
        <v>3.5714285714285712E-2</v>
      </c>
    </row>
    <row r="1104" spans="1:16" x14ac:dyDescent="0.25">
      <c r="A1104" s="44">
        <f>+COUNTIF($B$1:B1104,ESTADISTICAS!B$9)</f>
        <v>42</v>
      </c>
      <c r="B1104" t="str">
        <f t="shared" si="17"/>
        <v>94</v>
      </c>
      <c r="C1104" s="157">
        <v>94663</v>
      </c>
      <c r="D1104" s="158" t="s">
        <v>2515</v>
      </c>
      <c r="E1104">
        <v>25</v>
      </c>
      <c r="F1104">
        <v>1</v>
      </c>
      <c r="G1104" s="160">
        <v>0.04</v>
      </c>
      <c r="H1104">
        <v>20</v>
      </c>
      <c r="I1104">
        <v>4</v>
      </c>
      <c r="J1104" s="160">
        <v>0.2</v>
      </c>
      <c r="K1104">
        <v>11</v>
      </c>
      <c r="L1104">
        <v>2</v>
      </c>
      <c r="M1104" s="160">
        <v>0.18181818181818182</v>
      </c>
      <c r="N1104">
        <v>15</v>
      </c>
      <c r="O1104">
        <v>0</v>
      </c>
      <c r="P1104" s="160">
        <v>0</v>
      </c>
    </row>
    <row r="1105" spans="1:16" x14ac:dyDescent="0.25">
      <c r="A1105" s="44">
        <f>+COUNTIF($B$1:B1105,ESTADISTICAS!B$9)</f>
        <v>42</v>
      </c>
      <c r="B1105" t="str">
        <f t="shared" si="17"/>
        <v>94</v>
      </c>
      <c r="C1105" s="157">
        <v>94883</v>
      </c>
      <c r="D1105" s="158" t="s">
        <v>2516</v>
      </c>
      <c r="E1105">
        <v>12</v>
      </c>
      <c r="F1105">
        <v>0</v>
      </c>
      <c r="G1105" s="160">
        <v>0</v>
      </c>
      <c r="H1105">
        <v>18</v>
      </c>
      <c r="I1105">
        <v>6</v>
      </c>
      <c r="J1105" s="160">
        <v>0.33333333333333331</v>
      </c>
      <c r="K1105">
        <v>11</v>
      </c>
      <c r="L1105">
        <v>0</v>
      </c>
      <c r="M1105" s="160">
        <v>0</v>
      </c>
      <c r="N1105">
        <v>9</v>
      </c>
      <c r="O1105">
        <v>0</v>
      </c>
      <c r="P1105" s="160">
        <v>0</v>
      </c>
    </row>
    <row r="1106" spans="1:16" x14ac:dyDescent="0.25">
      <c r="A1106" s="44">
        <f>+COUNTIF($B$1:B1106,ESTADISTICAS!B$9)</f>
        <v>42</v>
      </c>
      <c r="B1106" t="str">
        <f t="shared" si="17"/>
        <v>94</v>
      </c>
      <c r="C1106" s="157">
        <v>94884</v>
      </c>
      <c r="D1106" s="158" t="s">
        <v>2517</v>
      </c>
      <c r="E1106">
        <v>0</v>
      </c>
      <c r="F1106">
        <v>0</v>
      </c>
      <c r="G1106" s="160"/>
      <c r="H1106">
        <v>0</v>
      </c>
      <c r="I1106">
        <v>0</v>
      </c>
      <c r="J1106" s="160"/>
      <c r="K1106">
        <v>0</v>
      </c>
      <c r="L1106">
        <v>0</v>
      </c>
      <c r="M1106" s="160"/>
      <c r="N1106">
        <v>0</v>
      </c>
      <c r="O1106">
        <v>0</v>
      </c>
      <c r="P1106" s="160"/>
    </row>
    <row r="1107" spans="1:16" x14ac:dyDescent="0.25">
      <c r="A1107" s="44">
        <f>+COUNTIF($B$1:B1107,ESTADISTICAS!B$9)</f>
        <v>42</v>
      </c>
      <c r="B1107" t="str">
        <f t="shared" si="17"/>
        <v>94</v>
      </c>
      <c r="C1107" s="157">
        <v>94885</v>
      </c>
      <c r="D1107" s="158" t="s">
        <v>2518</v>
      </c>
      <c r="E1107">
        <v>0</v>
      </c>
      <c r="F1107">
        <v>0</v>
      </c>
      <c r="G1107" s="160"/>
      <c r="H1107">
        <v>0</v>
      </c>
      <c r="I1107">
        <v>0</v>
      </c>
      <c r="J1107" s="160"/>
      <c r="K1107">
        <v>0</v>
      </c>
      <c r="L1107">
        <v>0</v>
      </c>
      <c r="M1107" s="160"/>
      <c r="N1107">
        <v>0</v>
      </c>
      <c r="O1107">
        <v>0</v>
      </c>
      <c r="P1107" s="160"/>
    </row>
    <row r="1108" spans="1:16" x14ac:dyDescent="0.25">
      <c r="A1108" s="44">
        <f>+COUNTIF($B$1:B1108,ESTADISTICAS!B$9)</f>
        <v>42</v>
      </c>
      <c r="B1108" t="str">
        <f t="shared" si="17"/>
        <v>94</v>
      </c>
      <c r="C1108" s="157">
        <v>94886</v>
      </c>
      <c r="D1108" s="158" t="s">
        <v>2519</v>
      </c>
      <c r="E1108">
        <v>0</v>
      </c>
      <c r="F1108">
        <v>0</v>
      </c>
      <c r="G1108" s="160"/>
      <c r="H1108">
        <v>0</v>
      </c>
      <c r="I1108">
        <v>0</v>
      </c>
      <c r="J1108" s="160"/>
      <c r="K1108">
        <v>0</v>
      </c>
      <c r="L1108">
        <v>0</v>
      </c>
      <c r="M1108" s="160"/>
      <c r="N1108">
        <v>0</v>
      </c>
      <c r="O1108">
        <v>0</v>
      </c>
      <c r="P1108" s="160"/>
    </row>
    <row r="1109" spans="1:16" x14ac:dyDescent="0.25">
      <c r="A1109" s="44">
        <f>+COUNTIF($B$1:B1109,ESTADISTICAS!B$9)</f>
        <v>42</v>
      </c>
      <c r="B1109" t="str">
        <f t="shared" si="17"/>
        <v>94</v>
      </c>
      <c r="C1109" s="157">
        <v>94887</v>
      </c>
      <c r="D1109" s="158" t="s">
        <v>2520</v>
      </c>
      <c r="E1109">
        <v>0</v>
      </c>
      <c r="F1109">
        <v>0</v>
      </c>
      <c r="G1109" s="160"/>
      <c r="H1109">
        <v>0</v>
      </c>
      <c r="I1109">
        <v>0</v>
      </c>
      <c r="J1109" s="160"/>
      <c r="K1109">
        <v>0</v>
      </c>
      <c r="L1109">
        <v>0</v>
      </c>
      <c r="M1109" s="160"/>
      <c r="N1109">
        <v>0</v>
      </c>
      <c r="O1109">
        <v>0</v>
      </c>
      <c r="P1109" s="160"/>
    </row>
    <row r="1110" spans="1:16" x14ac:dyDescent="0.25">
      <c r="A1110" s="44">
        <f>+COUNTIF($B$1:B1110,ESTADISTICAS!B$9)</f>
        <v>42</v>
      </c>
      <c r="B1110" t="str">
        <f t="shared" si="17"/>
        <v>94</v>
      </c>
      <c r="C1110" s="157">
        <v>94888</v>
      </c>
      <c r="D1110" s="158" t="s">
        <v>2521</v>
      </c>
      <c r="E1110">
        <v>0</v>
      </c>
      <c r="F1110">
        <v>0</v>
      </c>
      <c r="G1110" s="160"/>
      <c r="H1110">
        <v>0</v>
      </c>
      <c r="I1110">
        <v>0</v>
      </c>
      <c r="J1110" s="160"/>
      <c r="K1110">
        <v>0</v>
      </c>
      <c r="L1110">
        <v>0</v>
      </c>
      <c r="M1110" s="160"/>
      <c r="N1110">
        <v>0</v>
      </c>
      <c r="O1110">
        <v>0</v>
      </c>
      <c r="P1110" s="160"/>
    </row>
    <row r="1111" spans="1:16" x14ac:dyDescent="0.25">
      <c r="A1111" s="44">
        <f>+COUNTIF($B$1:B1111,ESTADISTICAS!B$9)</f>
        <v>42</v>
      </c>
      <c r="B1111" t="str">
        <f t="shared" si="17"/>
        <v>95</v>
      </c>
      <c r="C1111" s="157">
        <v>95001</v>
      </c>
      <c r="D1111" s="158" t="s">
        <v>2335</v>
      </c>
      <c r="E1111">
        <v>592</v>
      </c>
      <c r="F1111">
        <v>326</v>
      </c>
      <c r="G1111" s="160">
        <v>0.55067567567567566</v>
      </c>
      <c r="H1111">
        <v>515</v>
      </c>
      <c r="I1111">
        <v>148</v>
      </c>
      <c r="J1111" s="160">
        <v>0.287378640776699</v>
      </c>
      <c r="K1111">
        <v>522</v>
      </c>
      <c r="L1111">
        <v>242</v>
      </c>
      <c r="M1111" s="160">
        <v>0.46360153256704983</v>
      </c>
      <c r="N1111">
        <v>574</v>
      </c>
      <c r="O1111">
        <v>269</v>
      </c>
      <c r="P1111" s="160">
        <v>0.46864111498257838</v>
      </c>
    </row>
    <row r="1112" spans="1:16" x14ac:dyDescent="0.25">
      <c r="A1112" s="44">
        <f>+COUNTIF($B$1:B1112,ESTADISTICAS!B$9)</f>
        <v>42</v>
      </c>
      <c r="B1112" t="str">
        <f t="shared" si="17"/>
        <v>95</v>
      </c>
      <c r="C1112" s="157">
        <v>95015</v>
      </c>
      <c r="D1112" s="158" t="s">
        <v>2336</v>
      </c>
      <c r="E1112">
        <v>65</v>
      </c>
      <c r="F1112">
        <v>32</v>
      </c>
      <c r="G1112" s="160">
        <v>0.49230769230769234</v>
      </c>
      <c r="H1112">
        <v>59</v>
      </c>
      <c r="I1112">
        <v>14</v>
      </c>
      <c r="J1112" s="160">
        <v>0.23728813559322035</v>
      </c>
      <c r="K1112">
        <v>57</v>
      </c>
      <c r="L1112">
        <v>27</v>
      </c>
      <c r="M1112" s="160">
        <v>0.47368421052631576</v>
      </c>
      <c r="N1112">
        <v>59</v>
      </c>
      <c r="O1112">
        <v>19</v>
      </c>
      <c r="P1112" s="160">
        <v>0.32203389830508472</v>
      </c>
    </row>
    <row r="1113" spans="1:16" x14ac:dyDescent="0.25">
      <c r="A1113" s="44">
        <f>+COUNTIF($B$1:B1113,ESTADISTICAS!B$9)</f>
        <v>42</v>
      </c>
      <c r="B1113" t="str">
        <f t="shared" si="17"/>
        <v>95</v>
      </c>
      <c r="C1113" s="157">
        <v>95025</v>
      </c>
      <c r="D1113" s="158" t="s">
        <v>2337</v>
      </c>
      <c r="E1113">
        <v>111</v>
      </c>
      <c r="F1113">
        <v>49</v>
      </c>
      <c r="G1113" s="160">
        <v>0.44144144144144143</v>
      </c>
      <c r="H1113">
        <v>110</v>
      </c>
      <c r="I1113">
        <v>31</v>
      </c>
      <c r="J1113" s="160">
        <v>0.2818181818181818</v>
      </c>
      <c r="K1113">
        <v>100</v>
      </c>
      <c r="L1113">
        <v>40</v>
      </c>
      <c r="M1113" s="160">
        <v>0.4</v>
      </c>
      <c r="N1113">
        <v>134</v>
      </c>
      <c r="O1113">
        <v>36</v>
      </c>
      <c r="P1113" s="160">
        <v>0.26865671641791045</v>
      </c>
    </row>
    <row r="1114" spans="1:16" x14ac:dyDescent="0.25">
      <c r="A1114" s="44">
        <f>+COUNTIF($B$1:B1114,ESTADISTICAS!B$9)</f>
        <v>42</v>
      </c>
      <c r="B1114" t="str">
        <f t="shared" si="17"/>
        <v>95</v>
      </c>
      <c r="C1114" s="157">
        <v>95200</v>
      </c>
      <c r="D1114" s="158" t="s">
        <v>1633</v>
      </c>
      <c r="E1114">
        <v>33</v>
      </c>
      <c r="F1114">
        <v>7</v>
      </c>
      <c r="G1114" s="160">
        <v>0.21212121212121213</v>
      </c>
      <c r="H1114">
        <v>33</v>
      </c>
      <c r="I1114">
        <v>6</v>
      </c>
      <c r="J1114" s="160">
        <v>0.18181818181818182</v>
      </c>
      <c r="K1114">
        <v>33</v>
      </c>
      <c r="L1114">
        <v>16</v>
      </c>
      <c r="M1114" s="160">
        <v>0.48484848484848486</v>
      </c>
      <c r="N1114">
        <v>31</v>
      </c>
      <c r="O1114">
        <v>9</v>
      </c>
      <c r="P1114" s="160">
        <v>0.29032258064516131</v>
      </c>
    </row>
    <row r="1115" spans="1:16" x14ac:dyDescent="0.25">
      <c r="A1115" s="44">
        <f>+COUNTIF($B$1:B1115,ESTADISTICAS!B$9)</f>
        <v>42</v>
      </c>
      <c r="B1115" t="str">
        <f t="shared" si="17"/>
        <v>97</v>
      </c>
      <c r="C1115" s="44">
        <v>97001</v>
      </c>
      <c r="D1115" t="s">
        <v>2338</v>
      </c>
      <c r="E1115">
        <v>212</v>
      </c>
      <c r="F1115">
        <v>46</v>
      </c>
      <c r="G1115" s="160">
        <v>0.21698113207547171</v>
      </c>
      <c r="H1115">
        <v>229</v>
      </c>
      <c r="I1115">
        <v>32</v>
      </c>
      <c r="J1115" s="160">
        <v>0.13973799126637554</v>
      </c>
      <c r="K1115">
        <v>220</v>
      </c>
      <c r="L1115">
        <v>33</v>
      </c>
      <c r="M1115" s="160">
        <v>0.15</v>
      </c>
      <c r="N1115">
        <v>263</v>
      </c>
      <c r="O1115">
        <v>52</v>
      </c>
      <c r="P1115" s="160">
        <v>0.19771863117870722</v>
      </c>
    </row>
    <row r="1116" spans="1:16" x14ac:dyDescent="0.25">
      <c r="A1116" s="44">
        <f>+COUNTIF($B$1:B1116,ESTADISTICAS!B$9)</f>
        <v>42</v>
      </c>
      <c r="B1116" t="str">
        <f t="shared" si="17"/>
        <v>97</v>
      </c>
      <c r="C1116" s="44">
        <v>97161</v>
      </c>
      <c r="D1116" t="s">
        <v>2339</v>
      </c>
      <c r="E1116">
        <v>26</v>
      </c>
      <c r="F1116">
        <v>0</v>
      </c>
      <c r="G1116" s="160">
        <v>0</v>
      </c>
      <c r="H1116">
        <v>14</v>
      </c>
      <c r="I1116">
        <v>1</v>
      </c>
      <c r="J1116" s="160">
        <v>7.1428571428571425E-2</v>
      </c>
      <c r="K1116">
        <v>16</v>
      </c>
      <c r="L1116">
        <v>0</v>
      </c>
      <c r="M1116" s="160">
        <v>0</v>
      </c>
      <c r="N1116">
        <v>17</v>
      </c>
      <c r="O1116">
        <v>1</v>
      </c>
      <c r="P1116" s="160">
        <v>5.8823529411764705E-2</v>
      </c>
    </row>
    <row r="1117" spans="1:16" x14ac:dyDescent="0.25">
      <c r="A1117" s="44">
        <f>+COUNTIF($B$1:B1117,ESTADISTICAS!B$9)</f>
        <v>42</v>
      </c>
      <c r="B1117" t="str">
        <f t="shared" si="17"/>
        <v>97</v>
      </c>
      <c r="C1117" s="44">
        <v>97511</v>
      </c>
      <c r="D1117" t="s">
        <v>2522</v>
      </c>
      <c r="E1117">
        <v>0</v>
      </c>
      <c r="F1117">
        <v>0</v>
      </c>
      <c r="G1117" s="160"/>
      <c r="H1117">
        <v>0</v>
      </c>
      <c r="I1117">
        <v>0</v>
      </c>
      <c r="J1117" s="160"/>
      <c r="K1117">
        <v>22</v>
      </c>
      <c r="L1117">
        <v>0</v>
      </c>
      <c r="M1117" s="160">
        <v>0</v>
      </c>
      <c r="N1117">
        <v>35</v>
      </c>
      <c r="O1117">
        <v>2</v>
      </c>
      <c r="P1117" s="160">
        <v>5.7142857142857141E-2</v>
      </c>
    </row>
    <row r="1118" spans="1:16" x14ac:dyDescent="0.25">
      <c r="A1118" s="44">
        <f>+COUNTIF($B$1:B1118,ESTADISTICAS!B$9)</f>
        <v>42</v>
      </c>
      <c r="B1118" t="str">
        <f t="shared" si="17"/>
        <v>97</v>
      </c>
      <c r="C1118" s="44">
        <v>97666</v>
      </c>
      <c r="D1118" t="s">
        <v>2340</v>
      </c>
      <c r="E1118">
        <v>12</v>
      </c>
      <c r="F1118">
        <v>1</v>
      </c>
      <c r="G1118" s="160">
        <v>8.3333333333333329E-2</v>
      </c>
      <c r="H1118">
        <v>14</v>
      </c>
      <c r="I1118">
        <v>1</v>
      </c>
      <c r="J1118" s="160">
        <v>7.1428571428571425E-2</v>
      </c>
      <c r="K1118">
        <v>19</v>
      </c>
      <c r="L1118">
        <v>2</v>
      </c>
      <c r="M1118" s="160">
        <v>0.10526315789473684</v>
      </c>
      <c r="N1118">
        <v>9</v>
      </c>
      <c r="O1118">
        <v>1</v>
      </c>
      <c r="P1118" s="160">
        <v>0.1111111111111111</v>
      </c>
    </row>
    <row r="1119" spans="1:16" x14ac:dyDescent="0.25">
      <c r="A1119" s="44">
        <f>+COUNTIF($B$1:B1119,ESTADISTICAS!B$9)</f>
        <v>42</v>
      </c>
      <c r="B1119" t="str">
        <f t="shared" si="17"/>
        <v>97</v>
      </c>
      <c r="C1119" s="44">
        <v>97777</v>
      </c>
      <c r="D1119" t="s">
        <v>2523</v>
      </c>
      <c r="E1119">
        <v>0</v>
      </c>
      <c r="F1119">
        <v>0</v>
      </c>
      <c r="G1119" s="160"/>
      <c r="H1119">
        <v>0</v>
      </c>
      <c r="I1119">
        <v>0</v>
      </c>
      <c r="J1119" s="160"/>
      <c r="K1119">
        <v>0</v>
      </c>
      <c r="L1119">
        <v>0</v>
      </c>
      <c r="M1119" s="160"/>
      <c r="N1119">
        <v>0</v>
      </c>
      <c r="O1119">
        <v>0</v>
      </c>
      <c r="P1119" s="160"/>
    </row>
    <row r="1120" spans="1:16" x14ac:dyDescent="0.25">
      <c r="A1120" s="44">
        <f>+COUNTIF($B$1:B1120,ESTADISTICAS!B$9)</f>
        <v>42</v>
      </c>
      <c r="B1120" t="str">
        <f t="shared" si="17"/>
        <v>97</v>
      </c>
      <c r="C1120" s="44">
        <v>97889</v>
      </c>
      <c r="D1120" t="s">
        <v>2524</v>
      </c>
      <c r="E1120">
        <v>8</v>
      </c>
      <c r="F1120">
        <v>0</v>
      </c>
      <c r="G1120" s="160">
        <v>0</v>
      </c>
      <c r="H1120">
        <v>13</v>
      </c>
      <c r="I1120">
        <v>0</v>
      </c>
      <c r="J1120" s="160">
        <v>0</v>
      </c>
      <c r="K1120">
        <v>9</v>
      </c>
      <c r="L1120">
        <v>2</v>
      </c>
      <c r="M1120" s="160">
        <v>0.22222222222222221</v>
      </c>
      <c r="N1120">
        <v>15</v>
      </c>
      <c r="O1120">
        <v>0</v>
      </c>
      <c r="P1120" s="160">
        <v>0</v>
      </c>
    </row>
    <row r="1121" spans="1:16" x14ac:dyDescent="0.25">
      <c r="A1121" s="44">
        <f>+COUNTIF($B$1:B1121,ESTADISTICAS!B$9)</f>
        <v>42</v>
      </c>
      <c r="B1121" t="str">
        <f t="shared" si="17"/>
        <v>99</v>
      </c>
      <c r="C1121" s="44">
        <v>99001</v>
      </c>
      <c r="D1121" t="s">
        <v>2341</v>
      </c>
      <c r="E1121">
        <v>213</v>
      </c>
      <c r="F1121">
        <v>97</v>
      </c>
      <c r="G1121" s="160">
        <v>0.45539906103286387</v>
      </c>
      <c r="H1121">
        <v>197</v>
      </c>
      <c r="I1121">
        <v>96</v>
      </c>
      <c r="J1121" s="160">
        <v>0.48730964467005078</v>
      </c>
      <c r="K1121">
        <v>179</v>
      </c>
      <c r="L1121">
        <v>71</v>
      </c>
      <c r="M1121" s="160">
        <v>0.39664804469273746</v>
      </c>
      <c r="N1121">
        <v>183</v>
      </c>
      <c r="O1121">
        <v>64</v>
      </c>
      <c r="P1121" s="160">
        <v>0.34972677595628415</v>
      </c>
    </row>
    <row r="1122" spans="1:16" x14ac:dyDescent="0.25">
      <c r="A1122" s="44">
        <f>+COUNTIF($B$1:B1122,ESTADISTICAS!B$9)</f>
        <v>42</v>
      </c>
      <c r="B1122" t="str">
        <f t="shared" si="17"/>
        <v>99</v>
      </c>
      <c r="C1122" s="44">
        <v>99524</v>
      </c>
      <c r="D1122" t="s">
        <v>2342</v>
      </c>
      <c r="E1122">
        <v>106</v>
      </c>
      <c r="F1122">
        <v>20</v>
      </c>
      <c r="G1122" s="160">
        <v>0.18867924528301888</v>
      </c>
      <c r="H1122">
        <v>114</v>
      </c>
      <c r="I1122">
        <v>42</v>
      </c>
      <c r="J1122" s="160">
        <v>0.36842105263157893</v>
      </c>
      <c r="K1122">
        <v>115</v>
      </c>
      <c r="L1122">
        <v>32</v>
      </c>
      <c r="M1122" s="160">
        <v>0.27826086956521739</v>
      </c>
      <c r="N1122">
        <v>95</v>
      </c>
      <c r="O1122">
        <v>29</v>
      </c>
      <c r="P1122" s="160">
        <v>0.30526315789473685</v>
      </c>
    </row>
    <row r="1123" spans="1:16" x14ac:dyDescent="0.25">
      <c r="A1123" s="44">
        <f>+COUNTIF($B$1:B1123,ESTADISTICAS!B$9)</f>
        <v>42</v>
      </c>
      <c r="B1123" t="str">
        <f t="shared" si="17"/>
        <v>99</v>
      </c>
      <c r="C1123" s="44">
        <v>99624</v>
      </c>
      <c r="D1123" t="s">
        <v>2343</v>
      </c>
      <c r="E1123">
        <v>23</v>
      </c>
      <c r="F1123">
        <v>2</v>
      </c>
      <c r="G1123" s="160">
        <v>8.6956521739130432E-2</v>
      </c>
      <c r="H1123">
        <v>43</v>
      </c>
      <c r="I1123">
        <v>16</v>
      </c>
      <c r="J1123" s="160">
        <v>0.37209302325581395</v>
      </c>
      <c r="K1123">
        <v>28</v>
      </c>
      <c r="L1123">
        <v>9</v>
      </c>
      <c r="M1123" s="160">
        <v>0.32142857142857145</v>
      </c>
      <c r="N1123">
        <v>38</v>
      </c>
      <c r="O1123">
        <v>7</v>
      </c>
      <c r="P1123" s="160">
        <v>0.18421052631578946</v>
      </c>
    </row>
    <row r="1124" spans="1:16" x14ac:dyDescent="0.25">
      <c r="A1124" s="44">
        <f>+COUNTIF($B$1:B1124,ESTADISTICAS!B$9)</f>
        <v>42</v>
      </c>
      <c r="B1124" t="str">
        <f t="shared" si="17"/>
        <v>99</v>
      </c>
      <c r="C1124" s="44">
        <v>99773</v>
      </c>
      <c r="D1124" t="s">
        <v>2344</v>
      </c>
      <c r="E1124">
        <v>123</v>
      </c>
      <c r="F1124">
        <v>17</v>
      </c>
      <c r="G1124" s="160">
        <v>0.13821138211382114</v>
      </c>
      <c r="H1124">
        <v>133</v>
      </c>
      <c r="I1124">
        <v>25</v>
      </c>
      <c r="J1124" s="160">
        <v>0.18796992481203006</v>
      </c>
      <c r="K1124">
        <v>142</v>
      </c>
      <c r="L1124">
        <v>17</v>
      </c>
      <c r="M1124" s="160">
        <v>0.11971830985915492</v>
      </c>
      <c r="N1124">
        <v>144</v>
      </c>
      <c r="O1124">
        <v>16</v>
      </c>
      <c r="P1124" s="160">
        <v>0.1111111111111111</v>
      </c>
    </row>
    <row r="1125" spans="1:16" x14ac:dyDescent="0.25">
      <c r="P1125" s="16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ESTADISTICAS</vt:lpstr>
      <vt:lpstr>IES_DEPTO</vt:lpstr>
      <vt:lpstr>MUNICIPIOS</vt:lpstr>
      <vt:lpstr>TASA_COBERTURA_MUNICIPIOS</vt:lpstr>
      <vt:lpstr>TTI_MUNICIPIOS</vt:lpstr>
      <vt:lpstr>Hoja3</vt:lpstr>
      <vt:lpstr>Hoja4</vt:lpstr>
      <vt:lpstr>Hoja5</vt:lpstr>
      <vt:lpstr>Hoja6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</dc:creator>
  <cp:lastModifiedBy>Julieth Lina Fernanda Zorro Melo</cp:lastModifiedBy>
  <cp:lastPrinted>2018-05-17T17:31:29Z</cp:lastPrinted>
  <dcterms:created xsi:type="dcterms:W3CDTF">2018-05-17T16:54:33Z</dcterms:created>
  <dcterms:modified xsi:type="dcterms:W3CDTF">2020-03-03T19:20:53Z</dcterms:modified>
</cp:coreProperties>
</file>