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40CC9F1A-F9B4-4EF8-BB80-5023B36A4D49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<sst xmlns="http://schemas.openxmlformats.org/spreadsheetml/2006/main" count="11658" uniqueCount="2540">
  <si>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</si>
  <si>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</si>
  <si>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</si>
  <si>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</si>
  <si>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</si>
  <si>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</si>
  <si>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</si>
  <si>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</si>
  <si>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</si>
  <si>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</si>
  <si>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</si>
  <si>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</si>
  <si>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</si>
  <si>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</si>
  <si>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</si>
  <si>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</si>
  <si>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</si>
  <si>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</si>
  <si>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</si>
  <si>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</si>
  <si>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</si>
  <si>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</si>
  <si>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</si>
  <si>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</si>
  <si>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</si>
  <si>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</si>
  <si>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</si>
  <si>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</si>
  <si>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</si>
  <si>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</si>
  <si>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</si>
  <si>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</si>
  <si>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</si>
  <si>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</si>
  <si>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</si>
  <si>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</si>
  <si>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</si>
  <si>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</si>
  <si>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</si>
  <si>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</si>
  <si>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</si>
  <si>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</si>
  <si>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</si>
  <si>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</si>
  <si>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</si>
  <si>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</si>
  <si>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</si>
  <si>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</si>
  <si>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</si>
  <si>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</si>
  <si>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</si>
  <si>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</si>
  <si>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</si>
  <si>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</si>
  <si>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</si>
  <si>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</si>
  <si>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</si>
  <si>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</si>
  <si>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</si>
  <si>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</si>
  <si>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</si>
  <si>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</si>
  <si>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</si>
  <si>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</si>
  <si>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</si>
  <si>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</si>
  <si>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</si>
  <si>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</si>
  <si>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</si>
  <si>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</si>
  <si>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</si>
  <si>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</si>
  <si>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</si>
  <si>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</si>
  <si>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</si>
  <si>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</si>
  <si>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</si>
  <si>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</si>
  <si>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</si>
  <si>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</si>
  <si>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</si>
  <si>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</si>
  <si>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</si>
  <si>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</si>
  <si>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</si>
  <si>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</si>
  <si>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</si>
  <si>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</si>
  <si>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</si>
  <si>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</si>
  <si>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</si>
  <si>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</si>
  <si>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</si>
  <si>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</si>
  <si>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</si>
  <si>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</si>
  <si>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</si>
  <si>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</si>
  <si>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</si>
  <si>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</si>
  <si>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</si>
  <si>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</si>
  <si>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</si>
  <si>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</si>
  <si>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</si>
  <si>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</si>
  <si>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</si>
  <si>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</si>
  <si>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</si>
  <si>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</si>
  <si>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</si>
  <si>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</si>
  <si>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</si>
  <si>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</si>
  <si>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</si>
  <si>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</si>
  <si>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</si>
  <si>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</si>
  <si>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</si>
  <si>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</si>
  <si>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</si>
  <si>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</si>
  <si>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</si>
  <si>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</si>
  <si>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</si>
  <si>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</si>
  <si>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</si>
  <si>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</si>
  <si>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</si>
  <si>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</si>
  <si>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</si>
  <si>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</si>
  <si>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</si>
  <si>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</si>
  <si>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</si>
  <si>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</si>
  <si>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</si>
  <si>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</si>
  <si>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</si>
  <si>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</si>
  <si>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</si>
  <si>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</si>
  <si>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</si>
  <si>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</si>
  <si>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</si>
  <si>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</si>
  <si>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</si>
  <si>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</si>
  <si>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</si>
  <si>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</si>
  <si>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</si>
  <si>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</si>
  <si>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</si>
  <si>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</si>
  <si>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</si>
  <si>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</si>
  <si>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</si>
  <si>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</si>
  <si>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</si>
  <si>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</si>
  <si>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</si>
  <si>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</si>
  <si>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</si>
  <si>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</si>
  <si>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</si>
  <si>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</si>
  <si>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</si>
  <si>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</si>
  <si>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</si>
  <si>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</si>
  <si>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</si>
  <si>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</si>
  <si>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</si>
  <si>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</si>
  <si>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</si>
  <si>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</si>
  <si>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</si>
  <si>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</si>
  <si>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</si>
  <si>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</si>
  <si>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</si>
  <si>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</si>
  <si>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</si>
  <si>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</si>
  <si>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</si>
  <si>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</si>
  <si>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</si>
  <si>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</si>
  <si>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</si>
  <si>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</si>
  <si>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</si>
  <si>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</si>
  <si>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</si>
  <si>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</si>
  <si>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</si>
  <si>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</si>
  <si>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</si>
  <si>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</si>
  <si>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</si>
  <si>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</si>
  <si>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</si>
  <si>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</si>
  <si>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</si>
  <si>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</si>
  <si>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</si>
  <si>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</si>
  <si>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</si>
  <si>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</si>
  <si>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</si>
  <si>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</si>
  <si>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</si>
  <si>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</si>
  <si>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</si>
  <si>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</si>
  <si>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</si>
  <si>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</si>
  <si>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</si>
  <si>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</si>
  <si>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</si>
  <si>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</si>
  <si>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</si>
  <si>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</si>
  <si>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</si>
  <si>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</si>
  <si>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</si>
  <si>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</si>
  <si>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</si>
  <si>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</si>
  <si>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</si>
  <si>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</si>
  <si>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</si>
  <si>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</si>
  <si>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</si>
  <si>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</si>
  <si>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</si>
  <si>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</si>
  <si>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</si>
  <si>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</si>
  <si>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</si>
  <si>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</si>
  <si>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</si>
  <si>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</si>
  <si>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</si>
  <si>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</si>
  <si>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</si>
  <si>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</si>
  <si>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</si>
  <si>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</si>
  <si>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</si>
  <si>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</si>
  <si>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</si>
  <si>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</si>
  <si>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</si>
  <si>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</si>
  <si>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</si>
  <si>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</si>
  <si>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</si>
  <si>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</si>
  <si>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</si>
  <si>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</si>
  <si>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</si>
  <si>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</si>
  <si>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</si>
  <si>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</si>
  <si>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</si>
  <si>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</si>
  <si>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</si>
  <si>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</si>
  <si>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</si>
  <si>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</si>
  <si>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</si>
  <si>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</si>
  <si>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</si>
  <si>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</si>
  <si>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</si>
  <si>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</si>
  <si>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</si>
  <si>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</si>
  <si>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</si>
  <si>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</si>
  <si>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</si>
  <si>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</si>
  <si>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</si>
  <si>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</si>
  <si>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</si>
  <si>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</si>
  <si>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</si>
  <si>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</si>
  <si>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</si>
  <si>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</si>
  <si>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</si>
  <si>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</si>
  <si>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</si>
  <si>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</si>
  <si>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</si>
  <si>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</si>
  <si>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</si>
  <si>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</si>
  <si>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</si>
  <si>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</si>
  <si>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</si>
  <si>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</si>
  <si>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</si>
  <si>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</si>
  <si>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</si>
  <si>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</si>
  <si>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</si>
  <si>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</si>
  <si>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</si>
  <si>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</si>
  <si>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</si>
  <si>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</si>
  <si>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</si>
  <si>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</si>
  <si>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</si>
  <si>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</si>
  <si>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</si>
  <si>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</si>
  <si>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</si>
  <si>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</si>
  <si>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</si>
  <si>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</si>
  <si>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</si>
  <si>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</si>
  <si>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</si>
  <si>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</si>
  <si>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</si>
  <si>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</si>
  <si>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</si>
  <si>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</si>
  <si>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</si>
  <si>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</si>
  <si>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</si>
  <si>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</si>
  <si>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</si>
  <si>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</si>
  <si>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</si>
  <si>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</si>
  <si>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</si>
  <si>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</si>
  <si>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</si>
  <si>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</si>
  <si>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</si>
  <si>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</si>
  <si>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</si>
  <si>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</si>
  <si>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</si>
  <si>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</si>
  <si>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</si>
  <si>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</si>
  <si>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</si>
  <si>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</si>
  <si>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</si>
  <si>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</si>
  <si>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</si>
  <si>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</si>
  <si>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</si>
  <si>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</si>
  <si>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</si>
  <si>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</si>
  <si>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</si>
  <si>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</si>
  <si>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</si>
  <si>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</si>
  <si>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</si>
  <si>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</si>
  <si>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</si>
  <si>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</si>
  <si>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</si>
  <si>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</si>
  <si>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</si>
  <si>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</si>
  <si>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</si>
  <si>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</si>
  <si>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</si>
  <si>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</si>
  <si>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</si>
  <si>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</si>
  <si>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</si>
  <si>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</si>
  <si>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</si>
  <si>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</si>
  <si>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</si>
  <si>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</si>
  <si>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</si>
  <si>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</si>
  <si>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</si>
  <si>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</si>
  <si>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</si>
  <si>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</si>
  <si>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</si>
  <si>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</si>
  <si>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</si>
  <si>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</si>
  <si>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</si>
  <si>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</si>
  <si>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</si>
  <si>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</si>
  <si>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</si>
  <si>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</si>
  <si>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</si>
  <si>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</si>
  <si>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</si>
  <si>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</si>
  <si>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</si>
  <si>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</si>
  <si>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</si>
  <si>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</si>
  <si>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</si>
  <si>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</si>
  <si>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</si>
  <si>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</si>
  <si>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</si>
  <si>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</si>
  <si>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</si>
  <si>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</si>
  <si>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</si>
  <si>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</si>
  <si>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</si>
  <si>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</si>
  <si>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</si>
  <si>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</si>
  <si>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</si>
  <si>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</si>
  <si>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</si>
  <si>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</si>
  <si>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</si>
  <si>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</si>
  <si>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</si>
  <si>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</si>
  <si>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</si>
  <si>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</si>
  <si>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</si>
  <si>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</si>
  <si>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</si>
  <si>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</si>
  <si>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</si>
  <si>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</si>
  <si>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</si>
  <si>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</si>
  <si>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</si>
  <si>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</si>
  <si>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</si>
  <si>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</si>
  <si>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</si>
  <si>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</si>
  <si>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</si>
  <si>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</si>
  <si>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</si>
  <si>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</si>
  <si>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</si>
  <si>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</si>
  <si>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</si>
  <si>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</si>
  <si>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</si>
  <si>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</si>
  <si>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</si>
  <si>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</si>
  <si>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</si>
  <si>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</si>
  <si>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</si>
  <si>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</si>
  <si>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</si>
  <si>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</si>
  <si>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</si>
  <si>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</si>
  <si>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</si>
  <si>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</si>
  <si>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</si>
  <si>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</si>
  <si>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</si>
  <si>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</si>
  <si>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</si>
  <si>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</si>
  <si>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</si>
  <si>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</si>
  <si>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</si>
  <si>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</si>
  <si>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</si>
  <si>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</si>
  <si>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</si>
  <si>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</si>
  <si>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</si>
  <si>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</si>
  <si>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</si>
  <si>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</si>
  <si>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</si>
  <si>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</si>
  <si>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</si>
  <si>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</si>
  <si>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</si>
  <si>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</si>
  <si>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</si>
  <si>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</si>
  <si>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</si>
  <si>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</si>
  <si>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</si>
  <si>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</si>
  <si>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</si>
  <si>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</si>
  <si>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</si>
  <si>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</si>
  <si>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</si>
  <si>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</si>
  <si>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</si>
  <si>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</si>
  <si>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</si>
  <si>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</si>
  <si>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</si>
  <si>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</si>
  <si>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</si>
  <si>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</si>
  <si>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</si>
  <si>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</si>
  <si>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</si>
  <si>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</si>
  <si>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</si>
  <si>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</si>
  <si>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</si>
  <si>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</si>
  <si>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</si>
  <si>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</si>
  <si>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</si>
  <si>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</si>
  <si>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</si>
  <si>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</si>
  <si>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</si>
  <si>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</si>
  <si>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</si>
  <si>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</si>
  <si>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</si>
  <si>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</si>
  <si>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</si>
  <si>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</si>
  <si>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</si>
  <si>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</si>
  <si>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</si>
  <si>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</si>
  <si>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</si>
  <si>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</si>
  <si>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</si>
  <si>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</si>
  <si>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</si>
  <si>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</si>
  <si>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</si>
  <si>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</si>
  <si>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</si>
  <si>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</si>
  <si>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</si>
  <si>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</si>
  <si>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</si>
  <si>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</si>
  <si>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</si>
  <si>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</si>
  <si>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</si>
  <si>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</si>
  <si>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</si>
  <si>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</si>
  <si>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</si>
  <si>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</si>
  <si>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</si>
  <si>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</si>
  <si>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</si>
  <si>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</si>
  <si>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</si>
  <si>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</si>
  <si>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</si>
  <si>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</si>
  <si>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</si>
  <si>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</si>
  <si>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</si>
  <si>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</si>
  <si>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</si>
  <si>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</si>
  <si>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</si>
  <si>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</si>
  <si>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</si>
  <si>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</si>
  <si>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</si>
  <si>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</si>
  <si>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</si>
  <si>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</si>
  <si>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</si>
  <si>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</si>
  <si>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</si>
  <si>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</si>
  <si>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</si>
  <si>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</si>
  <si>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</si>
  <si>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</si>
  <si>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</si>
  <si>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</si>
  <si>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</si>
  <si>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</si>
  <si>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</si>
  <si>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</si>
  <si>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</si>
  <si>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</si>
  <si>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</si>
  <si>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</si>
  <si>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</si>
  <si>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</si>
  <si>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</si>
  <si>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</si>
  <si>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</si>
  <si>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</si>
  <si>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</si>
  <si>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</si>
  <si>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</si>
  <si>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</si>
  <si>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</si>
  <si>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</si>
  <si>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</si>
  <si>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</si>
  <si>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</si>
  <si>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</si>
  <si>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</si>
  <si>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</si>
  <si>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</si>
  <si>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</si>
  <si>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</si>
  <si>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</si>
  <si>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</si>
  <si>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</si>
  <si>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</si>
  <si>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</si>
  <si>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</si>
  <si>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</si>
  <si>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</si>
  <si>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</si>
  <si>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</si>
  <si>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</si>
  <si>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</si>
  <si>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</si>
  <si>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</si>
  <si>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</si>
  <si>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</si>
  <si>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</si>
  <si>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</si>
  <si>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</si>
  <si>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</si>
  <si>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</si>
  <si>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</si>
  <si>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</si>
  <si>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</si>
  <si>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</si>
  <si>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</si>
  <si>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</si>
  <si>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</si>
  <si>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</si>
  <si>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</si>
  <si>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</si>
  <si>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</si>
  <si>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</si>
  <si>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</si>
  <si>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</si>
  <si>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</si>
  <si>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</si>
  <si>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</si>
  <si>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</si>
  <si>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</si>
  <si>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</si>
  <si>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</si>
  <si>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</si>
  <si>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</si>
  <si>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</si>
  <si>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</si>
  <si>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</si>
  <si>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</si>
  <si>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</si>
  <si>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</si>
  <si>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</si>
  <si>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</si>
  <si>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</si>
  <si>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</si>
  <si>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</si>
  <si>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</si>
  <si>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</si>
  <si>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</si>
  <si>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</si>
  <si>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</si>
  <si>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</si>
  <si>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</si>
  <si>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</si>
  <si>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</si>
  <si>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</si>
  <si>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</si>
  <si>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</si>
  <si>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</si>
  <si>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</si>
  <si>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</si>
  <si>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</si>
  <si>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</si>
  <si>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</si>
  <si>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</si>
  <si>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</si>
  <si>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</si>
  <si>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</si>
  <si>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</si>
  <si>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</si>
  <si>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</si>
  <si>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</si>
  <si>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</si>
  <si>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</si>
  <si>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</si>
  <si>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</si>
  <si>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</si>
  <si>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</si>
  <si>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</si>
  <si>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</si>
  <si>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</si>
  <si>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</si>
  <si>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</si>
  <si>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</si>
  <si>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</si>
  <si>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</si>
  <si>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</si>
  <si>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</si>
  <si>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</si>
  <si>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</si>
  <si>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</si>
  <si>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</si>
  <si>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</si>
  <si>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</si>
  <si>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</si>
  <si>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</si>
  <si>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</si>
  <si>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</si>
  <si>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</si>
  <si>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</si>
  <si>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</si>
  <si>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</si>
  <si>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</si>
  <si>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</si>
  <si>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</si>
  <si>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</si>
  <si>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</si>
  <si>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</si>
  <si>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</si>
  <si>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</si>
  <si>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</si>
  <si>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</si>
  <si>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</si>
  <si>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</si>
  <si>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</si>
  <si>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</si>
  <si>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</si>
  <si>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</si>
  <si>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</si>
  <si>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</si>
  <si>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</si>
  <si>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</si>
  <si>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</si>
  <si>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</si>
  <si>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</si>
  <si>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</si>
  <si>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</si>
  <si>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</si>
  <si>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</si>
  <si>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</si>
  <si>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</si>
  <si>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</si>
  <si>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</si>
  <si>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</si>
  <si>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</si>
  <si>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</si>
  <si>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</si>
  <si>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</si>
  <si>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</si>
  <si>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</si>
  <si>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</si>
  <si>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</si>
  <si>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</si>
  <si>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</si>
  <si>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</si>
  <si>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</si>
  <si>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</si>
  <si>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</si>
  <si>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</si>
  <si>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</si>
  <si>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</si>
  <si>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</si>
  <si>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</si>
  <si>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</si>
  <si>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</si>
  <si>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</si>
  <si>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</si>
  <si>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</si>
  <si>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</si>
  <si>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</si>
  <si>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</si>
  <si>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</si>
  <si>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</si>
  <si>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</si>
  <si>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</si>
  <si>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</si>
  <si>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</si>
  <si>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</si>
  <si>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</si>
  <si>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</si>
  <si>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</si>
  <si>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</si>
  <si>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</si>
  <si>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</si>
  <si>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</si>
  <si>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</si>
  <si>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</si>
  <si>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</si>
  <si>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</si>
  <si>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</si>
  <si>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</si>
  <si>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</si>
  <si>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</si>
  <si>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</si>
  <si>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</si>
  <si>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</si>
  <si>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</si>
  <si>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</si>
  <si>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</si>
  <si>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</si>
  <si>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</si>
  <si>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</si>
  <si>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</si>
  <si>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</si>
  <si>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</si>
  <si>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</si>
  <si>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</si>
  <si>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</si>
  <si>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</si>
  <si>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</si>
  <si>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</si>
  <si>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</si>
  <si>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</si>
  <si>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</si>
  <si>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</si>
  <si>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</si>
  <si>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</si>
  <si>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</si>
  <si>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</si>
  <si>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</si>
  <si>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</si>
  <si>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</si>
  <si>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</si>
  <si>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</si>
  <si>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</si>
  <si>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</si>
  <si>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</si>
  <si>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</si>
  <si>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</si>
  <si>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</si>
  <si>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</si>
  <si>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</si>
  <si>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</si>
  <si>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</si>
  <si>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</si>
  <si>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</si>
  <si>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</si>
  <si>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</si>
  <si>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</si>
  <si>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</si>
  <si>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</si>
  <si>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</si>
  <si>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</si>
  <si>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</si>
  <si>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</si>
  <si>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</si>
  <si>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</si>
  <si>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</si>
  <si>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</si>
  <si>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</si>
  <si>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</si>
  <si>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</si>
  <si>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</si>
  <si>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</si>
  <si>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</si>
  <si>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</si>
  <si>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</si>
  <si>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</si>
  <si>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</si>
  <si>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</si>
  <si>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</si>
  <si>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</si>
  <si>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</si>
  <si>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</si>
  <si>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</si>
  <si>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</si>
  <si>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</si>
  <si>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</si>
  <si>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</si>
  <si>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</si>
  <si>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</si>
  <si>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</si>
  <si>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</si>
  <si>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</si>
  <si>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</si>
  <si>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</si>
  <si>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</si>
  <si>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</si>
  <si>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</si>
  <si>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</si>
  <si>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</si>
  <si>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</si>
  <si>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</si>
  <si>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</si>
  <si>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</si>
  <si>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</si>
  <si>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</si>
  <si>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</si>
  <si>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</si>
  <si>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</si>
  <si>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</si>
  <si>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</si>
  <si>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</si>
  <si>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</si>
  <si>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</si>
  <si>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</si>
  <si>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</si>
  <si>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</si>
  <si>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</si>
  <si>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</si>
  <si>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</si>
  <si>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</si>
  <si>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</si>
  <si>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</si>
  <si>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</si>
  <si>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</si>
  <si>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</si>
  <si>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</si>
  <si>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</si>
  <si>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</si>
  <si>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</si>
  <si>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</si>
  <si>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</si>
  <si>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</si>
  <si>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</si>
  <si>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</si>
  <si>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</si>
  <si>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</si>
  <si>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</si>
  <si>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</si>
  <si>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</si>
  <si>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</si>
  <si>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</si>
  <si>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</si>
  <si>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</si>
  <si>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</si>
  <si>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</si>
  <si>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</si>
  <si>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</si>
  <si>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</si>
  <si>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</si>
  <si>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</si>
  <si>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</si>
  <si>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</si>
  <si>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</si>
  <si>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</si>
  <si>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</si>
  <si>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</si>
  <si>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</si>
  <si>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</si>
  <si>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</si>
  <si>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</si>
  <si>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</si>
  <si>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</si>
  <si>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</si>
  <si>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</si>
  <si>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</si>
  <si>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</si>
  <si>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</si>
  <si>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</si>
  <si>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</si>
  <si>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</si>
  <si>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</si>
  <si>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</si>
  <si>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</si>
  <si>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</si>
  <si>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</si>
  <si>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</si>
  <si>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</si>
  <si>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</si>
  <si>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</si>
  <si>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</si>
  <si>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</si>
  <si>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</si>
  <si>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</si>
  <si>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</si>
  <si>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</si>
  <si>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</si>
  <si>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</si>
  <si>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</si>
  <si>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</si>
  <si>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</si>
  <si>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</si>
  <si>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</si>
  <si>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</si>
  <si>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</si>
  <si>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</si>
  <si>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</si>
  <si>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</si>
  <si>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</si>
  <si>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</si>
  <si>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</si>
  <si>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</si>
  <si>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</si>
  <si>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</si>
  <si>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</si>
  <si>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</si>
  <si>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</si>
  <si>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</si>
  <si>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</si>
  <si>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</si>
  <si>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</si>
  <si>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</si>
  <si>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</si>
  <si>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</si>
  <si>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</si>
  <si>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</si>
  <si>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</si>
  <si>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</si>
  <si>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</si>
  <si>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</si>
  <si>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</si>
  <si>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</si>
  <si>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</si>
  <si>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</si>
  <si>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</si>
  <si>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</si>
  <si>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</si>
  <si>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</si>
  <si>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</si>
  <si>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</si>
  <si>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</si>
  <si>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</si>
  <si>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</si>
  <si>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</si>
  <si>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</si>
  <si>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</si>
  <si>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</si>
  <si>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</si>
  <si>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</si>
  <si>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</si>
  <si>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</si>
  <si>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</si>
  <si>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</si>
  <si>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</si>
  <si>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</si>
  <si>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</si>
  <si>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</si>
  <si>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</si>
  <si>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</si>
  <si>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</si>
  <si>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</si>
  <si>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</si>
  <si>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</si>
  <si>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</si>
  <si>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</si>
  <si>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</si>
  <si>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</si>
  <si>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</si>
  <si>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</si>
  <si>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</si>
  <si>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</si>
  <si>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</si>
  <si>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</si>
  <si>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</si>
  <si>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</si>
  <si>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</si>
  <si>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</si>
  <si>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</si>
  <si>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</si>
  <si>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</si>
  <si>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</si>
  <si>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</si>
  <si>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</si>
  <si>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</si>
  <si>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</si>
  <si>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</si>
  <si>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</si>
  <si>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</si>
  <si>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</si>
  <si>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</si>
  <si>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</si>
  <si>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</si>
  <si>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</si>
  <si>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</si>
  <si>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</si>
  <si>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</si>
  <si>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</si>
  <si>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</si>
  <si>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</si>
  <si>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</si>
  <si>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</si>
  <si>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</si>
  <si>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</si>
  <si>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</si>
  <si>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</si>
  <si>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</si>
  <si>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</si>
  <si>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</si>
  <si>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</si>
  <si>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</si>
  <si>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</si>
  <si>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</si>
  <si>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</si>
  <si>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</si>
  <si>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</si>
  <si>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</si>
  <si>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</si>
  <si>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</si>
  <si>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</si>
  <si>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</si>
  <si>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</si>
  <si>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</si>
  <si>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</si>
  <si>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</si>
  <si>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</si>
  <si>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</si>
  <si>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</si>
  <si>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</si>
  <si>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</si>
  <si>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</si>
  <si>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</si>
  <si>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</si>
  <si>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</si>
  <si>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</si>
  <si>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</si>
  <si>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</si>
  <si>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</si>
  <si>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</si>
  <si>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</si>
  <si>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</si>
  <si>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</si>
  <si>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</si>
  <si>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</si>
  <si>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</si>
  <si>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</si>
  <si>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</si>
  <si>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</si>
  <si>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</si>
  <si>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</si>
  <si>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</si>
  <si>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</si>
  <si>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</si>
  <si>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</si>
  <si>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</si>
  <si>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</si>
  <si>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</si>
  <si>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</si>
  <si>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</si>
  <si>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</si>
  <si>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</si>
  <si>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</si>
  <si>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</si>
  <si>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</si>
  <si>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</si>
  <si>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</si>
  <si>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</si>
  <si>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</si>
  <si>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</si>
  <si>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</si>
  <si>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</si>
  <si>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</si>
  <si>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</si>
  <si>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</si>
  <si>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</si>
  <si>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</si>
  <si>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</si>
  <si>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</si>
  <si>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</si>
  <si>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</si>
  <si>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</si>
  <si>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</si>
  <si>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</si>
  <si>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</si>
  <si>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</si>
  <si>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</si>
  <si>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</si>
  <si>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</si>
  <si>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</si>
  <si>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</si>
  <si>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</si>
  <si>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</si>
  <si>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</si>
  <si>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</si>
  <si>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</si>
  <si>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</si>
  <si>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</si>
  <si>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</si>
  <si>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</si>
  <si>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</si>
  <si>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</si>
  <si>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</si>
  <si>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</si>
  <si>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</si>
  <si>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</si>
  <si>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</si>
  <si>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</si>
  <si>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</si>
  <si>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</si>
  <si>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</si>
  <si>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</si>
  <si>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</si>
  <si>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</si>
  <si>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</si>
  <si>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</si>
  <si>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</si>
  <si>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</si>
  <si>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</si>
  <si>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</si>
  <si>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</si>
  <si>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</si>
  <si>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</si>
  <si>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</si>
  <si>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</si>
  <si>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</si>
  <si>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</si>
  <si>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</si>
  <si>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</si>
  <si>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</si>
  <si>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</si>
  <si>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</si>
  <si>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</si>
  <si>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</si>
  <si>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</si>
  <si>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</si>
  <si>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</si>
  <si>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</si>
  <si>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</si>
  <si>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</si>
  <si>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</si>
  <si>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</si>
  <si>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</si>
  <si>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</si>
  <si>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</si>
  <si>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</si>
  <si>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</si>
  <si>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</si>
  <si>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</si>
  <si>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</si>
  <si>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</si>
  <si>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</si>
  <si>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</si>
  <si>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</si>
  <si>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</si>
  <si>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</si>
  <si>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</si>
  <si>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</si>
  <si>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</si>
  <si>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</si>
  <si>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</si>
  <si>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</si>
  <si>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</si>
  <si>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</si>
  <si>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</si>
  <si>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</si>
  <si>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</si>
  <si>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</si>
  <si>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</si>
  <si>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</si>
  <si>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</si>
  <si>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</si>
  <si>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</si>
  <si>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</si>
  <si>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</si>
  <si>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</si>
  <si>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</si>
  <si>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</si>
  <si>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</si>
  <si>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</si>
  <si>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</si>
  <si>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</si>
  <si>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</si>
  <si>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</si>
  <si>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</si>
  <si>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</si>
  <si>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</si>
  <si>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</si>
  <si>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</si>
  <si>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</si>
  <si>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</si>
  <si>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</si>
  <si>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</si>
  <si>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</si>
  <si>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</si>
  <si>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</si>
  <si>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</si>
  <si>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</si>
  <si>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</si>
  <si>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</si>
  <si>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</si>
  <si>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</si>
  <si>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</si>
  <si>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</si>
  <si>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</si>
  <si>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</si>
  <si>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</si>
  <si>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</si>
  <si>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</si>
  <si>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</si>
  <si>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</si>
  <si>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</si>
  <si>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</si>
  <si>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</si>
  <si>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</si>
  <si>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</si>
  <si>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</si>
  <si>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</si>
  <si>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</si>
  <si>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</si>
  <si>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</si>
  <si>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</si>
  <si>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</si>
  <si>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</si>
  <si>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</si>
  <si>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</si>
  <si>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</si>
  <si>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</si>
  <si>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</si>
  <si>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</si>
  <si>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</si>
  <si>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</si>
  <si>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</si>
  <si>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</si>
  <si>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</si>
  <si>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</si>
  <si>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</si>
  <si>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</si>
  <si>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</si>
  <si>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</si>
  <si>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</si>
  <si>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</si>
  <si>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</si>
  <si>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</si>
  <si>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</si>
  <si>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</si>
  <si>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</si>
  <si>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</si>
  <si>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</si>
  <si>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</si>
  <si>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</si>
  <si>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</si>
  <si>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</si>
  <si>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</si>
  <si>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</si>
  <si>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</si>
  <si>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</si>
  <si>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</si>
  <si>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</si>
  <si>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</si>
  <si>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</si>
  <si>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</si>
  <si>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</si>
  <si>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</si>
  <si>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</si>
  <si>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</si>
  <si>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</si>
  <si>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</si>
  <si>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</si>
  <si>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</si>
  <si>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</si>
  <si>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</si>
  <si>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</si>
  <si>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</si>
  <si>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</si>
  <si>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</si>
  <si>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</si>
  <si>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</si>
  <si>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</si>
  <si>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</si>
  <si>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</si>
  <si>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</si>
  <si>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</si>
  <si>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</si>
  <si>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</si>
  <si>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</si>
  <si>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</si>
  <si>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</si>
  <si>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</si>
  <si>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</si>
  <si>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</si>
  <si>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</si>
  <si>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</si>
  <si>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</si>
  <si>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</si>
  <si>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</si>
  <si>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</si>
  <si>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</si>
  <si>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</si>
  <si>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</si>
  <si>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</si>
  <si>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</si>
  <si>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</si>
  <si>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</si>
  <si>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</si>
  <si>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</si>
  <si>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</si>
  <si>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</si>
  <si>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</si>
  <si>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</si>
  <si>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</si>
  <si>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</si>
  <si>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</si>
  <si>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</si>
  <si>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</si>
  <si>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</si>
  <si>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</si>
  <si>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</si>
  <si>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</si>
  <si>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</si>
  <si>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</si>
  <si>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</si>
  <si>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</si>
  <si>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</si>
  <si>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</si>
  <si>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</si>
  <si>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</si>
  <si>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</si>
  <si>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</si>
  <si>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</si>
  <si>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</si>
  <si>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</si>
  <si>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</si>
  <si>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</si>
  <si>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</si>
  <si>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</si>
  <si>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</si>
  <si>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</si>
  <si>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</si>
  <si>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</si>
  <si>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</si>
  <si>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</si>
  <si>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</si>
  <si>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</si>
  <si>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</si>
  <si>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</si>
  <si>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</si>
  <si>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</si>
  <si>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</si>
  <si>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</si>
  <si>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</si>
  <si>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</si>
  <si>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</si>
  <si>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</si>
  <si>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</si>
  <si>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</si>
  <si>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</si>
  <si>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</si>
  <si>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</si>
  <si>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</si>
  <si>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</si>
  <si>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</si>
  <si>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</si>
  <si>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</si>
  <si>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</si>
  <si>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</si>
  <si>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</si>
  <si>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</si>
  <si>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</si>
  <si>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</si>
  <si>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</si>
  <si>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</si>
  <si>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</si>
  <si>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</si>
  <si>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</si>
  <si>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</si>
  <si>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</si>
  <si>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</si>
  <si>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</si>
  <si>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</si>
  <si>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</si>
  <si>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</si>
  <si>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</si>
  <si>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</si>
  <si>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</si>
  <si>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</si>
  <si>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</si>
  <si>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</si>
  <si>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</si>
  <si>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</si>
  <si>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</si>
  <si>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</si>
  <si>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</si>
  <si>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</si>
  <si>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</si>
  <si>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</si>
  <si>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</si>
  <si>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</si>
  <si>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</si>
  <si>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</si>
  <si>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</si>
  <si>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</si>
  <si>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</si>
  <si>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</si>
  <si>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</si>
  <si>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</si>
  <si>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</si>
  <si>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</si>
  <si>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</si>
  <si>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</si>
  <si>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</si>
  <si>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</si>
  <si>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</si>
  <si>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</si>
  <si>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</si>
  <si>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</si>
  <si>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</si>
  <si>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</si>
  <si>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</si>
  <si>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</si>
  <si>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</si>
  <si>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</si>
  <si>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</si>
  <si>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</si>
  <si>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</si>
  <si>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</si>
  <si>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</si>
  <si>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</si>
  <si>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</si>
  <si>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</si>
  <si>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</si>
  <si>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</si>
  <si>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</si>
  <si>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</si>
  <si>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</si>
  <si>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</si>
  <si>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</si>
  <si>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</si>
  <si>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</si>
  <si>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</si>
  <si>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</si>
  <si>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</si>
  <si>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</si>
  <si>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</si>
  <si>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</si>
  <si>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</si>
  <si>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</si>
  <si>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</si>
  <si>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</si>
  <si>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</si>
  <si>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</si>
  <si>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</si>
  <si>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</si>
  <si>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</si>
  <si>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</si>
  <si>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</si>
  <si>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</si>
  <si>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</si>
  <si>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</si>
  <si>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</si>
  <si>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</si>
  <si>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</si>
  <si>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</si>
  <si>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</si>
  <si>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</si>
  <si>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</si>
  <si>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</si>
  <si>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</si>
  <si>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</si>
  <si>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</si>
  <si>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</si>
  <si>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</si>
  <si>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</si>
  <si>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</si>
  <si>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</si>
  <si>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</si>
  <si>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</si>
  <si>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</si>
  <si>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</si>
  <si>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</si>
  <si>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</si>
  <si>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</si>
  <si>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</si>
  <si>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</si>
  <si>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</si>
  <si>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</si>
  <si>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</si>
  <si>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</si>
  <si>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</si>
  <si>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</si>
  <si>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</si>
  <si>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</si>
  <si>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</si>
  <si>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</si>
  <si>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</si>
  <si>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</si>
  <si>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</si>
  <si>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</si>
  <si>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</si>
  <si>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</si>
  <si>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</si>
  <si>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</si>
  <si>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</si>
  <si>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</si>
  <si>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</si>
  <si>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</si>
  <si>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</si>
  <si>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</si>
  <si>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</si>
  <si>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</si>
  <si>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</si>
  <si>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</si>
  <si>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</si>
  <si>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</si>
  <si>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</si>
  <si>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</si>
  <si>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</si>
  <si>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</si>
  <si>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</si>
  <si>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</si>
  <si>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</si>
  <si>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</si>
  <si>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</si>
  <si>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</si>
  <si>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</si>
  <si>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</si>
  <si>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</si>
  <si>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</si>
  <si>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</si>
  <si>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</si>
  <si>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</si>
  <si>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</si>
  <si>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</si>
  <si>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</si>
  <si>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</si>
  <si>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</si>
  <si>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</si>
  <si>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</si>
  <si>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</si>
  <si>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</si>
  <si>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</si>
  <si>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</si>
  <si>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</si>
  <si>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</si>
  <si>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</si>
  <si>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</si>
  <si>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</si>
  <si>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</si>
  <si>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</si>
  <si>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</si>
  <si>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</si>
  <si>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</si>
  <si>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</si>
  <si>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</si>
  <si>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</si>
  <si>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</si>
  <si>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</si>
  <si>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</si>
  <si>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</si>
  <si>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</si>
  <si>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</si>
  <si>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</si>
  <si>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</si>
  <si>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</si>
  <si>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</si>
  <si>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</si>
  <si>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</si>
  <si>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</si>
  <si>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</si>
  <si>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</si>
  <si>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</si>
  <si>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</si>
  <si>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</si>
  <si>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</si>
  <si>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</si>
  <si>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</si>
  <si>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</si>
  <si>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</si>
  <si>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</si>
  <si>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</si>
  <si>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</si>
  <si>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</si>
  <si>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</si>
  <si>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</si>
  <si>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</si>
  <si>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</si>
  <si>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</si>
  <si>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</si>
  <si>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</si>
  <si>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</si>
  <si>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</si>
  <si>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</si>
  <si>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</si>
  <si>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</si>
  <si>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</si>
  <si>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</si>
  <si>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</si>
  <si>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</si>
  <si>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</si>
  <si>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</si>
  <si>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</si>
  <si>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</si>
  <si>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</si>
  <si>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</si>
  <si>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</si>
  <si>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</si>
  <si>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</si>
  <si>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</si>
  <si>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</si>
  <si>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</si>
  <si>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</si>
  <si>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</si>
  <si>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</si>
  <si>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</si>
  <si>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</si>
  <si>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</si>
  <si>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</si>
  <si>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</si>
  <si>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</si>
  <si>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</si>
  <si>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</si>
  <si>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</si>
  <si>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</si>
  <si>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</si>
  <si>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</si>
  <si>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</si>
  <si>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</si>
  <si>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</si>
  <si>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</si>
  <si>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</si>
  <si>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</si>
  <si>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</si>
  <si>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</si>
  <si>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</si>
  <si>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</si>
  <si>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</si>
  <si>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</si>
  <si>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</si>
  <si>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</si>
  <si>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</si>
  <si>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</si>
  <si>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</si>
  <si>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</si>
  <si>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</si>
  <si>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</si>
  <si>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</si>
  <si>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</si>
  <si>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</si>
  <si>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</si>
  <si>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</si>
  <si>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</si>
  <si>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</si>
  <si>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</si>
  <si>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</si>
  <si>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</si>
  <si>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</si>
  <si>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</si>
  <si>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</si>
  <si>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</si>
  <si>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</si>
  <si>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</si>
  <si>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</si>
  <si>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</si>
  <si>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</si>
  <si>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</si>
  <si>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</si>
  <si>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</si>
  <si>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</si>
  <si>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</si>
  <si>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</si>
  <si>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</si>
  <si>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</si>
  <si>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</si>
  <si>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</si>
  <si>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</si>
  <si>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</si>
  <si>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</si>
  <si>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</si>
  <si>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</si>
  <si>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</si>
  <si>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</si>
  <si>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</si>
  <si>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</si>
  <si>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</si>
  <si>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</si>
  <si>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</si>
  <si>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</si>
  <si>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</si>
  <si>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</si>
  <si>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</si>
  <si>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</si>
  <si>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</si>
  <si>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</si>
  <si>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</si>
  <si>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</si>
  <si>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</si>
  <si>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</si>
  <si>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</si>
  <si>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</si>
  <si>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</si>
  <si>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</si>
  <si>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</si>
  <si>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</si>
  <si>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</si>
  <si>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</si>
  <si>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</si>
  <si>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</si>
  <si>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</si>
  <si>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</si>
  <si>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</si>
  <si>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</si>
  <si>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</si>
  <si>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</si>
  <si>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</si>
  <si>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</si>
  <si>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</si>
  <si>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</si>
  <si>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</si>
  <si>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</si>
  <si>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</si>
  <si>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</si>
  <si>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</si>
  <si>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</si>
  <si>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</si>
  <si>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</si>
  <si>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</si>
  <si>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</si>
  <si>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</si>
  <si>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</si>
  <si>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</si>
  <si>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</si>
  <si>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</si>
  <si>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</si>
  <si>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</si>
  <si>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</si>
  <si>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</si>
  <si>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</si>
  <si>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</si>
  <si>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</si>
  <si>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</si>
  <si>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</si>
  <si>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</si>
  <si>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</si>
  <si>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</si>
  <si>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</si>
  <si>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</si>
  <si>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</si>
  <si>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</si>
  <si>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</si>
  <si>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</si>
  <si>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</si>
  <si>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</si>
  <si>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</si>
  <si>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</si>
  <si>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</si>
  <si>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</si>
  <si>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</si>
  <si>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</si>
  <si>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</si>
  <si>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</si>
  <si>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</si>
  <si>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</si>
  <si>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</si>
  <si>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</si>
  <si>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</si>
  <si>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</si>
  <si>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</si>
  <si>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</si>
  <si>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</si>
  <si>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</si>
  <si>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</si>
  <si>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</si>
  <si>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</si>
  <si>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</si>
  <si>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</si>
  <si>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</si>
  <si>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</si>
  <si>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</si>
  <si>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</si>
  <si>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</si>
  <si>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</si>
  <si>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</si>
  <si>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</si>
  <si>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</si>
  <si>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</si>
  <si>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</si>
  <si>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</si>
  <si>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</si>
  <si>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</si>
  <si>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</si>
  <si>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</si>
  <si>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</si>
  <si>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</si>
  <si>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</si>
  <si>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</si>
  <si>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</si>
  <si>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</si>
  <si>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</si>
  <si>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</si>
  <si>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</si>
  <si>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</si>
  <si>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</si>
  <si>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</si>
  <si>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</si>
  <si>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</si>
  <si>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</si>
  <si>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</si>
  <si>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</si>
  <si>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</si>
  <si>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</si>
  <si>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</si>
  <si>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</si>
  <si>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</si>
  <si>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</si>
  <si>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</si>
  <si>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</si>
  <si>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</si>
  <si>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</si>
  <si>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</si>
  <si>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</si>
  <si>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</si>
  <si>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</si>
  <si>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</si>
  <si>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</si>
  <si>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</si>
  <si>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</si>
  <si>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</si>
  <si>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</si>
  <si>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</si>
  <si>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</si>
  <si>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</si>
  <si>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</si>
  <si>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</si>
  <si>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</si>
  <si>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</si>
  <si>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</si>
  <si>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</si>
  <si>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</si>
  <si>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</si>
  <si>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</si>
  <si>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</si>
  <si>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</si>
  <si>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</si>
  <si>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</si>
  <si>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</si>
  <si>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</si>
  <si>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</si>
  <si>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</si>
  <si>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</si>
  <si>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</si>
  <si>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</si>
  <si>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</si>
  <si>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</si>
  <si>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</si>
  <si>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</si>
  <si>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</si>
  <si>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</si>
  <si>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</si>
  <si>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</si>
  <si>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</si>
  <si>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</si>
  <si>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</si>
  <si>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</si>
  <si>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</si>
  <si>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</si>
  <si>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</si>
  <si>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</si>
  <si>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</si>
  <si>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</si>
  <si>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</si>
  <si>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</si>
  <si>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</si>
  <si>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</si>
  <si>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</si>
  <si>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</si>
  <si>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</si>
  <si>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</si>
  <si>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</si>
  <si>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</si>
  <si>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</si>
  <si>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</si>
  <si>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</si>
  <si>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</si>
  <si>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</si>
  <si>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</si>
  <si>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</si>
  <si>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</si>
  <si>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</si>
  <si>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</si>
  <si>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</si>
  <si>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</si>
  <si>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</si>
  <si>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</si>
  <si>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</si>
  <si>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</si>
  <si>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</si>
  <si>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</si>
  <si>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</si>
  <si>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</si>
  <si>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</si>
  <si>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</si>
  <si>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</si>
  <si>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</si>
  <si>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</si>
  <si>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</si>
  <si>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</si>
  <si>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</si>
  <si>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</si>
  <si>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</si>
  <si>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</si>
  <si>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</si>
  <si>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</si>
  <si>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</si>
  <si>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</si>
  <si>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</si>
  <si>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</si>
  <si>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</si>
  <si>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</si>
  <si>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</si>
  <si>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</si>
  <si>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</si>
  <si>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</si>
  <si>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</si>
  <si>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</si>
  <si>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</si>
  <si>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</si>
  <si>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</si>
  <si>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</si>
  <si>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</si>
  <si>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</si>
  <si>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</si>
  <si>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</si>
  <si>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</si>
  <si>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</si>
  <si>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</si>
  <si>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</si>
  <si>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</si>
  <si>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</si>
  <si>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</si>
  <si>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</si>
  <si>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</si>
  <si>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</si>
  <si>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</si>
  <si>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</si>
  <si>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</si>
  <si>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</si>
  <si>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</si>
  <si>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</si>
  <si>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</si>
  <si>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</si>
  <si>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</si>
  <si>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</si>
  <si>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</si>
  <si>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</si>
  <si>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</si>
  <si>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</si>
  <si>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</si>
  <si>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</si>
  <si>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</si>
  <si>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</si>
  <si>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</si>
  <si>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</si>
  <si>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</si>
  <si>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</si>
  <si>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</si>
  <si>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</si>
  <si>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</si>
  <si>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</si>
  <si>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</si>
  <si>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</si>
  <si>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</si>
  <si>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</si>
  <si>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</si>
  <si>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</si>
  <si>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</si>
  <si>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</si>
  <si>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</si>
  <si>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</si>
  <si>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</si>
  <si>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</si>
  <si>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</si>
  <si>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</si>
  <si>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</si>
  <si>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</si>
  <si>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</si>
  <si>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</si>
  <si>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</si>
  <si>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</si>
  <si>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</si>
  <si>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</si>
  <si>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</si>
  <si>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</si>
  <si>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</si>
  <si>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</si>
  <si>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</si>
  <si>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</si>
  <si>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</si>
  <si>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</si>
  <si>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</si>
  <si>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</si>
  <si>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</si>
  <si>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</si>
  <si>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</si>
  <si>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</si>
  <si>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</si>
  <si>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</si>
  <si>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</si>
  <si>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</si>
  <si>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</si>
  <si>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</si>
  <si>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</si>
  <si>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</si>
  <si>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</si>
  <si>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</si>
  <si>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</si>
  <si>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</si>
  <si>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</si>
  <si>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</si>
  <si>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</si>
  <si>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</si>
  <si>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</si>
  <si>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</si>
  <si>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</si>
  <si>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</si>
  <si>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</si>
  <si>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</si>
  <si>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</si>
  <si>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</si>
  <si>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</si>
  <si>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</si>
  <si>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</si>
  <si>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</si>
  <si>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</si>
  <si>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</si>
  <si>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</si>
  <si>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</si>
  <si>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</si>
  <si>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</si>
  <si>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</si>
  <si>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</si>
  <si>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</si>
  <si>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</si>
  <si>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</si>
  <si>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</si>
  <si>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</si>
  <si>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</si>
  <si>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</si>
  <si>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</si>
  <si>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</si>
  <si>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</si>
  <si>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</si>
  <si>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</si>
  <si>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</si>
  <si>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</si>
  <si>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</si>
  <si>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</si>
  <si>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</si>
  <si>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</si>
  <si>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</si>
  <si>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</si>
  <si>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</si>
  <si>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</si>
  <si>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</si>
  <si>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</si>
  <si>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</si>
  <si>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</si>
  <si>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</si>
  <si>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</si>
  <si>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</si>
  <si>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</si>
  <si>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</si>
  <si>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</si>
  <si>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</si>
  <si>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</si>
  <si>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</si>
  <si>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</si>
  <si>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</si>
  <si>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</si>
  <si>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</si>
  <si>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</si>
  <si>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</si>
  <si>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</si>
  <si>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</si>
  <si>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</si>
  <si>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</si>
  <si>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</si>
  <si>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</si>
  <si>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</si>
  <si>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</si>
  <si>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</si>
  <si>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</si>
  <si>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</si>
  <si>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</si>
  <si>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</si>
  <si>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</si>
  <si>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</si>
  <si>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</si>
  <si>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</si>
  <si>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</si>
  <si>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</si>
  <si>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</si>
  <si>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</si>
  <si>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</si>
  <si>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</si>
  <si>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</si>
  <si>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</si>
  <si>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</si>
  <si>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</si>
  <si>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</si>
  <si>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</si>
  <si>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</si>
  <si>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</si>
  <si>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</si>
  <si>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</si>
  <si>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</si>
  <si>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</si>
  <si>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</si>
  <si>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</si>
  <si>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</si>
  <si>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</si>
  <si>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</si>
  <si>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</si>
  <si>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</si>
  <si>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</si>
  <si>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</si>
  <si>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</si>
  <si>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</si>
  <si>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</si>
  <si>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</si>
  <si>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</si>
  <si>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</si>
  <si>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</si>
  <si>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</si>
  <si>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</si>
  <si>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</si>
  <si>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</si>
  <si>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</si>
  <si>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</si>
  <si>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</si>
  <si>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</si>
  <si>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</si>
  <si>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</si>
  <si>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</si>
  <si>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</si>
  <si>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</si>
  <si>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</si>
  <si>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</si>
  <si>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</si>
  <si>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</si>
  <si>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</si>
  <si>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</si>
  <si>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</si>
  <si>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</si>
  <si>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</si>
  <si>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</si>
  <si>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</si>
  <si>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</si>
  <si>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</si>
  <si>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</si>
  <si>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</si>
  <si>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</si>
  <si>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</si>
  <si>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</si>
  <si>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</si>
  <si>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</si>
  <si>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</si>
  <si>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</si>
  <si>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</si>
  <si>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</si>
  <si>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</si>
  <si>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</si>
  <si>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</si>
  <si>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</si>
  <si>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</si>
  <si>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</si>
  <si>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</si>
  <si>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</si>
  <si>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</si>
  <si>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</si>
  <si>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</si>
  <si>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</si>
  <si>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</si>
  <si>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</si>
  <si>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</si>
  <si>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</si>
  <si>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</si>
  <si>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</si>
  <si>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</si>
  <si>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</si>
  <si>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</si>
  <si>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</si>
  <si>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</si>
  <si>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</si>
  <si>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</si>
  <si>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</si>
  <si>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</si>
  <si>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</si>
  <si>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</si>
  <si>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</si>
  <si>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</si>
  <si>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</si>
  <si>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</si>
  <si>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</si>
  <si>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</si>
  <si>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</si>
  <si>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</si>
  <si>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</si>
  <si>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</si>
  <si>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</si>
  <si>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</si>
  <si>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</si>
  <si>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</si>
  <si>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</si>
  <si>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</si>
  <si>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</si>
  <si>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</si>
  <si>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</si>
  <si>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</si>
  <si>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</si>
  <si>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</si>
  <si>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</si>
  <si>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</si>
  <si>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</si>
  <si>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</si>
  <si>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</si>
  <si>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</si>
  <si>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</si>
  <si>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</si>
  <si>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</si>
  <si>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</si>
  <si>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</si>
  <si>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</si>
  <si>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</si>
  <si>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</si>
  <si>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</si>
  <si>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</si>
  <si>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</si>
  <si>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</si>
  <si>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</si>
  <si>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</si>
  <si>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</si>
  <si>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</si>
  <si>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</si>
  <si>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</si>
  <si>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</si>
  <si>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</si>
  <si>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</si>
  <si>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</si>
  <si>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</si>
  <si>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</si>
  <si>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</si>
  <si>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</si>
  <si>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</si>
  <si>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</si>
  <si>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</si>
  <si>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</si>
  <si>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</si>
  <si>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</si>
  <si>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</si>
  <si>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</si>
  <si>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</si>
  <si>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</si>
  <si>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</si>
  <si>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</si>
  <si>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</si>
  <si>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</si>
  <si>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</si>
  <si>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</si>
  <si>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</si>
  <si>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</si>
  <si>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</si>
  <si>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</si>
  <si>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</si>
  <si>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</si>
  <si>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</si>
  <si>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</si>
  <si>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</si>
  <si>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</si>
  <si>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</si>
  <si>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</si>
  <si>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</si>
  <si>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</si>
  <si>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</si>
  <si>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</si>
  <si>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</si>
  <si>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</si>
  <si>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</si>
  <si>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</si>
  <si>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</si>
  <si>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</si>
  <si>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</si>
  <si>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</si>
  <si>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</si>
  <si>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</si>
  <si>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</si>
  <si>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</si>
  <si>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</si>
  <si>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</si>
  <si>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</si>
  <si>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</si>
  <si>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</si>
  <si>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</si>
  <si>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</si>
  <si>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</si>
  <si>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</si>
  <si>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</si>
  <si>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</si>
  <si>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</si>
  <si>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</si>
  <si>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</si>
  <si>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</si>
  <si>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</si>
  <si>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</si>
  <si>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</si>
  <si>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</si>
  <si>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</si>
  <si>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</si>
  <si>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</si>
  <si>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</si>
  <si>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</si>
  <si>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</si>
  <si>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</si>
  <si>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</si>
  <si>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</si>
  <si>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</si>
  <si>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</si>
  <si>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</si>
  <si>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</si>
  <si>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</si>
  <si>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</si>
  <si>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</si>
  <si>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</si>
  <si>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</si>
  <si>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</si>
  <si>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</si>
  <si>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</si>
  <si>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</si>
  <si>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</si>
  <si>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</si>
  <si>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</si>
  <si>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</si>
  <si>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</si>
  <si>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</si>
  <si>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</si>
  <si>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</si>
  <si>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</si>
  <si>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</si>
  <si>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</si>
  <si>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</si>
  <si>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</si>
  <si>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</si>
  <si>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</si>
  <si>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</si>
  <si>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</si>
  <si>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</si>
  <si>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</si>
  <si>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</si>
  <si>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</si>
  <si>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</si>
  <si>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</si>
  <si>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</si>
  <si>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</si>
  <si>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</si>
  <si>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</si>
  <si>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</si>
  <si>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</si>
  <si>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</si>
  <si>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</si>
  <si>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</si>
  <si>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</si>
  <si>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</si>
  <si>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</si>
  <si>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</si>
  <si>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</si>
  <si>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</si>
  <si>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</si>
  <si>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</si>
  <si>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</si>
  <si>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</si>
  <si>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</si>
  <si>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</si>
  <si>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</si>
  <si>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</si>
  <si>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</si>
  <si>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</si>
  <si>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</si>
  <si>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</si>
  <si>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</si>
  <si>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</si>
  <si>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</si>
  <si>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</si>
  <si>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</si>
  <si>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</si>
  <si>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</si>
  <si>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</si>
  <si>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</si>
  <si>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</si>
  <si>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</si>
  <si>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</si>
  <si>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</si>
  <si>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</si>
  <si>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</si>
  <si>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</si>
  <si>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</si>
  <si>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</si>
  <si>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</si>
  <si>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</si>
  <si>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</si>
  <si>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</si>
  <si>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</si>
  <si>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</si>
  <si>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</si>
  <si>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</si>
  <si>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</si>
  <si>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</si>
  <si>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</si>
  <si>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</si>
  <si>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</si>
  <si>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</si>
  <si>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</si>
  <si>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</si>
  <si>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</si>
  <si>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</si>
  <si>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</si>
  <si>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</si>
  <si>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</si>
  <si>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</si>
  <si>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</si>
  <si>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</si>
  <si>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</si>
  <si>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</si>
  <si>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</si>
  <si>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</si>
  <si>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</si>
  <si>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</si>
  <si>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</si>
  <si>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</si>
  <si>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</si>
  <si>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</si>
  <si>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</si>
  <si>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</si>
  <si>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</si>
  <si>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</si>
  <si>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</si>
  <si>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</si>
  <si>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</si>
  <si>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</si>
  <si>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</si>
  <si>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</si>
  <si>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</si>
  <si>
    <t>BOGOTA 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</si>
</sst>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BOGOTA DC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2539</v>
      </c>
      <c r="B9" s="5">
        <v>11</v>
      </c>
      <c r="C9" s="3" t="s">
        <v>2539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11</v>
      </c>
      <c r="B11" s="6"/>
      <c r="C11" s="11" t="str">
        <f>+C9</f>
        <v>BOGOTA DC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BOGOTA DC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804455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733122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71333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1.1358114587868207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0.48227718749615256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0.73611401143854505</v>
      </c>
      <c r="D25" s="190">
        <v>0.81480897431140464</v>
      </c>
      <c r="E25" s="190">
        <v>0.85581807804896037</v>
      </c>
      <c r="F25" s="190">
        <v>0.9212817010482155</v>
      </c>
      <c r="G25" s="190">
        <v>0.98020453040620581</v>
      </c>
      <c r="H25" s="191">
        <v>1.0131260768255752</v>
      </c>
      <c r="I25" s="191">
        <v>1.083852374489527</v>
      </c>
      <c r="J25" s="192">
        <v>1.1201355091720315</v>
      </c>
      <c r="K25" s="75">
        <v>1.1358114587868207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83621</v>
      </c>
      <c r="D33" s="74">
        <v>40417</v>
      </c>
      <c r="E33" s="75">
        <v>0.483335525765059</v>
      </c>
      <c r="F33" s="73">
        <v>83668</v>
      </c>
      <c r="G33" s="74">
        <v>45026</v>
      </c>
      <c r="H33" s="75">
        <v>0.53815078644165038</v>
      </c>
      <c r="I33" s="73">
        <v>81223</v>
      </c>
      <c r="J33" s="74">
        <v>39172</v>
      </c>
      <c r="K33" s="75">
        <v>0.48227718749615256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175950</v>
      </c>
      <c r="D40" s="85">
        <v>191314</v>
      </c>
      <c r="E40" s="85">
        <v>200413</v>
      </c>
      <c r="F40" s="85">
        <v>217302</v>
      </c>
      <c r="G40" s="85">
        <v>227286</v>
      </c>
      <c r="H40" s="86">
        <v>228258</v>
      </c>
      <c r="I40" s="86">
        <v>231317</v>
      </c>
      <c r="J40" s="87">
        <v>242640</v>
      </c>
      <c r="K40" s="88">
        <v>239520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340821</v>
      </c>
      <c r="D41" s="21">
        <v>381709</v>
      </c>
      <c r="E41" s="21">
        <v>403868</v>
      </c>
      <c r="F41" s="21">
        <v>436578</v>
      </c>
      <c r="G41" s="21">
        <v>480959</v>
      </c>
      <c r="H41" s="22">
        <v>506055</v>
      </c>
      <c r="I41" s="22">
        <v>551470</v>
      </c>
      <c r="J41" s="59">
        <v>557749</v>
      </c>
      <c r="K41" s="89">
        <v>564935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516771</v>
      </c>
      <c r="D42" s="91">
        <f t="shared" ref="D42:K42" si="0">+SUM(D40:D41)</f>
        <v>573023</v>
      </c>
      <c r="E42" s="91">
        <f t="shared" si="0"/>
        <v>604281</v>
      </c>
      <c r="F42" s="91">
        <f t="shared" si="0"/>
        <v>653880</v>
      </c>
      <c r="G42" s="91">
        <f t="shared" si="0"/>
        <v>708245</v>
      </c>
      <c r="H42" s="92">
        <f t="shared" si="0"/>
        <v>734313</v>
      </c>
      <c r="I42" s="92">
        <f t="shared" si="0"/>
        <v>782787</v>
      </c>
      <c r="J42" s="93">
        <f t="shared" ref="J42" si="1">+SUM(J40:J41)</f>
        <v>800389</v>
      </c>
      <c r="K42" s="94">
        <f t="shared" si="0"/>
        <v>804455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472357</v>
      </c>
      <c r="D47" s="85">
        <f t="shared" ref="D47:K47" si="2">+SUM(D54:D56)</f>
        <v>527038</v>
      </c>
      <c r="E47" s="85">
        <f t="shared" si="2"/>
        <v>557819</v>
      </c>
      <c r="F47" s="85">
        <f t="shared" si="2"/>
        <v>604335</v>
      </c>
      <c r="G47" s="85">
        <f t="shared" si="2"/>
        <v>645449</v>
      </c>
      <c r="H47" s="86">
        <f t="shared" si="2"/>
        <v>667412</v>
      </c>
      <c r="I47" s="86">
        <f t="shared" si="2"/>
        <v>711548</v>
      </c>
      <c r="J47" s="87">
        <f t="shared" ref="J47" si="3">+SUM(J54:J56)</f>
        <v>730064</v>
      </c>
      <c r="K47" s="88">
        <f t="shared" si="2"/>
        <v>733122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44414</v>
      </c>
      <c r="D48" s="21">
        <f t="shared" ref="D48:K48" si="4">+SUM(D57:D59)</f>
        <v>45985</v>
      </c>
      <c r="E48" s="21">
        <f t="shared" si="4"/>
        <v>46462</v>
      </c>
      <c r="F48" s="21">
        <f t="shared" si="4"/>
        <v>49545</v>
      </c>
      <c r="G48" s="21">
        <f t="shared" si="4"/>
        <v>62796</v>
      </c>
      <c r="H48" s="22">
        <f t="shared" si="4"/>
        <v>66901</v>
      </c>
      <c r="I48" s="22">
        <f t="shared" si="4"/>
        <v>71239</v>
      </c>
      <c r="J48" s="59">
        <f t="shared" ref="J48" si="5">+SUM(J57:J59)</f>
        <v>70325</v>
      </c>
      <c r="K48" s="89">
        <f t="shared" si="4"/>
        <v>71333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516771</v>
      </c>
      <c r="D49" s="91">
        <f t="shared" ref="D49:K49" si="6">+SUM(D47:D48)</f>
        <v>573023</v>
      </c>
      <c r="E49" s="91">
        <f t="shared" si="6"/>
        <v>604281</v>
      </c>
      <c r="F49" s="91">
        <f t="shared" si="6"/>
        <v>653880</v>
      </c>
      <c r="G49" s="91">
        <f t="shared" si="6"/>
        <v>708245</v>
      </c>
      <c r="H49" s="92">
        <f t="shared" si="6"/>
        <v>734313</v>
      </c>
      <c r="I49" s="92">
        <f t="shared" si="6"/>
        <v>782787</v>
      </c>
      <c r="J49" s="93">
        <f t="shared" ref="J49" si="7">+SUM(J47:J48)</f>
        <v>800389</v>
      </c>
      <c r="K49" s="94">
        <f t="shared" si="6"/>
        <v>804455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44862</v>
      </c>
      <c r="D54" s="96">
        <v>47183</v>
      </c>
      <c r="E54" s="96">
        <v>46763</v>
      </c>
      <c r="F54" s="96">
        <v>39971</v>
      </c>
      <c r="G54" s="96">
        <v>42224</v>
      </c>
      <c r="H54" s="97">
        <v>39403</v>
      </c>
      <c r="I54" s="97">
        <v>33441</v>
      </c>
      <c r="J54" s="98">
        <v>31459</v>
      </c>
      <c r="K54" s="99">
        <v>38061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101371</v>
      </c>
      <c r="D55" s="25">
        <v>120114</v>
      </c>
      <c r="E55" s="25">
        <v>129517</v>
      </c>
      <c r="F55" s="25">
        <v>150728</v>
      </c>
      <c r="G55" s="25">
        <v>160226</v>
      </c>
      <c r="H55" s="26">
        <v>162508</v>
      </c>
      <c r="I55" s="26">
        <v>170898</v>
      </c>
      <c r="J55" s="60">
        <v>179321</v>
      </c>
      <c r="K55" s="101">
        <v>169548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326124</v>
      </c>
      <c r="D56" s="25">
        <v>359741</v>
      </c>
      <c r="E56" s="25">
        <v>381539</v>
      </c>
      <c r="F56" s="25">
        <v>413636</v>
      </c>
      <c r="G56" s="25">
        <v>442999</v>
      </c>
      <c r="H56" s="26">
        <v>465501</v>
      </c>
      <c r="I56" s="26">
        <v>507209</v>
      </c>
      <c r="J56" s="60">
        <v>519284</v>
      </c>
      <c r="K56" s="101">
        <v>525513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31901</v>
      </c>
      <c r="D57" s="25">
        <v>30380</v>
      </c>
      <c r="E57" s="25">
        <v>29105</v>
      </c>
      <c r="F57" s="25">
        <v>30151</v>
      </c>
      <c r="G57" s="25">
        <v>39324</v>
      </c>
      <c r="H57" s="26">
        <v>41576</v>
      </c>
      <c r="I57" s="26">
        <v>43745</v>
      </c>
      <c r="J57" s="60">
        <v>42123</v>
      </c>
      <c r="K57" s="101">
        <v>43687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11508</v>
      </c>
      <c r="D58" s="25">
        <v>14210</v>
      </c>
      <c r="E58" s="25">
        <v>15819</v>
      </c>
      <c r="F58" s="25">
        <v>17636</v>
      </c>
      <c r="G58" s="25">
        <v>21581</v>
      </c>
      <c r="H58" s="26">
        <v>23115</v>
      </c>
      <c r="I58" s="26">
        <v>25120</v>
      </c>
      <c r="J58" s="60">
        <v>25916</v>
      </c>
      <c r="K58" s="101">
        <v>25431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1005</v>
      </c>
      <c r="D59" s="25">
        <v>1395</v>
      </c>
      <c r="E59" s="25">
        <v>1538</v>
      </c>
      <c r="F59" s="25">
        <v>1758</v>
      </c>
      <c r="G59" s="25">
        <v>1891</v>
      </c>
      <c r="H59" s="26">
        <v>2210</v>
      </c>
      <c r="I59" s="26">
        <v>2374</v>
      </c>
      <c r="J59" s="60">
        <v>2286</v>
      </c>
      <c r="K59" s="101">
        <v>2215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516771</v>
      </c>
      <c r="D60" s="103">
        <f t="shared" ref="D60:I60" si="8">+SUM(D54:D59)</f>
        <v>573023</v>
      </c>
      <c r="E60" s="103">
        <f t="shared" si="8"/>
        <v>604281</v>
      </c>
      <c r="F60" s="103">
        <f t="shared" si="8"/>
        <v>653880</v>
      </c>
      <c r="G60" s="103">
        <f t="shared" si="8"/>
        <v>708245</v>
      </c>
      <c r="H60" s="104">
        <f t="shared" si="8"/>
        <v>734313</v>
      </c>
      <c r="I60" s="104">
        <f t="shared" si="8"/>
        <v>782787</v>
      </c>
      <c r="J60" s="105">
        <f t="shared" ref="J60" si="9">+SUM(J54:J59)</f>
        <v>800389</v>
      </c>
      <c r="K60" s="106">
        <f t="shared" ref="K60" si="10">+SUM(K54:K59)</f>
        <v>804455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4824</v>
      </c>
      <c r="D65" s="96">
        <v>6600</v>
      </c>
      <c r="E65" s="96">
        <v>5366</v>
      </c>
      <c r="F65" s="96">
        <v>5197</v>
      </c>
      <c r="G65" s="96">
        <v>5190</v>
      </c>
      <c r="H65" s="97">
        <v>5211</v>
      </c>
      <c r="I65" s="97">
        <v>5491</v>
      </c>
      <c r="J65" s="98">
        <v>5717</v>
      </c>
      <c r="K65" s="99">
        <v>5759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33021</v>
      </c>
      <c r="D66" s="25">
        <v>36001</v>
      </c>
      <c r="E66" s="25">
        <v>36503.100000000006</v>
      </c>
      <c r="F66" s="25">
        <v>38391</v>
      </c>
      <c r="G66" s="25">
        <v>38751</v>
      </c>
      <c r="H66" s="26">
        <v>35743</v>
      </c>
      <c r="I66" s="26">
        <v>37486</v>
      </c>
      <c r="J66" s="60">
        <v>37703</v>
      </c>
      <c r="K66" s="101">
        <v>37042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43682</v>
      </c>
      <c r="D67" s="25">
        <v>43419</v>
      </c>
      <c r="E67" s="25">
        <v>46172.3</v>
      </c>
      <c r="F67" s="25">
        <v>48010</v>
      </c>
      <c r="G67" s="25">
        <v>56184</v>
      </c>
      <c r="H67" s="26">
        <v>61106</v>
      </c>
      <c r="I67" s="26">
        <v>66110</v>
      </c>
      <c r="J67" s="60">
        <v>63799</v>
      </c>
      <c r="K67" s="101">
        <v>59162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35275</v>
      </c>
      <c r="D68" s="25">
        <v>40097</v>
      </c>
      <c r="E68" s="25">
        <v>40835</v>
      </c>
      <c r="F68" s="25">
        <v>42992</v>
      </c>
      <c r="G68" s="25">
        <v>44909</v>
      </c>
      <c r="H68" s="26">
        <v>44838</v>
      </c>
      <c r="I68" s="26">
        <v>45533</v>
      </c>
      <c r="J68" s="60">
        <v>45983</v>
      </c>
      <c r="K68" s="101">
        <v>46839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92156</v>
      </c>
      <c r="D69" s="25">
        <v>102782</v>
      </c>
      <c r="E69" s="25">
        <v>105621.20000000001</v>
      </c>
      <c r="F69" s="25">
        <v>110024</v>
      </c>
      <c r="G69" s="25">
        <v>121805</v>
      </c>
      <c r="H69" s="26">
        <v>130103</v>
      </c>
      <c r="I69" s="26">
        <v>140111</v>
      </c>
      <c r="J69" s="60">
        <v>143091</v>
      </c>
      <c r="K69" s="101">
        <v>148143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159055</v>
      </c>
      <c r="D70" s="25">
        <v>182111</v>
      </c>
      <c r="E70" s="25">
        <v>199259.40000000002</v>
      </c>
      <c r="F70" s="25">
        <v>227099</v>
      </c>
      <c r="G70" s="25">
        <v>253186</v>
      </c>
      <c r="H70" s="26">
        <v>263786</v>
      </c>
      <c r="I70" s="26">
        <v>283584</v>
      </c>
      <c r="J70" s="60">
        <v>295236</v>
      </c>
      <c r="K70" s="101">
        <v>302395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139663</v>
      </c>
      <c r="D71" s="25">
        <v>151844</v>
      </c>
      <c r="E71" s="25">
        <v>160225.80000000002</v>
      </c>
      <c r="F71" s="25">
        <v>171458</v>
      </c>
      <c r="G71" s="25">
        <v>177317</v>
      </c>
      <c r="H71" s="26">
        <v>181987</v>
      </c>
      <c r="I71" s="26">
        <v>192531</v>
      </c>
      <c r="J71" s="60">
        <v>196192</v>
      </c>
      <c r="K71" s="101">
        <v>192353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9095</v>
      </c>
      <c r="D72" s="25">
        <v>10169</v>
      </c>
      <c r="E72" s="25">
        <v>10298</v>
      </c>
      <c r="F72" s="25">
        <v>10709</v>
      </c>
      <c r="G72" s="25">
        <v>10903</v>
      </c>
      <c r="H72" s="26">
        <v>11539</v>
      </c>
      <c r="I72" s="26">
        <v>11941</v>
      </c>
      <c r="J72" s="60">
        <v>12668</v>
      </c>
      <c r="K72" s="101">
        <v>12762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516771</v>
      </c>
      <c r="D73" s="103">
        <f t="shared" ref="D73:K73" si="11">+SUM(D65:D72)</f>
        <v>573023</v>
      </c>
      <c r="E73" s="103">
        <f t="shared" si="11"/>
        <v>604280.80000000005</v>
      </c>
      <c r="F73" s="103">
        <f t="shared" si="11"/>
        <v>653880</v>
      </c>
      <c r="G73" s="103">
        <f t="shared" si="11"/>
        <v>708245</v>
      </c>
      <c r="H73" s="104">
        <f t="shared" si="11"/>
        <v>734313</v>
      </c>
      <c r="I73" s="104">
        <f t="shared" si="11"/>
        <v>782787</v>
      </c>
      <c r="J73" s="105">
        <f t="shared" ref="J73" si="12">+SUM(J65:J72)</f>
        <v>800389</v>
      </c>
      <c r="K73" s="106">
        <f t="shared" si="11"/>
        <v>804455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477254</v>
      </c>
      <c r="D78" s="96">
        <v>521182</v>
      </c>
      <c r="E78" s="96">
        <v>537288.80000000005</v>
      </c>
      <c r="F78" s="96">
        <v>569606</v>
      </c>
      <c r="G78" s="96">
        <v>600696</v>
      </c>
      <c r="H78" s="97">
        <v>608584</v>
      </c>
      <c r="I78" s="97">
        <v>621940</v>
      </c>
      <c r="J78" s="97">
        <v>610446</v>
      </c>
      <c r="K78" s="99">
        <v>591625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37188</v>
      </c>
      <c r="D79" s="25">
        <v>47845</v>
      </c>
      <c r="E79" s="25">
        <v>60623</v>
      </c>
      <c r="F79" s="25">
        <v>72866</v>
      </c>
      <c r="G79" s="25">
        <v>81239</v>
      </c>
      <c r="H79" s="26">
        <v>88675</v>
      </c>
      <c r="I79" s="26">
        <v>102656</v>
      </c>
      <c r="J79" s="26">
        <v>109163</v>
      </c>
      <c r="K79" s="101">
        <v>116432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2329</v>
      </c>
      <c r="D80" s="25">
        <v>3996</v>
      </c>
      <c r="E80" s="25">
        <v>6369</v>
      </c>
      <c r="F80" s="25">
        <v>11408</v>
      </c>
      <c r="G80" s="25">
        <v>26310</v>
      </c>
      <c r="H80" s="26">
        <v>37054</v>
      </c>
      <c r="I80" s="26">
        <v>58191</v>
      </c>
      <c r="J80" s="26">
        <v>80780</v>
      </c>
      <c r="K80" s="101">
        <v>96398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516771</v>
      </c>
      <c r="D81" s="103">
        <f t="shared" ref="D81:K81" si="13">+SUM(D78:D80)</f>
        <v>573023</v>
      </c>
      <c r="E81" s="103">
        <f t="shared" si="13"/>
        <v>604280.80000000005</v>
      </c>
      <c r="F81" s="103">
        <f t="shared" si="13"/>
        <v>653880</v>
      </c>
      <c r="G81" s="103">
        <f t="shared" si="13"/>
        <v>708245</v>
      </c>
      <c r="H81" s="104">
        <f t="shared" si="13"/>
        <v>734313</v>
      </c>
      <c r="I81" s="104">
        <f t="shared" si="13"/>
        <v>782787</v>
      </c>
      <c r="J81" s="104">
        <f t="shared" ref="J81" si="14">+SUM(J78:J80)</f>
        <v>800389</v>
      </c>
      <c r="K81" s="106">
        <f t="shared" si="13"/>
        <v>804455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255395</v>
      </c>
      <c r="D86" s="85">
        <v>284036</v>
      </c>
      <c r="E86" s="85">
        <v>295450</v>
      </c>
      <c r="F86" s="85">
        <v>312418</v>
      </c>
      <c r="G86" s="85">
        <v>332414</v>
      </c>
      <c r="H86" s="86">
        <v>339934</v>
      </c>
      <c r="I86" s="86">
        <v>357998</v>
      </c>
      <c r="J86" s="87">
        <v>365565</v>
      </c>
      <c r="K86" s="88">
        <v>366424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261376</v>
      </c>
      <c r="D87" s="21">
        <v>288987</v>
      </c>
      <c r="E87" s="21">
        <v>308831</v>
      </c>
      <c r="F87" s="21">
        <v>341462</v>
      </c>
      <c r="G87" s="21">
        <v>375831</v>
      </c>
      <c r="H87" s="22">
        <v>394379</v>
      </c>
      <c r="I87" s="22">
        <v>424789</v>
      </c>
      <c r="J87" s="59">
        <v>434824</v>
      </c>
      <c r="K87" s="89">
        <v>438031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516771</v>
      </c>
      <c r="D88" s="91">
        <f t="shared" ref="D88:K88" si="15">+SUM(D86:D87)</f>
        <v>573023</v>
      </c>
      <c r="E88" s="91">
        <f t="shared" si="15"/>
        <v>604281</v>
      </c>
      <c r="F88" s="91">
        <f t="shared" si="15"/>
        <v>653880</v>
      </c>
      <c r="G88" s="91">
        <f t="shared" si="15"/>
        <v>708245</v>
      </c>
      <c r="H88" s="92">
        <f t="shared" si="15"/>
        <v>734313</v>
      </c>
      <c r="I88" s="92">
        <f t="shared" si="15"/>
        <v>782787</v>
      </c>
      <c r="J88" s="93">
        <f t="shared" ref="J88" si="16">+SUM(J86:J87)</f>
        <v>800389</v>
      </c>
      <c r="K88" s="94">
        <f t="shared" si="15"/>
        <v>804455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38061</v>
      </c>
      <c r="D93" s="110">
        <v>472</v>
      </c>
      <c r="E93" s="111">
        <f>+IF(C93=0,"",(D93/C93))</f>
        <v>1.2401145529544678E-2</v>
      </c>
      <c r="F93" s="2"/>
      <c r="G93" s="253" t="s">
        <v>34</v>
      </c>
      <c r="H93" s="255"/>
      <c r="I93" s="116">
        <v>221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169548</v>
      </c>
      <c r="D94" s="112">
        <v>9923</v>
      </c>
      <c r="E94" s="113">
        <f t="shared" ref="E94:E99" si="18">+IF(C94=0,"",(D94/C94))</f>
        <v>5.8526199070469721E-2</v>
      </c>
      <c r="F94" s="2"/>
      <c r="G94" s="256" t="s">
        <v>35</v>
      </c>
      <c r="H94" s="258"/>
      <c r="I94" s="117">
        <v>440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525513</v>
      </c>
      <c r="D95" s="112">
        <v>247745</v>
      </c>
      <c r="E95" s="113">
        <f t="shared" si="18"/>
        <v>0.47143457916359821</v>
      </c>
      <c r="F95" s="2"/>
      <c r="G95" s="256" t="s">
        <v>36</v>
      </c>
      <c r="H95" s="258"/>
      <c r="I95" s="117">
        <v>1171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43687</v>
      </c>
      <c r="D96" s="112">
        <v>18771</v>
      </c>
      <c r="E96" s="113">
        <f t="shared" si="18"/>
        <v>0.42967015359260191</v>
      </c>
      <c r="F96" s="2"/>
      <c r="G96" s="256" t="s">
        <v>37</v>
      </c>
      <c r="H96" s="258"/>
      <c r="I96" s="117">
        <v>1042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25431</v>
      </c>
      <c r="D97" s="112">
        <v>21602</v>
      </c>
      <c r="E97" s="113">
        <f t="shared" si="18"/>
        <v>0.8494357280484448</v>
      </c>
      <c r="F97" s="2"/>
      <c r="G97" s="256" t="s">
        <v>38</v>
      </c>
      <c r="H97" s="258"/>
      <c r="I97" s="117">
        <v>540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2215</v>
      </c>
      <c r="D98" s="112">
        <v>2140</v>
      </c>
      <c r="E98" s="113">
        <f t="shared" si="18"/>
        <v>0.96613995485327309</v>
      </c>
      <c r="F98" s="2"/>
      <c r="G98" s="256" t="s">
        <v>39</v>
      </c>
      <c r="H98" s="258"/>
      <c r="I98" s="117">
        <v>88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804455</v>
      </c>
      <c r="D99" s="114">
        <f>+SUM(D93:D98)</f>
        <v>300653</v>
      </c>
      <c r="E99" s="115">
        <f t="shared" si="18"/>
        <v>0.37373501314554575</v>
      </c>
      <c r="F99" s="2"/>
      <c r="G99" s="259" t="s">
        <v>26</v>
      </c>
      <c r="H99" s="261"/>
      <c r="I99" s="118">
        <f>+SUM(I93:I98)</f>
        <v>3502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9312</v>
      </c>
      <c r="D104" s="96">
        <v>11980</v>
      </c>
      <c r="E104" s="96">
        <v>7855</v>
      </c>
      <c r="F104" s="96">
        <v>7379</v>
      </c>
      <c r="G104" s="97">
        <v>5449</v>
      </c>
      <c r="H104" s="97">
        <v>5153</v>
      </c>
      <c r="I104" s="98">
        <v>6898</v>
      </c>
      <c r="J104" s="128">
        <v>7391</v>
      </c>
      <c r="K104" s="99">
        <v>7113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5904</v>
      </c>
      <c r="D105" s="25">
        <v>18011</v>
      </c>
      <c r="E105" s="25">
        <v>20356</v>
      </c>
      <c r="F105" s="25">
        <v>25100</v>
      </c>
      <c r="G105" s="26">
        <v>25081</v>
      </c>
      <c r="H105" s="26">
        <v>27932</v>
      </c>
      <c r="I105" s="60">
        <v>32586</v>
      </c>
      <c r="J105" s="129">
        <v>34231</v>
      </c>
      <c r="K105" s="101">
        <v>34040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40016</v>
      </c>
      <c r="D106" s="25">
        <v>43274</v>
      </c>
      <c r="E106" s="25">
        <v>49777</v>
      </c>
      <c r="F106" s="25">
        <v>52621</v>
      </c>
      <c r="G106" s="26">
        <v>55044</v>
      </c>
      <c r="H106" s="26">
        <v>59006</v>
      </c>
      <c r="I106" s="60">
        <v>65005</v>
      </c>
      <c r="J106" s="129">
        <v>75201</v>
      </c>
      <c r="K106" s="101">
        <v>82038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29902</v>
      </c>
      <c r="D107" s="25">
        <v>32186</v>
      </c>
      <c r="E107" s="25">
        <v>31131</v>
      </c>
      <c r="F107" s="25">
        <v>26028</v>
      </c>
      <c r="G107" s="26">
        <v>27325</v>
      </c>
      <c r="H107" s="26">
        <v>28136</v>
      </c>
      <c r="I107" s="60">
        <v>29066</v>
      </c>
      <c r="J107" s="129">
        <v>32712</v>
      </c>
      <c r="K107" s="101">
        <v>33996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3064</v>
      </c>
      <c r="D108" s="25">
        <v>4079</v>
      </c>
      <c r="E108" s="25">
        <v>4778</v>
      </c>
      <c r="F108" s="25">
        <v>4631</v>
      </c>
      <c r="G108" s="26">
        <v>5663</v>
      </c>
      <c r="H108" s="26">
        <v>6163</v>
      </c>
      <c r="I108" s="60">
        <v>7703</v>
      </c>
      <c r="J108" s="129">
        <v>8923</v>
      </c>
      <c r="K108" s="101">
        <v>9632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101</v>
      </c>
      <c r="D109" s="25">
        <v>113</v>
      </c>
      <c r="E109" s="25">
        <v>137</v>
      </c>
      <c r="F109" s="25">
        <v>134</v>
      </c>
      <c r="G109" s="26">
        <v>181</v>
      </c>
      <c r="H109" s="26">
        <v>197</v>
      </c>
      <c r="I109" s="60">
        <v>264</v>
      </c>
      <c r="J109" s="129">
        <v>330</v>
      </c>
      <c r="K109" s="101">
        <v>313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88299</v>
      </c>
      <c r="D110" s="103">
        <f t="shared" ref="D110:I110" si="19">+SUM(D104:D109)</f>
        <v>109643</v>
      </c>
      <c r="E110" s="103">
        <f t="shared" si="19"/>
        <v>114034</v>
      </c>
      <c r="F110" s="103">
        <f t="shared" si="19"/>
        <v>115893</v>
      </c>
      <c r="G110" s="104">
        <f t="shared" si="19"/>
        <v>118743</v>
      </c>
      <c r="H110" s="104">
        <f t="shared" si="19"/>
        <v>126587</v>
      </c>
      <c r="I110" s="105">
        <f t="shared" si="19"/>
        <v>141522</v>
      </c>
      <c r="J110" s="130">
        <f>+SUM(J104:J109)</f>
        <v>158788</v>
      </c>
      <c r="K110" s="106">
        <f t="shared" ref="K110" si="20">+SUM(K104:K109)</f>
        <v>167132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>
        <v>0.13500000000000001</v>
      </c>
      <c r="D115" s="67">
        <v>0.13100000000000001</v>
      </c>
      <c r="E115" s="67">
        <v>0.121</v>
      </c>
      <c r="F115" s="67">
        <v>0.109</v>
      </c>
      <c r="G115" s="67">
        <v>0.10970000000000001</v>
      </c>
      <c r="H115" s="68">
        <v>9.98E-2</v>
      </c>
      <c r="I115" s="68">
        <v>9.3700000000000006E-2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BOGOTA DC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1101</v>
      </c>
      <c r="C12" s="33">
        <f>+IFERROR((VLOOKUP(A12,Hoja3!$A$2:$J$841,5,FALSE)),"")</f>
        <v>1101</v>
      </c>
      <c r="D12" s="34" t="str">
        <f>+IFERROR((VLOOKUP(A12,Hoja3!$A$2:$J$841,6,FALSE)),"")</f>
        <v>UNIVERSIDAD NACIONAL DE COLOMBIA</v>
      </c>
      <c r="E12" s="35"/>
      <c r="F12" s="36"/>
      <c r="G12" s="33" t="str">
        <f>+IFERROR((VLOOKUP(A12,Hoja3!$A$2:$J$841,7,FALSE)),"")</f>
        <v>BOGOTA D.C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32126</v>
      </c>
    </row>
    <row r="13" spans="1:10" x14ac:dyDescent="0.25">
      <c r="A13" s="134">
        <v>2</v>
      </c>
      <c r="B13" s="32">
        <f>+IFERROR((VLOOKUP(A13,Hoja3!$A$2:$J$841,4,FALSE)),"")</f>
        <v>1105</v>
      </c>
      <c r="C13" s="33">
        <f>+IFERROR((VLOOKUP(A13,Hoja3!$A$2:$J$841,5,FALSE)),"")</f>
        <v>1105</v>
      </c>
      <c r="D13" s="34" t="str">
        <f>+IFERROR((VLOOKUP(A13,Hoja3!$A$2:$J$841,6,FALSE)),"")</f>
        <v>UNIVERSIDAD PEDAGOGICA NACIONAL</v>
      </c>
      <c r="E13" s="35"/>
      <c r="F13" s="36"/>
      <c r="G13" s="33" t="str">
        <f>+IFERROR((VLOOKUP(A13,Hoja3!$A$2:$J$841,7,FALSE)),"")</f>
        <v>BOGOTA D.C</v>
      </c>
      <c r="H13" s="33" t="str">
        <f>+IFERROR((VLOOKUP(A13,Hoja3!$A$2:$J$841,8,FALSE)),"")</f>
        <v>OFICIAL</v>
      </c>
      <c r="I13" s="37" t="str">
        <f>+IFERROR((VLOOKUP(A13,Hoja3!$A$2:$J$841,9,FALSE)),"")</f>
        <v>Universidad</v>
      </c>
      <c r="J13" s="135">
        <f>+IFERROR((VLOOKUP(A13,Hoja3!$A$2:$J$841,10,FALSE)),"")</f>
        <v>9766</v>
      </c>
    </row>
    <row r="14" spans="1:10" x14ac:dyDescent="0.25">
      <c r="A14" s="134">
        <v>3</v>
      </c>
      <c r="B14" s="32">
        <f>+IFERROR((VLOOKUP(A14,Hoja3!$A$2:$J$841,4,FALSE)),"")</f>
        <v>1106</v>
      </c>
      <c r="C14" s="33">
        <f>+IFERROR((VLOOKUP(A14,Hoja3!$A$2:$J$841,5,FALSE)),"")</f>
        <v>1106</v>
      </c>
      <c r="D14" s="34" t="str">
        <f>+IFERROR((VLOOKUP(A14,Hoja3!$A$2:$J$841,6,FALSE)),"")</f>
        <v>UNIVERSIDAD PEDAGOGICA Y TECNOLOGICA DE COLOMBIA - UPTC</v>
      </c>
      <c r="E14" s="35"/>
      <c r="F14" s="36"/>
      <c r="G14" s="33" t="str">
        <f>+IFERROR((VLOOKUP(A14,Hoja3!$A$2:$J$841,7,FALSE)),"")</f>
        <v>BOYACA</v>
      </c>
      <c r="H14" s="33" t="str">
        <f>+IFERROR((VLOOKUP(A14,Hoja3!$A$2:$J$841,8,FALSE)),"")</f>
        <v>OFICIAL</v>
      </c>
      <c r="I14" s="37" t="str">
        <f>+IFERROR((VLOOKUP(A14,Hoja3!$A$2:$J$841,9,FALSE)),"")</f>
        <v>Universidad</v>
      </c>
      <c r="J14" s="135">
        <f>+IFERROR((VLOOKUP(A14,Hoja3!$A$2:$J$841,10,FALSE)),"")</f>
        <v>6</v>
      </c>
    </row>
    <row r="15" spans="1:10" x14ac:dyDescent="0.25">
      <c r="A15" s="134">
        <v>4</v>
      </c>
      <c r="B15" s="32">
        <f>+IFERROR((VLOOKUP(A15,Hoja3!$A$2:$J$841,4,FALSE)),"")</f>
        <v>1111</v>
      </c>
      <c r="C15" s="33">
        <f>+IFERROR((VLOOKUP(A15,Hoja3!$A$2:$J$841,5,FALSE)),"")</f>
        <v>1111</v>
      </c>
      <c r="D15" s="34" t="str">
        <f>+IFERROR((VLOOKUP(A15,Hoja3!$A$2:$J$841,6,FALSE)),"")</f>
        <v>UNIVERSIDAD TECNOLOGICA DE PEREIRA - UTP</v>
      </c>
      <c r="E15" s="35"/>
      <c r="F15" s="36"/>
      <c r="G15" s="33" t="str">
        <f>+IFERROR((VLOOKUP(A15,Hoja3!$A$2:$J$841,7,FALSE)),"")</f>
        <v>RISARALDA</v>
      </c>
      <c r="H15" s="33" t="str">
        <f>+IFERROR((VLOOKUP(A15,Hoja3!$A$2:$J$841,8,FALSE)),"")</f>
        <v>OFICIAL</v>
      </c>
      <c r="I15" s="37" t="str">
        <f>+IFERROR((VLOOKUP(A15,Hoja3!$A$2:$J$841,9,FALSE)),"")</f>
        <v>Universidad</v>
      </c>
      <c r="J15" s="135">
        <f>+IFERROR((VLOOKUP(A15,Hoja3!$A$2:$J$841,10,FALSE)),"")</f>
        <v>9</v>
      </c>
    </row>
    <row r="16" spans="1:10" x14ac:dyDescent="0.25">
      <c r="A16" s="134">
        <v>5</v>
      </c>
      <c r="B16" s="32">
        <f>+IFERROR((VLOOKUP(A16,Hoja3!$A$2:$J$841,4,FALSE)),"")</f>
        <v>1117</v>
      </c>
      <c r="C16" s="33">
        <f>+IFERROR((VLOOKUP(A16,Hoja3!$A$2:$J$841,5,FALSE)),"")</f>
        <v>1117</v>
      </c>
      <c r="D16" s="34" t="str">
        <f>+IFERROR((VLOOKUP(A16,Hoja3!$A$2:$J$841,6,FALSE)),"")</f>
        <v>UNIVERSIDAD MILITAR-NUEVA GRANADA</v>
      </c>
      <c r="E16" s="35"/>
      <c r="F16" s="36"/>
      <c r="G16" s="33" t="str">
        <f>+IFERROR((VLOOKUP(A16,Hoja3!$A$2:$J$841,7,FALSE)),"")</f>
        <v>BOGOTA D.C</v>
      </c>
      <c r="H16" s="33" t="str">
        <f>+IFERROR((VLOOKUP(A16,Hoja3!$A$2:$J$841,8,FALSE)),"")</f>
        <v>OFICIAL</v>
      </c>
      <c r="I16" s="37" t="str">
        <f>+IFERROR((VLOOKUP(A16,Hoja3!$A$2:$J$841,9,FALSE)),"")</f>
        <v>Universidad</v>
      </c>
      <c r="J16" s="135">
        <f>+IFERROR((VLOOKUP(A16,Hoja3!$A$2:$J$841,10,FALSE)),"")</f>
        <v>11844</v>
      </c>
    </row>
    <row r="17" spans="1:10" x14ac:dyDescent="0.25">
      <c r="A17" s="134">
        <v>6</v>
      </c>
      <c r="B17" s="32">
        <f>+IFERROR((VLOOKUP(A17,Hoja3!$A$2:$J$841,4,FALSE)),"")</f>
        <v>1121</v>
      </c>
      <c r="C17" s="33">
        <f>+IFERROR((VLOOKUP(A17,Hoja3!$A$2:$J$841,5,FALSE)),"")</f>
        <v>1121</v>
      </c>
      <c r="D17" s="35" t="str">
        <f>+IFERROR((VLOOKUP(A17,Hoja3!$A$2:$J$841,6,FALSE)),"")</f>
        <v>UNIVERSIDAD-COLEGIO MAYOR DE CUNDINAMARCA</v>
      </c>
      <c r="E17" s="35"/>
      <c r="F17" s="36"/>
      <c r="G17" s="33" t="str">
        <f>+IFERROR((VLOOKUP(A17,Hoja3!$A$2:$J$841,7,FALSE)),"")</f>
        <v>BOGOTA D.C</v>
      </c>
      <c r="H17" s="33" t="str">
        <f>+IFERROR((VLOOKUP(A17,Hoja3!$A$2:$J$841,8,FALSE)),"")</f>
        <v>OFICIAL</v>
      </c>
      <c r="I17" s="37" t="str">
        <f>+IFERROR((VLOOKUP(A17,Hoja3!$A$2:$J$841,9,FALSE)),"")</f>
        <v>Universidad</v>
      </c>
      <c r="J17" s="135">
        <f>+IFERROR((VLOOKUP(A17,Hoja3!$A$2:$J$841,10,FALSE)),"")</f>
        <v>5142</v>
      </c>
    </row>
    <row r="18" spans="1:10" x14ac:dyDescent="0.25">
      <c r="A18" s="134">
        <v>7</v>
      </c>
      <c r="B18" s="32">
        <f>+IFERROR((VLOOKUP(A18,Hoja3!$A$2:$J$841,4,FALSE)),"")</f>
        <v>1201</v>
      </c>
      <c r="C18" s="33">
        <f>+IFERROR((VLOOKUP(A18,Hoja3!$A$2:$J$841,5,FALSE)),"")</f>
        <v>1201</v>
      </c>
      <c r="D18" s="35" t="str">
        <f>+IFERROR((VLOOKUP(A18,Hoja3!$A$2:$J$841,6,FALSE)),"")</f>
        <v>UNIVERSIDAD DE ANTIOQUIA</v>
      </c>
      <c r="E18" s="35"/>
      <c r="F18" s="36"/>
      <c r="G18" s="33" t="str">
        <f>+IFERROR((VLOOKUP(A18,Hoja3!$A$2:$J$841,7,FALSE)),"")</f>
        <v>ANTIOQUIA</v>
      </c>
      <c r="H18" s="33" t="str">
        <f>+IFERROR((VLOOKUP(A18,Hoja3!$A$2:$J$841,8,FALSE)),"")</f>
        <v>OFICIAL</v>
      </c>
      <c r="I18" s="37" t="str">
        <f>+IFERROR((VLOOKUP(A18,Hoja3!$A$2:$J$841,9,FALSE)),"")</f>
        <v>Universidad</v>
      </c>
      <c r="J18" s="135">
        <f>+IFERROR((VLOOKUP(A18,Hoja3!$A$2:$J$841,10,FALSE)),"")</f>
        <v>82</v>
      </c>
    </row>
    <row r="19" spans="1:10" x14ac:dyDescent="0.25">
      <c r="A19" s="134">
        <v>8</v>
      </c>
      <c r="B19" s="32">
        <f>+IFERROR((VLOOKUP(A19,Hoja3!$A$2:$J$841,4,FALSE)),"")</f>
        <v>1204</v>
      </c>
      <c r="C19" s="33">
        <f>+IFERROR((VLOOKUP(A19,Hoja3!$A$2:$J$841,5,FALSE)),"")</f>
        <v>1204</v>
      </c>
      <c r="D19" s="35" t="str">
        <f>+IFERROR((VLOOKUP(A19,Hoja3!$A$2:$J$841,6,FALSE)),"")</f>
        <v>UNIVERSIDAD INDUSTRIAL DE SANTANDER</v>
      </c>
      <c r="E19" s="35"/>
      <c r="F19" s="36"/>
      <c r="G19" s="33" t="str">
        <f>+IFERROR((VLOOKUP(A19,Hoja3!$A$2:$J$841,7,FALSE)),"")</f>
        <v>SANTANDER</v>
      </c>
      <c r="H19" s="33" t="str">
        <f>+IFERROR((VLOOKUP(A19,Hoja3!$A$2:$J$841,8,FALSE)),"")</f>
        <v>OFICIAL</v>
      </c>
      <c r="I19" s="37" t="str">
        <f>+IFERROR((VLOOKUP(A19,Hoja3!$A$2:$J$841,9,FALSE)),"")</f>
        <v>Universidad</v>
      </c>
      <c r="J19" s="135">
        <f>+IFERROR((VLOOKUP(A19,Hoja3!$A$2:$J$841,10,FALSE)),"")</f>
        <v>87</v>
      </c>
    </row>
    <row r="20" spans="1:10" x14ac:dyDescent="0.25">
      <c r="A20" s="134">
        <v>9</v>
      </c>
      <c r="B20" s="32">
        <f>+IFERROR((VLOOKUP(A20,Hoja3!$A$2:$J$841,4,FALSE)),"")</f>
        <v>1207</v>
      </c>
      <c r="C20" s="33">
        <f>+IFERROR((VLOOKUP(A20,Hoja3!$A$2:$J$841,5,FALSE)),"")</f>
        <v>1207</v>
      </c>
      <c r="D20" s="35" t="str">
        <f>+IFERROR((VLOOKUP(A20,Hoja3!$A$2:$J$841,6,FALSE)),"")</f>
        <v>UNIVERSIDAD DEL TOLIMA</v>
      </c>
      <c r="E20" s="35"/>
      <c r="F20" s="36"/>
      <c r="G20" s="33" t="str">
        <f>+IFERROR((VLOOKUP(A20,Hoja3!$A$2:$J$841,7,FALSE)),"")</f>
        <v>TOLIMA</v>
      </c>
      <c r="H20" s="33" t="str">
        <f>+IFERROR((VLOOKUP(A20,Hoja3!$A$2:$J$841,8,FALSE)),"")</f>
        <v>OFICIAL</v>
      </c>
      <c r="I20" s="37" t="str">
        <f>+IFERROR((VLOOKUP(A20,Hoja3!$A$2:$J$841,9,FALSE)),"")</f>
        <v>Universidad</v>
      </c>
      <c r="J20" s="135">
        <f>+IFERROR((VLOOKUP(A20,Hoja3!$A$2:$J$841,10,FALSE)),"")</f>
        <v>2149</v>
      </c>
    </row>
    <row r="21" spans="1:10" x14ac:dyDescent="0.25">
      <c r="A21" s="134">
        <v>10</v>
      </c>
      <c r="B21" s="32">
        <f>+IFERROR((VLOOKUP(A21,Hoja3!$A$2:$J$841,4,FALSE)),"")</f>
        <v>1209</v>
      </c>
      <c r="C21" s="33">
        <f>+IFERROR((VLOOKUP(A21,Hoja3!$A$2:$J$841,5,FALSE)),"")</f>
        <v>1209</v>
      </c>
      <c r="D21" s="35" t="str">
        <f>+IFERROR((VLOOKUP(A21,Hoja3!$A$2:$J$841,6,FALSE)),"")</f>
        <v>UNIVERSIDAD FRANCISCO DE PAULA SANTANDER</v>
      </c>
      <c r="E21" s="35"/>
      <c r="F21" s="36"/>
      <c r="G21" s="33" t="str">
        <f>+IFERROR((VLOOKUP(A21,Hoja3!$A$2:$J$841,7,FALSE)),"")</f>
        <v>NORTE DE SANTANDER</v>
      </c>
      <c r="H21" s="33" t="str">
        <f>+IFERROR((VLOOKUP(A21,Hoja3!$A$2:$J$841,8,FALSE)),"")</f>
        <v>OFICIAL</v>
      </c>
      <c r="I21" s="37" t="str">
        <f>+IFERROR((VLOOKUP(A21,Hoja3!$A$2:$J$841,9,FALSE)),"")</f>
        <v>Universidad</v>
      </c>
      <c r="J21" s="135">
        <f>+IFERROR((VLOOKUP(A21,Hoja3!$A$2:$J$841,10,FALSE)),"")</f>
        <v>8</v>
      </c>
    </row>
    <row r="22" spans="1:10" x14ac:dyDescent="0.25">
      <c r="A22" s="134">
        <v>11</v>
      </c>
      <c r="B22" s="32">
        <f>+IFERROR((VLOOKUP(A22,Hoja3!$A$2:$J$841,4,FALSE)),"")</f>
        <v>1212</v>
      </c>
      <c r="C22" s="33">
        <f>+IFERROR((VLOOKUP(A22,Hoja3!$A$2:$J$841,5,FALSE)),"")</f>
        <v>1212</v>
      </c>
      <c r="D22" s="35" t="str">
        <f>+IFERROR((VLOOKUP(A22,Hoja3!$A$2:$J$841,6,FALSE)),"")</f>
        <v>UNIVERSIDAD DE PAMPLONA</v>
      </c>
      <c r="E22" s="35"/>
      <c r="F22" s="36"/>
      <c r="G22" s="33" t="str">
        <f>+IFERROR((VLOOKUP(A22,Hoja3!$A$2:$J$841,7,FALSE)),"")</f>
        <v>NORTE DE SANTANDER</v>
      </c>
      <c r="H22" s="33" t="str">
        <f>+IFERROR((VLOOKUP(A22,Hoja3!$A$2:$J$841,8,FALSE)),"")</f>
        <v>OFICIAL</v>
      </c>
      <c r="I22" s="37" t="str">
        <f>+IFERROR((VLOOKUP(A22,Hoja3!$A$2:$J$841,9,FALSE)),"")</f>
        <v>Universidad</v>
      </c>
      <c r="J22" s="135">
        <f>+IFERROR((VLOOKUP(A22,Hoja3!$A$2:$J$841,10,FALSE)),"")</f>
        <v>241</v>
      </c>
    </row>
    <row r="23" spans="1:10" x14ac:dyDescent="0.25">
      <c r="A23" s="134">
        <v>12</v>
      </c>
      <c r="B23" s="32">
        <f>+IFERROR((VLOOKUP(A23,Hoja3!$A$2:$J$841,4,FALSE)),"")</f>
        <v>1301</v>
      </c>
      <c r="C23" s="33">
        <f>+IFERROR((VLOOKUP(A23,Hoja3!$A$2:$J$841,5,FALSE)),"")</f>
        <v>1301</v>
      </c>
      <c r="D23" s="35" t="str">
        <f>+IFERROR((VLOOKUP(A23,Hoja3!$A$2:$J$841,6,FALSE)),"")</f>
        <v>UNIVERSIDAD DISTRITAL-FRANCISCO JOSE DE CALDAS</v>
      </c>
      <c r="E23" s="35"/>
      <c r="F23" s="36"/>
      <c r="G23" s="33" t="str">
        <f>+IFERROR((VLOOKUP(A23,Hoja3!$A$2:$J$841,7,FALSE)),"")</f>
        <v>BOGOTA D.C</v>
      </c>
      <c r="H23" s="33" t="str">
        <f>+IFERROR((VLOOKUP(A23,Hoja3!$A$2:$J$841,8,FALSE)),"")</f>
        <v>OFICIAL</v>
      </c>
      <c r="I23" s="37" t="str">
        <f>+IFERROR((VLOOKUP(A23,Hoja3!$A$2:$J$841,9,FALSE)),"")</f>
        <v>Universidad</v>
      </c>
      <c r="J23" s="135">
        <f>+IFERROR((VLOOKUP(A23,Hoja3!$A$2:$J$841,10,FALSE)),"")</f>
        <v>25921</v>
      </c>
    </row>
    <row r="24" spans="1:10" x14ac:dyDescent="0.25">
      <c r="A24" s="134">
        <v>13</v>
      </c>
      <c r="B24" s="32">
        <f>+IFERROR((VLOOKUP(A24,Hoja3!$A$2:$J$841,4,FALSE)),"")</f>
        <v>1701</v>
      </c>
      <c r="C24" s="33">
        <f>+IFERROR((VLOOKUP(A24,Hoja3!$A$2:$J$841,5,FALSE)),"")</f>
        <v>1701</v>
      </c>
      <c r="D24" s="35" t="str">
        <f>+IFERROR((VLOOKUP(A24,Hoja3!$A$2:$J$841,6,FALSE)),"")</f>
        <v>PONTIFICIA UNIVERSIDAD JAVERIANA</v>
      </c>
      <c r="E24" s="35"/>
      <c r="F24" s="36"/>
      <c r="G24" s="33" t="str">
        <f>+IFERROR((VLOOKUP(A24,Hoja3!$A$2:$J$841,7,FALSE)),"")</f>
        <v>BOGOTA D.C</v>
      </c>
      <c r="H24" s="33" t="str">
        <f>+IFERROR((VLOOKUP(A24,Hoja3!$A$2:$J$841,8,FALSE)),"")</f>
        <v>PRIVADA</v>
      </c>
      <c r="I24" s="37" t="str">
        <f>+IFERROR((VLOOKUP(A24,Hoja3!$A$2:$J$841,9,FALSE)),"")</f>
        <v>Universidad</v>
      </c>
      <c r="J24" s="135">
        <f>+IFERROR((VLOOKUP(A24,Hoja3!$A$2:$J$841,10,FALSE)),"")</f>
        <v>24220</v>
      </c>
    </row>
    <row r="25" spans="1:10" x14ac:dyDescent="0.25">
      <c r="A25" s="134">
        <v>14</v>
      </c>
      <c r="B25" s="32">
        <f>+IFERROR((VLOOKUP(A25,Hoja3!$A$2:$J$841,4,FALSE)),"")</f>
        <v>1703</v>
      </c>
      <c r="C25" s="33">
        <f>+IFERROR((VLOOKUP(A25,Hoja3!$A$2:$J$841,5,FALSE)),"")</f>
        <v>1703</v>
      </c>
      <c r="D25" s="35" t="str">
        <f>+IFERROR((VLOOKUP(A25,Hoja3!$A$2:$J$841,6,FALSE)),"")</f>
        <v>UNIVERSIDAD INCCA DE COLOMBIA</v>
      </c>
      <c r="E25" s="35"/>
      <c r="F25" s="36"/>
      <c r="G25" s="33" t="str">
        <f>+IFERROR((VLOOKUP(A25,Hoja3!$A$2:$J$841,7,FALSE)),"")</f>
        <v>BOGOTA D.C</v>
      </c>
      <c r="H25" s="33" t="str">
        <f>+IFERROR((VLOOKUP(A25,Hoja3!$A$2:$J$841,8,FALSE)),"")</f>
        <v>PRIVADA</v>
      </c>
      <c r="I25" s="37" t="str">
        <f>+IFERROR((VLOOKUP(A25,Hoja3!$A$2:$J$841,9,FALSE)),"")</f>
        <v>Universidad</v>
      </c>
      <c r="J25" s="135">
        <f>+IFERROR((VLOOKUP(A25,Hoja3!$A$2:$J$841,10,FALSE)),"")</f>
        <v>2275</v>
      </c>
    </row>
    <row r="26" spans="1:10" x14ac:dyDescent="0.25">
      <c r="A26" s="134">
        <v>15</v>
      </c>
      <c r="B26" s="32">
        <f>+IFERROR((VLOOKUP(A26,Hoja3!$A$2:$J$841,4,FALSE)),"")</f>
        <v>1704</v>
      </c>
      <c r="C26" s="33">
        <f>+IFERROR((VLOOKUP(A26,Hoja3!$A$2:$J$841,5,FALSE)),"")</f>
        <v>1704</v>
      </c>
      <c r="D26" s="35" t="str">
        <f>+IFERROR((VLOOKUP(A26,Hoja3!$A$2:$J$841,6,FALSE)),"")</f>
        <v>UNIVERSIDAD SANTO TOMAS</v>
      </c>
      <c r="E26" s="35"/>
      <c r="F26" s="36"/>
      <c r="G26" s="33" t="str">
        <f>+IFERROR((VLOOKUP(A26,Hoja3!$A$2:$J$841,7,FALSE)),"")</f>
        <v>BOGOTA D.C</v>
      </c>
      <c r="H26" s="33" t="str">
        <f>+IFERROR((VLOOKUP(A26,Hoja3!$A$2:$J$841,8,FALSE)),"")</f>
        <v>PRIVADA</v>
      </c>
      <c r="I26" s="37" t="str">
        <f>+IFERROR((VLOOKUP(A26,Hoja3!$A$2:$J$841,9,FALSE)),"")</f>
        <v>Universidad</v>
      </c>
      <c r="J26" s="135">
        <f>+IFERROR((VLOOKUP(A26,Hoja3!$A$2:$J$841,10,FALSE)),"")</f>
        <v>13535</v>
      </c>
    </row>
    <row r="27" spans="1:10" x14ac:dyDescent="0.25">
      <c r="A27" s="134">
        <v>16</v>
      </c>
      <c r="B27" s="32">
        <f>+IFERROR((VLOOKUP(A27,Hoja3!$A$2:$J$841,4,FALSE)),"")</f>
        <v>1704</v>
      </c>
      <c r="C27" s="33">
        <f>+IFERROR((VLOOKUP(A27,Hoja3!$A$2:$J$841,5,FALSE)),"")</f>
        <v>1705</v>
      </c>
      <c r="D27" s="35" t="str">
        <f>+IFERROR((VLOOKUP(A27,Hoja3!$A$2:$J$841,6,FALSE)),"")</f>
        <v>UNIVERSIDAD SANTO TOMAS</v>
      </c>
      <c r="E27" s="35"/>
      <c r="F27" s="36"/>
      <c r="G27" s="33" t="str">
        <f>+IFERROR((VLOOKUP(A27,Hoja3!$A$2:$J$841,7,FALSE)),"")</f>
        <v>SANTANDER</v>
      </c>
      <c r="H27" s="33" t="str">
        <f>+IFERROR((VLOOKUP(A27,Hoja3!$A$2:$J$841,8,FALSE)),"")</f>
        <v>PRIVADA</v>
      </c>
      <c r="I27" s="37" t="str">
        <f>+IFERROR((VLOOKUP(A27,Hoja3!$A$2:$J$841,9,FALSE)),"")</f>
        <v>Universidad</v>
      </c>
      <c r="J27" s="135">
        <f>+IFERROR((VLOOKUP(A27,Hoja3!$A$2:$J$841,10,FALSE)),"")</f>
        <v>56</v>
      </c>
    </row>
    <row r="28" spans="1:10" x14ac:dyDescent="0.25">
      <c r="A28" s="134">
        <v>17</v>
      </c>
      <c r="B28" s="32">
        <f>+IFERROR((VLOOKUP(A28,Hoja3!$A$2:$J$841,4,FALSE)),"")</f>
        <v>1704</v>
      </c>
      <c r="C28" s="33">
        <f>+IFERROR((VLOOKUP(A28,Hoja3!$A$2:$J$841,5,FALSE)),"")</f>
        <v>1732</v>
      </c>
      <c r="D28" s="35" t="str">
        <f>+IFERROR((VLOOKUP(A28,Hoja3!$A$2:$J$841,6,FALSE)),"")</f>
        <v>UNIVERSIDAD SANTO TOMAS</v>
      </c>
      <c r="E28" s="35"/>
      <c r="F28" s="36"/>
      <c r="G28" s="33" t="str">
        <f>+IFERROR((VLOOKUP(A28,Hoja3!$A$2:$J$841,7,FALSE)),"")</f>
        <v>BOYACA</v>
      </c>
      <c r="H28" s="33" t="str">
        <f>+IFERROR((VLOOKUP(A28,Hoja3!$A$2:$J$841,8,FALSE)),"")</f>
        <v>PRIVADA</v>
      </c>
      <c r="I28" s="37" t="str">
        <f>+IFERROR((VLOOKUP(A28,Hoja3!$A$2:$J$841,9,FALSE)),"")</f>
        <v>Universidad</v>
      </c>
      <c r="J28" s="135">
        <f>+IFERROR((VLOOKUP(A28,Hoja3!$A$2:$J$841,10,FALSE)),"")</f>
        <v>1</v>
      </c>
    </row>
    <row r="29" spans="1:10" x14ac:dyDescent="0.25">
      <c r="A29" s="134">
        <v>18</v>
      </c>
      <c r="B29" s="32">
        <f>+IFERROR((VLOOKUP(A29,Hoja3!$A$2:$J$841,4,FALSE)),"")</f>
        <v>1706</v>
      </c>
      <c r="C29" s="33">
        <f>+IFERROR((VLOOKUP(A29,Hoja3!$A$2:$J$841,5,FALSE)),"")</f>
        <v>1706</v>
      </c>
      <c r="D29" s="35" t="str">
        <f>+IFERROR((VLOOKUP(A29,Hoja3!$A$2:$J$841,6,FALSE)),"")</f>
        <v>UNIVERSIDAD EXTERNADO DE COLOMBIA</v>
      </c>
      <c r="E29" s="35"/>
      <c r="F29" s="36"/>
      <c r="G29" s="33" t="str">
        <f>+IFERROR((VLOOKUP(A29,Hoja3!$A$2:$J$841,7,FALSE)),"")</f>
        <v>BOGOTA D.C</v>
      </c>
      <c r="H29" s="33" t="str">
        <f>+IFERROR((VLOOKUP(A29,Hoja3!$A$2:$J$841,8,FALSE)),"")</f>
        <v>PRIVADA</v>
      </c>
      <c r="I29" s="37" t="str">
        <f>+IFERROR((VLOOKUP(A29,Hoja3!$A$2:$J$841,9,FALSE)),"")</f>
        <v>Universidad</v>
      </c>
      <c r="J29" s="135">
        <f>+IFERROR((VLOOKUP(A29,Hoja3!$A$2:$J$841,10,FALSE)),"")</f>
        <v>12111</v>
      </c>
    </row>
    <row r="30" spans="1:10" x14ac:dyDescent="0.25">
      <c r="A30" s="134">
        <v>19</v>
      </c>
      <c r="B30" s="32">
        <f>+IFERROR((VLOOKUP(A30,Hoja3!$A$2:$J$841,4,FALSE)),"")</f>
        <v>1707</v>
      </c>
      <c r="C30" s="33">
        <f>+IFERROR((VLOOKUP(A30,Hoja3!$A$2:$J$841,5,FALSE)),"")</f>
        <v>1707</v>
      </c>
      <c r="D30" s="35" t="str">
        <f>+IFERROR((VLOOKUP(A30,Hoja3!$A$2:$J$841,6,FALSE)),"")</f>
        <v>FUNDACION UNIVERSIDAD DE BOGOTA - JORGE TADEO LOZANO</v>
      </c>
      <c r="E30" s="35"/>
      <c r="F30" s="36"/>
      <c r="G30" s="33" t="str">
        <f>+IFERROR((VLOOKUP(A30,Hoja3!$A$2:$J$841,7,FALSE)),"")</f>
        <v>BOGOTA D.C</v>
      </c>
      <c r="H30" s="33" t="str">
        <f>+IFERROR((VLOOKUP(A30,Hoja3!$A$2:$J$841,8,FALSE)),"")</f>
        <v>PRIVADA</v>
      </c>
      <c r="I30" s="37" t="str">
        <f>+IFERROR((VLOOKUP(A30,Hoja3!$A$2:$J$841,9,FALSE)),"")</f>
        <v>Universidad</v>
      </c>
      <c r="J30" s="135">
        <f>+IFERROR((VLOOKUP(A30,Hoja3!$A$2:$J$841,10,FALSE)),"")</f>
        <v>10179</v>
      </c>
    </row>
    <row r="31" spans="1:10" x14ac:dyDescent="0.25">
      <c r="A31" s="134">
        <v>20</v>
      </c>
      <c r="B31" s="32">
        <f>+IFERROR((VLOOKUP(A31,Hoja3!$A$2:$J$841,4,FALSE)),"")</f>
        <v>1709</v>
      </c>
      <c r="C31" s="33">
        <f>+IFERROR((VLOOKUP(A31,Hoja3!$A$2:$J$841,5,FALSE)),"")</f>
        <v>1709</v>
      </c>
      <c r="D31" s="35" t="str">
        <f>+IFERROR((VLOOKUP(A31,Hoja3!$A$2:$J$841,6,FALSE)),"")</f>
        <v>UNIVERSIDAD CENTRAL</v>
      </c>
      <c r="E31" s="35"/>
      <c r="F31" s="36"/>
      <c r="G31" s="33" t="str">
        <f>+IFERROR((VLOOKUP(A31,Hoja3!$A$2:$J$841,7,FALSE)),"")</f>
        <v>BOGOTA D.C</v>
      </c>
      <c r="H31" s="33" t="str">
        <f>+IFERROR((VLOOKUP(A31,Hoja3!$A$2:$J$841,8,FALSE)),"")</f>
        <v>PRIVADA</v>
      </c>
      <c r="I31" s="37" t="str">
        <f>+IFERROR((VLOOKUP(A31,Hoja3!$A$2:$J$841,9,FALSE)),"")</f>
        <v>Universidad</v>
      </c>
      <c r="J31" s="135">
        <f>+IFERROR((VLOOKUP(A31,Hoja3!$A$2:$J$841,10,FALSE)),"")</f>
        <v>12137</v>
      </c>
    </row>
    <row r="32" spans="1:10" x14ac:dyDescent="0.25">
      <c r="A32" s="134">
        <v>21</v>
      </c>
      <c r="B32" s="32">
        <f>+IFERROR((VLOOKUP(A32,Hoja3!$A$2:$J$841,4,FALSE)),"")</f>
        <v>1710</v>
      </c>
      <c r="C32" s="33">
        <f>+IFERROR((VLOOKUP(A32,Hoja3!$A$2:$J$841,5,FALSE)),"")</f>
        <v>1710</v>
      </c>
      <c r="D32" s="35" t="str">
        <f>+IFERROR((VLOOKUP(A32,Hoja3!$A$2:$J$841,6,FALSE)),"")</f>
        <v>UNIVERSIDAD PONTIFICIA BOLIVARIANA</v>
      </c>
      <c r="E32" s="35"/>
      <c r="F32" s="36"/>
      <c r="G32" s="33" t="str">
        <f>+IFERROR((VLOOKUP(A32,Hoja3!$A$2:$J$841,7,FALSE)),"")</f>
        <v>ANTIOQUIA</v>
      </c>
      <c r="H32" s="33" t="str">
        <f>+IFERROR((VLOOKUP(A32,Hoja3!$A$2:$J$841,8,FALSE)),"")</f>
        <v>PRIVADA</v>
      </c>
      <c r="I32" s="37" t="str">
        <f>+IFERROR((VLOOKUP(A32,Hoja3!$A$2:$J$841,9,FALSE)),"")</f>
        <v>Universidad</v>
      </c>
      <c r="J32" s="135">
        <f>+IFERROR((VLOOKUP(A32,Hoja3!$A$2:$J$841,10,FALSE)),"")</f>
        <v>72</v>
      </c>
    </row>
    <row r="33" spans="1:10" x14ac:dyDescent="0.25">
      <c r="A33" s="134">
        <v>22</v>
      </c>
      <c r="B33" s="32">
        <f>+IFERROR((VLOOKUP(A33,Hoja3!$A$2:$J$841,4,FALSE)),"")</f>
        <v>1711</v>
      </c>
      <c r="C33" s="33">
        <f>+IFERROR((VLOOKUP(A33,Hoja3!$A$2:$J$841,5,FALSE)),"")</f>
        <v>1711</v>
      </c>
      <c r="D33" s="35" t="str">
        <f>+IFERROR((VLOOKUP(A33,Hoja3!$A$2:$J$841,6,FALSE)),"")</f>
        <v>UNIVERSIDAD DE LA SABANA</v>
      </c>
      <c r="E33" s="35"/>
      <c r="F33" s="36"/>
      <c r="G33" s="33" t="str">
        <f>+IFERROR((VLOOKUP(A33,Hoja3!$A$2:$J$841,7,FALSE)),"")</f>
        <v>CUNDINAMARCA</v>
      </c>
      <c r="H33" s="33" t="str">
        <f>+IFERROR((VLOOKUP(A33,Hoja3!$A$2:$J$841,8,FALSE)),"")</f>
        <v>PRIVADA</v>
      </c>
      <c r="I33" s="37" t="str">
        <f>+IFERROR((VLOOKUP(A33,Hoja3!$A$2:$J$841,9,FALSE)),"")</f>
        <v>Universidad</v>
      </c>
      <c r="J33" s="135">
        <f>+IFERROR((VLOOKUP(A33,Hoja3!$A$2:$J$841,10,FALSE)),"")</f>
        <v>49</v>
      </c>
    </row>
    <row r="34" spans="1:10" x14ac:dyDescent="0.25">
      <c r="A34" s="134">
        <v>23</v>
      </c>
      <c r="B34" s="32">
        <f>+IFERROR((VLOOKUP(A34,Hoja3!$A$2:$J$841,4,FALSE)),"")</f>
        <v>1712</v>
      </c>
      <c r="C34" s="33">
        <f>+IFERROR((VLOOKUP(A34,Hoja3!$A$2:$J$841,5,FALSE)),"")</f>
        <v>1712</v>
      </c>
      <c r="D34" s="35" t="str">
        <f>+IFERROR((VLOOKUP(A34,Hoja3!$A$2:$J$841,6,FALSE)),"")</f>
        <v>UNIVERSIDAD EAFIT-</v>
      </c>
      <c r="E34" s="35"/>
      <c r="F34" s="36"/>
      <c r="G34" s="33" t="str">
        <f>+IFERROR((VLOOKUP(A34,Hoja3!$A$2:$J$841,7,FALSE)),"")</f>
        <v>ANTIOQUIA</v>
      </c>
      <c r="H34" s="33" t="str">
        <f>+IFERROR((VLOOKUP(A34,Hoja3!$A$2:$J$841,8,FALSE)),"")</f>
        <v>PRIVADA</v>
      </c>
      <c r="I34" s="37" t="str">
        <f>+IFERROR((VLOOKUP(A34,Hoja3!$A$2:$J$841,9,FALSE)),"")</f>
        <v>Universidad</v>
      </c>
      <c r="J34" s="135">
        <f>+IFERROR((VLOOKUP(A34,Hoja3!$A$2:$J$841,10,FALSE)),"")</f>
        <v>152</v>
      </c>
    </row>
    <row r="35" spans="1:10" x14ac:dyDescent="0.25">
      <c r="A35" s="134">
        <v>24</v>
      </c>
      <c r="B35" s="32">
        <f>+IFERROR((VLOOKUP(A35,Hoja3!$A$2:$J$841,4,FALSE)),"")</f>
        <v>1714</v>
      </c>
      <c r="C35" s="33">
        <f>+IFERROR((VLOOKUP(A35,Hoja3!$A$2:$J$841,5,FALSE)),"")</f>
        <v>1714</v>
      </c>
      <c r="D35" s="35" t="str">
        <f>+IFERROR((VLOOKUP(A35,Hoja3!$A$2:$J$841,6,FALSE)),"")</f>
        <v>COLEGIO MAYOR DE NUESTRA SEÑORA DEL ROSARIO</v>
      </c>
      <c r="E35" s="35"/>
      <c r="F35" s="36"/>
      <c r="G35" s="33" t="str">
        <f>+IFERROR((VLOOKUP(A35,Hoja3!$A$2:$J$841,7,FALSE)),"")</f>
        <v>BOGOTA D.C</v>
      </c>
      <c r="H35" s="33" t="str">
        <f>+IFERROR((VLOOKUP(A35,Hoja3!$A$2:$J$841,8,FALSE)),"")</f>
        <v>PRIVADA</v>
      </c>
      <c r="I35" s="37" t="str">
        <f>+IFERROR((VLOOKUP(A35,Hoja3!$A$2:$J$841,9,FALSE)),"")</f>
        <v>Universidad</v>
      </c>
      <c r="J35" s="135">
        <f>+IFERROR((VLOOKUP(A35,Hoja3!$A$2:$J$841,10,FALSE)),"")</f>
        <v>11747</v>
      </c>
    </row>
    <row r="36" spans="1:10" x14ac:dyDescent="0.25">
      <c r="A36" s="134">
        <v>25</v>
      </c>
      <c r="B36" s="32">
        <f>+IFERROR((VLOOKUP(A36,Hoja3!$A$2:$J$841,4,FALSE)),"")</f>
        <v>1715</v>
      </c>
      <c r="C36" s="33">
        <f>+IFERROR((VLOOKUP(A36,Hoja3!$A$2:$J$841,5,FALSE)),"")</f>
        <v>1715</v>
      </c>
      <c r="D36" s="35" t="str">
        <f>+IFERROR((VLOOKUP(A36,Hoja3!$A$2:$J$841,6,FALSE)),"")</f>
        <v>FUNDACION UNIVERSIDAD DE AMERICA</v>
      </c>
      <c r="E36" s="35"/>
      <c r="F36" s="36"/>
      <c r="G36" s="33" t="str">
        <f>+IFERROR((VLOOKUP(A36,Hoja3!$A$2:$J$841,7,FALSE)),"")</f>
        <v>BOGOTA D.C</v>
      </c>
      <c r="H36" s="33" t="str">
        <f>+IFERROR((VLOOKUP(A36,Hoja3!$A$2:$J$841,8,FALSE)),"")</f>
        <v>PRIVADA</v>
      </c>
      <c r="I36" s="37" t="str">
        <f>+IFERROR((VLOOKUP(A36,Hoja3!$A$2:$J$841,9,FALSE)),"")</f>
        <v>Universidad</v>
      </c>
      <c r="J36" s="135">
        <f>+IFERROR((VLOOKUP(A36,Hoja3!$A$2:$J$841,10,FALSE)),"")</f>
        <v>3907</v>
      </c>
    </row>
    <row r="37" spans="1:10" x14ac:dyDescent="0.25">
      <c r="A37" s="134">
        <v>26</v>
      </c>
      <c r="B37" s="32">
        <f>+IFERROR((VLOOKUP(A37,Hoja3!$A$2:$J$841,4,FALSE)),"")</f>
        <v>1718</v>
      </c>
      <c r="C37" s="33">
        <f>+IFERROR((VLOOKUP(A37,Hoja3!$A$2:$J$841,5,FALSE)),"")</f>
        <v>1718</v>
      </c>
      <c r="D37" s="35" t="str">
        <f>+IFERROR((VLOOKUP(A37,Hoja3!$A$2:$J$841,6,FALSE)),"")</f>
        <v>UNIVERSIDAD DE SAN BUENAVENTURA</v>
      </c>
      <c r="E37" s="35"/>
      <c r="F37" s="36"/>
      <c r="G37" s="33" t="str">
        <f>+IFERROR((VLOOKUP(A37,Hoja3!$A$2:$J$841,7,FALSE)),"")</f>
        <v>BOGOTA D.C</v>
      </c>
      <c r="H37" s="33" t="str">
        <f>+IFERROR((VLOOKUP(A37,Hoja3!$A$2:$J$841,8,FALSE)),"")</f>
        <v>PRIVADA</v>
      </c>
      <c r="I37" s="37" t="str">
        <f>+IFERROR((VLOOKUP(A37,Hoja3!$A$2:$J$841,9,FALSE)),"")</f>
        <v>Universidad</v>
      </c>
      <c r="J37" s="135">
        <f>+IFERROR((VLOOKUP(A37,Hoja3!$A$2:$J$841,10,FALSE)),"")</f>
        <v>2559</v>
      </c>
    </row>
    <row r="38" spans="1:10" x14ac:dyDescent="0.25">
      <c r="A38" s="134">
        <v>27</v>
      </c>
      <c r="B38" s="32">
        <f>+IFERROR((VLOOKUP(A38,Hoja3!$A$2:$J$841,4,FALSE)),"")</f>
        <v>1719</v>
      </c>
      <c r="C38" s="33">
        <f>+IFERROR((VLOOKUP(A38,Hoja3!$A$2:$J$841,5,FALSE)),"")</f>
        <v>1719</v>
      </c>
      <c r="D38" s="35" t="str">
        <f>+IFERROR((VLOOKUP(A38,Hoja3!$A$2:$J$841,6,FALSE)),"")</f>
        <v>UNIVERSIDAD CATOLICA DE COLOMBIA</v>
      </c>
      <c r="E38" s="35"/>
      <c r="F38" s="36"/>
      <c r="G38" s="33" t="str">
        <f>+IFERROR((VLOOKUP(A38,Hoja3!$A$2:$J$841,7,FALSE)),"")</f>
        <v>BOGOTA D.C</v>
      </c>
      <c r="H38" s="33" t="str">
        <f>+IFERROR((VLOOKUP(A38,Hoja3!$A$2:$J$841,8,FALSE)),"")</f>
        <v>PRIVADA</v>
      </c>
      <c r="I38" s="37" t="str">
        <f>+IFERROR((VLOOKUP(A38,Hoja3!$A$2:$J$841,9,FALSE)),"")</f>
        <v>Universidad</v>
      </c>
      <c r="J38" s="135">
        <f>+IFERROR((VLOOKUP(A38,Hoja3!$A$2:$J$841,10,FALSE)),"")</f>
        <v>11403</v>
      </c>
    </row>
    <row r="39" spans="1:10" x14ac:dyDescent="0.25">
      <c r="A39" s="134">
        <v>28</v>
      </c>
      <c r="B39" s="32">
        <f>+IFERROR((VLOOKUP(A39,Hoja3!$A$2:$J$841,4,FALSE)),"")</f>
        <v>1725</v>
      </c>
      <c r="C39" s="33">
        <f>+IFERROR((VLOOKUP(A39,Hoja3!$A$2:$J$841,5,FALSE)),"")</f>
        <v>1725</v>
      </c>
      <c r="D39" s="35" t="str">
        <f>+IFERROR((VLOOKUP(A39,Hoja3!$A$2:$J$841,6,FALSE)),"")</f>
        <v>FUNDACION UNIVERSIDAD AUTONOMA DE COLOMBIA -FUAC-</v>
      </c>
      <c r="E39" s="35"/>
      <c r="F39" s="36"/>
      <c r="G39" s="33" t="str">
        <f>+IFERROR((VLOOKUP(A39,Hoja3!$A$2:$J$841,7,FALSE)),"")</f>
        <v>BOGOTA D.C</v>
      </c>
      <c r="H39" s="33" t="str">
        <f>+IFERROR((VLOOKUP(A39,Hoja3!$A$2:$J$841,8,FALSE)),"")</f>
        <v>PRIVADA</v>
      </c>
      <c r="I39" s="37" t="str">
        <f>+IFERROR((VLOOKUP(A39,Hoja3!$A$2:$J$841,9,FALSE)),"")</f>
        <v>Universidad</v>
      </c>
      <c r="J39" s="135">
        <f>+IFERROR((VLOOKUP(A39,Hoja3!$A$2:$J$841,10,FALSE)),"")</f>
        <v>5721</v>
      </c>
    </row>
    <row r="40" spans="1:10" x14ac:dyDescent="0.25">
      <c r="A40" s="134">
        <v>29</v>
      </c>
      <c r="B40" s="32">
        <f>+IFERROR((VLOOKUP(A40,Hoja3!$A$2:$J$841,4,FALSE)),"")</f>
        <v>1728</v>
      </c>
      <c r="C40" s="33">
        <f>+IFERROR((VLOOKUP(A40,Hoja3!$A$2:$J$841,5,FALSE)),"")</f>
        <v>1728</v>
      </c>
      <c r="D40" s="35" t="str">
        <f>+IFERROR((VLOOKUP(A40,Hoja3!$A$2:$J$841,6,FALSE)),"")</f>
        <v>UNIVERSIDAD SERGIO ARBOLEDA</v>
      </c>
      <c r="E40" s="35"/>
      <c r="F40" s="36"/>
      <c r="G40" s="33" t="str">
        <f>+IFERROR((VLOOKUP(A40,Hoja3!$A$2:$J$841,7,FALSE)),"")</f>
        <v>BOGOTA D.C</v>
      </c>
      <c r="H40" s="33" t="str">
        <f>+IFERROR((VLOOKUP(A40,Hoja3!$A$2:$J$841,8,FALSE)),"")</f>
        <v>PRIVADA</v>
      </c>
      <c r="I40" s="37" t="str">
        <f>+IFERROR((VLOOKUP(A40,Hoja3!$A$2:$J$841,9,FALSE)),"")</f>
        <v>Universidad</v>
      </c>
      <c r="J40" s="135">
        <f>+IFERROR((VLOOKUP(A40,Hoja3!$A$2:$J$841,10,FALSE)),"")</f>
        <v>9755</v>
      </c>
    </row>
    <row r="41" spans="1:10" x14ac:dyDescent="0.25">
      <c r="A41" s="134">
        <v>30</v>
      </c>
      <c r="B41" s="32">
        <f>+IFERROR((VLOOKUP(A41,Hoja3!$A$2:$J$841,4,FALSE)),"")</f>
        <v>1729</v>
      </c>
      <c r="C41" s="33">
        <f>+IFERROR((VLOOKUP(A41,Hoja3!$A$2:$J$841,5,FALSE)),"")</f>
        <v>1729</v>
      </c>
      <c r="D41" s="35" t="str">
        <f>+IFERROR((VLOOKUP(A41,Hoja3!$A$2:$J$841,6,FALSE)),"")</f>
        <v>UNIVERSIDAD EL BOSQUE</v>
      </c>
      <c r="E41" s="35"/>
      <c r="F41" s="36"/>
      <c r="G41" s="33" t="str">
        <f>+IFERROR((VLOOKUP(A41,Hoja3!$A$2:$J$841,7,FALSE)),"")</f>
        <v>BOGOTA D.C</v>
      </c>
      <c r="H41" s="33" t="str">
        <f>+IFERROR((VLOOKUP(A41,Hoja3!$A$2:$J$841,8,FALSE)),"")</f>
        <v>PRIVADA</v>
      </c>
      <c r="I41" s="37" t="str">
        <f>+IFERROR((VLOOKUP(A41,Hoja3!$A$2:$J$841,9,FALSE)),"")</f>
        <v>Universidad</v>
      </c>
      <c r="J41" s="135">
        <f>+IFERROR((VLOOKUP(A41,Hoja3!$A$2:$J$841,10,FALSE)),"")</f>
        <v>12362</v>
      </c>
    </row>
    <row r="42" spans="1:10" x14ac:dyDescent="0.25">
      <c r="A42" s="134">
        <v>31</v>
      </c>
      <c r="B42" s="32">
        <f>+IFERROR((VLOOKUP(A42,Hoja3!$A$2:$J$841,4,FALSE)),"")</f>
        <v>1735</v>
      </c>
      <c r="C42" s="33">
        <f>+IFERROR((VLOOKUP(A42,Hoja3!$A$2:$J$841,5,FALSE)),"")</f>
        <v>1735</v>
      </c>
      <c r="D42" s="35" t="str">
        <f>+IFERROR((VLOOKUP(A42,Hoja3!$A$2:$J$841,6,FALSE)),"")</f>
        <v>UNIVERSIDAD MANUELA BELTRAN-UMB-</v>
      </c>
      <c r="E42" s="35"/>
      <c r="F42" s="36"/>
      <c r="G42" s="33" t="str">
        <f>+IFERROR((VLOOKUP(A42,Hoja3!$A$2:$J$841,7,FALSE)),"")</f>
        <v>BOGOTA D.C</v>
      </c>
      <c r="H42" s="33" t="str">
        <f>+IFERROR((VLOOKUP(A42,Hoja3!$A$2:$J$841,8,FALSE)),"")</f>
        <v>PRIVADA</v>
      </c>
      <c r="I42" s="37" t="str">
        <f>+IFERROR((VLOOKUP(A42,Hoja3!$A$2:$J$841,9,FALSE)),"")</f>
        <v>Universidad</v>
      </c>
      <c r="J42" s="135">
        <f>+IFERROR((VLOOKUP(A42,Hoja3!$A$2:$J$841,10,FALSE)),"")</f>
        <v>8489</v>
      </c>
    </row>
    <row r="43" spans="1:10" x14ac:dyDescent="0.25">
      <c r="A43" s="134">
        <v>32</v>
      </c>
      <c r="B43" s="32">
        <f>+IFERROR((VLOOKUP(A43,Hoja3!$A$2:$J$841,4,FALSE)),"")</f>
        <v>1801</v>
      </c>
      <c r="C43" s="33">
        <f>+IFERROR((VLOOKUP(A43,Hoja3!$A$2:$J$841,5,FALSE)),"")</f>
        <v>1801</v>
      </c>
      <c r="D43" s="35" t="str">
        <f>+IFERROR((VLOOKUP(A43,Hoja3!$A$2:$J$841,6,FALSE)),"")</f>
        <v>UNIVERSIDAD LA GRAN COLOMBIA</v>
      </c>
      <c r="E43" s="35"/>
      <c r="F43" s="36"/>
      <c r="G43" s="33" t="str">
        <f>+IFERROR((VLOOKUP(A43,Hoja3!$A$2:$J$841,7,FALSE)),"")</f>
        <v>BOGOTA D.C</v>
      </c>
      <c r="H43" s="33" t="str">
        <f>+IFERROR((VLOOKUP(A43,Hoja3!$A$2:$J$841,8,FALSE)),"")</f>
        <v>PRIVADA</v>
      </c>
      <c r="I43" s="37" t="str">
        <f>+IFERROR((VLOOKUP(A43,Hoja3!$A$2:$J$841,9,FALSE)),"")</f>
        <v>Universidad</v>
      </c>
      <c r="J43" s="135">
        <f>+IFERROR((VLOOKUP(A43,Hoja3!$A$2:$J$841,10,FALSE)),"")</f>
        <v>11345</v>
      </c>
    </row>
    <row r="44" spans="1:10" x14ac:dyDescent="0.25">
      <c r="A44" s="134">
        <v>33</v>
      </c>
      <c r="B44" s="32">
        <f>+IFERROR((VLOOKUP(A44,Hoja3!$A$2:$J$841,4,FALSE)),"")</f>
        <v>1803</v>
      </c>
      <c r="C44" s="33">
        <f>+IFERROR((VLOOKUP(A44,Hoja3!$A$2:$J$841,5,FALSE)),"")</f>
        <v>1803</v>
      </c>
      <c r="D44" s="35" t="str">
        <f>+IFERROR((VLOOKUP(A44,Hoja3!$A$2:$J$841,6,FALSE)),"")</f>
        <v>UNIVERSIDAD DE LA SALLE</v>
      </c>
      <c r="E44" s="35"/>
      <c r="F44" s="36"/>
      <c r="G44" s="33" t="str">
        <f>+IFERROR((VLOOKUP(A44,Hoja3!$A$2:$J$841,7,FALSE)),"")</f>
        <v>BOGOTA D.C</v>
      </c>
      <c r="H44" s="33" t="str">
        <f>+IFERROR((VLOOKUP(A44,Hoja3!$A$2:$J$841,8,FALSE)),"")</f>
        <v>PRIVADA</v>
      </c>
      <c r="I44" s="37" t="str">
        <f>+IFERROR((VLOOKUP(A44,Hoja3!$A$2:$J$841,9,FALSE)),"")</f>
        <v>Universidad</v>
      </c>
      <c r="J44" s="135">
        <f>+IFERROR((VLOOKUP(A44,Hoja3!$A$2:$J$841,10,FALSE)),"")</f>
        <v>12903</v>
      </c>
    </row>
    <row r="45" spans="1:10" x14ac:dyDescent="0.25">
      <c r="A45" s="134">
        <v>34</v>
      </c>
      <c r="B45" s="32">
        <f>+IFERROR((VLOOKUP(A45,Hoja3!$A$2:$J$841,4,FALSE)),"")</f>
        <v>1806</v>
      </c>
      <c r="C45" s="33">
        <f>+IFERROR((VLOOKUP(A45,Hoja3!$A$2:$J$841,5,FALSE)),"")</f>
        <v>1806</v>
      </c>
      <c r="D45" s="35" t="str">
        <f>+IFERROR((VLOOKUP(A45,Hoja3!$A$2:$J$841,6,FALSE)),"")</f>
        <v>UNIVERSIDAD LIBRE</v>
      </c>
      <c r="E45" s="35"/>
      <c r="F45" s="36"/>
      <c r="G45" s="33" t="str">
        <f>+IFERROR((VLOOKUP(A45,Hoja3!$A$2:$J$841,7,FALSE)),"")</f>
        <v>BOGOTA D.C</v>
      </c>
      <c r="H45" s="33" t="str">
        <f>+IFERROR((VLOOKUP(A45,Hoja3!$A$2:$J$841,8,FALSE)),"")</f>
        <v>PRIVADA</v>
      </c>
      <c r="I45" s="37" t="str">
        <f>+IFERROR((VLOOKUP(A45,Hoja3!$A$2:$J$841,9,FALSE)),"")</f>
        <v>Universidad</v>
      </c>
      <c r="J45" s="135">
        <f>+IFERROR((VLOOKUP(A45,Hoja3!$A$2:$J$841,10,FALSE)),"")</f>
        <v>8622</v>
      </c>
    </row>
    <row r="46" spans="1:10" x14ac:dyDescent="0.25">
      <c r="A46" s="134">
        <v>35</v>
      </c>
      <c r="B46" s="32">
        <f>+IFERROR((VLOOKUP(A46,Hoja3!$A$2:$J$841,4,FALSE)),"")</f>
        <v>1812</v>
      </c>
      <c r="C46" s="33">
        <f>+IFERROR((VLOOKUP(A46,Hoja3!$A$2:$J$841,5,FALSE)),"")</f>
        <v>1812</v>
      </c>
      <c r="D46" s="35" t="str">
        <f>+IFERROR((VLOOKUP(A46,Hoja3!$A$2:$J$841,6,FALSE)),"")</f>
        <v>UNIVERSIDAD DE MEDELLIN</v>
      </c>
      <c r="E46" s="35"/>
      <c r="F46" s="36"/>
      <c r="G46" s="33" t="str">
        <f>+IFERROR((VLOOKUP(A46,Hoja3!$A$2:$J$841,7,FALSE)),"")</f>
        <v>ANTIOQUIA</v>
      </c>
      <c r="H46" s="33" t="str">
        <f>+IFERROR((VLOOKUP(A46,Hoja3!$A$2:$J$841,8,FALSE)),"")</f>
        <v>PRIVADA</v>
      </c>
      <c r="I46" s="37" t="str">
        <f>+IFERROR((VLOOKUP(A46,Hoja3!$A$2:$J$841,9,FALSE)),"")</f>
        <v>Universidad</v>
      </c>
      <c r="J46" s="135">
        <f>+IFERROR((VLOOKUP(A46,Hoja3!$A$2:$J$841,10,FALSE)),"")</f>
        <v>40</v>
      </c>
    </row>
    <row r="47" spans="1:10" x14ac:dyDescent="0.25">
      <c r="A47" s="134">
        <v>36</v>
      </c>
      <c r="B47" s="32">
        <f>+IFERROR((VLOOKUP(A47,Hoja3!$A$2:$J$841,4,FALSE)),"")</f>
        <v>1813</v>
      </c>
      <c r="C47" s="33">
        <f>+IFERROR((VLOOKUP(A47,Hoja3!$A$2:$J$841,5,FALSE)),"")</f>
        <v>1813</v>
      </c>
      <c r="D47" s="35" t="str">
        <f>+IFERROR((VLOOKUP(A47,Hoja3!$A$2:$J$841,6,FALSE)),"")</f>
        <v>UNIVERSIDAD DE LOS ANDES</v>
      </c>
      <c r="E47" s="35"/>
      <c r="F47" s="36"/>
      <c r="G47" s="33" t="str">
        <f>+IFERROR((VLOOKUP(A47,Hoja3!$A$2:$J$841,7,FALSE)),"")</f>
        <v>BOGOTA D.C</v>
      </c>
      <c r="H47" s="33" t="str">
        <f>+IFERROR((VLOOKUP(A47,Hoja3!$A$2:$J$841,8,FALSE)),"")</f>
        <v>PRIVADA</v>
      </c>
      <c r="I47" s="37" t="str">
        <f>+IFERROR((VLOOKUP(A47,Hoja3!$A$2:$J$841,9,FALSE)),"")</f>
        <v>Universidad</v>
      </c>
      <c r="J47" s="135">
        <f>+IFERROR((VLOOKUP(A47,Hoja3!$A$2:$J$841,10,FALSE)),"")</f>
        <v>22693</v>
      </c>
    </row>
    <row r="48" spans="1:10" x14ac:dyDescent="0.25">
      <c r="A48" s="134">
        <v>37</v>
      </c>
      <c r="B48" s="32">
        <f>+IFERROR((VLOOKUP(A48,Hoja3!$A$2:$J$841,4,FALSE)),"")</f>
        <v>1815</v>
      </c>
      <c r="C48" s="33">
        <f>+IFERROR((VLOOKUP(A48,Hoja3!$A$2:$J$841,5,FALSE)),"")</f>
        <v>1815</v>
      </c>
      <c r="D48" s="35" t="str">
        <f>+IFERROR((VLOOKUP(A48,Hoja3!$A$2:$J$841,6,FALSE)),"")</f>
        <v>CORPORACION UNIVERSIDAD PILOTO DE COLOMBIA</v>
      </c>
      <c r="E48" s="35"/>
      <c r="F48" s="36"/>
      <c r="G48" s="33" t="str">
        <f>+IFERROR((VLOOKUP(A48,Hoja3!$A$2:$J$841,7,FALSE)),"")</f>
        <v>BOGOTA D.C</v>
      </c>
      <c r="H48" s="33" t="str">
        <f>+IFERROR((VLOOKUP(A48,Hoja3!$A$2:$J$841,8,FALSE)),"")</f>
        <v>PRIVADA</v>
      </c>
      <c r="I48" s="37" t="str">
        <f>+IFERROR((VLOOKUP(A48,Hoja3!$A$2:$J$841,9,FALSE)),"")</f>
        <v>Universidad</v>
      </c>
      <c r="J48" s="135">
        <f>+IFERROR((VLOOKUP(A48,Hoja3!$A$2:$J$841,10,FALSE)),"")</f>
        <v>7651</v>
      </c>
    </row>
    <row r="49" spans="1:10" x14ac:dyDescent="0.25">
      <c r="A49" s="134">
        <v>38</v>
      </c>
      <c r="B49" s="32">
        <f>+IFERROR((VLOOKUP(A49,Hoja3!$A$2:$J$841,4,FALSE)),"")</f>
        <v>1818</v>
      </c>
      <c r="C49" s="33">
        <f>+IFERROR((VLOOKUP(A49,Hoja3!$A$2:$J$841,5,FALSE)),"")</f>
        <v>1818</v>
      </c>
      <c r="D49" s="35" t="str">
        <f>+IFERROR((VLOOKUP(A49,Hoja3!$A$2:$J$841,6,FALSE)),"")</f>
        <v>UNIVERSIDAD COOPERATIVA DE COLOMBIA</v>
      </c>
      <c r="E49" s="35"/>
      <c r="F49" s="36"/>
      <c r="G49" s="33" t="str">
        <f>+IFERROR((VLOOKUP(A49,Hoja3!$A$2:$J$841,7,FALSE)),"")</f>
        <v>BOGOTA D.C</v>
      </c>
      <c r="H49" s="33" t="str">
        <f>+IFERROR((VLOOKUP(A49,Hoja3!$A$2:$J$841,8,FALSE)),"")</f>
        <v>PRIVADA</v>
      </c>
      <c r="I49" s="37" t="str">
        <f>+IFERROR((VLOOKUP(A49,Hoja3!$A$2:$J$841,9,FALSE)),"")</f>
        <v>Universidad</v>
      </c>
      <c r="J49" s="135">
        <f>+IFERROR((VLOOKUP(A49,Hoja3!$A$2:$J$841,10,FALSE)),"")</f>
        <v>9138</v>
      </c>
    </row>
    <row r="50" spans="1:10" x14ac:dyDescent="0.25">
      <c r="A50" s="134">
        <v>39</v>
      </c>
      <c r="B50" s="32">
        <f>+IFERROR((VLOOKUP(A50,Hoja3!$A$2:$J$841,4,FALSE)),"")</f>
        <v>1826</v>
      </c>
      <c r="C50" s="33">
        <f>+IFERROR((VLOOKUP(A50,Hoja3!$A$2:$J$841,5,FALSE)),"")</f>
        <v>1826</v>
      </c>
      <c r="D50" s="35" t="str">
        <f>+IFERROR((VLOOKUP(A50,Hoja3!$A$2:$J$841,6,FALSE)),"")</f>
        <v>UNIVERSIDAD ANTONIO NARI¿O</v>
      </c>
      <c r="E50" s="35"/>
      <c r="F50" s="36"/>
      <c r="G50" s="33" t="str">
        <f>+IFERROR((VLOOKUP(A50,Hoja3!$A$2:$J$841,7,FALSE)),"")</f>
        <v>BOGOTA D.C</v>
      </c>
      <c r="H50" s="33" t="str">
        <f>+IFERROR((VLOOKUP(A50,Hoja3!$A$2:$J$841,8,FALSE)),"")</f>
        <v>PRIVADA</v>
      </c>
      <c r="I50" s="37" t="str">
        <f>+IFERROR((VLOOKUP(A50,Hoja3!$A$2:$J$841,9,FALSE)),"")</f>
        <v>Universidad</v>
      </c>
      <c r="J50" s="135">
        <f>+IFERROR((VLOOKUP(A50,Hoja3!$A$2:$J$841,10,FALSE)),"")</f>
        <v>6038</v>
      </c>
    </row>
    <row r="51" spans="1:10" x14ac:dyDescent="0.25">
      <c r="A51" s="134">
        <v>40</v>
      </c>
      <c r="B51" s="32">
        <f>+IFERROR((VLOOKUP(A51,Hoja3!$A$2:$J$841,4,FALSE)),"")</f>
        <v>1831</v>
      </c>
      <c r="C51" s="33">
        <f>+IFERROR((VLOOKUP(A51,Hoja3!$A$2:$J$841,5,FALSE)),"")</f>
        <v>1831</v>
      </c>
      <c r="D51" s="35" t="str">
        <f>+IFERROR((VLOOKUP(A51,Hoja3!$A$2:$J$841,6,FALSE)),"")</f>
        <v>UNIVERSIDAD DE IBAGUE</v>
      </c>
      <c r="E51" s="35"/>
      <c r="F51" s="36"/>
      <c r="G51" s="33" t="str">
        <f>+IFERROR((VLOOKUP(A51,Hoja3!$A$2:$J$841,7,FALSE)),"")</f>
        <v>TOLIMA</v>
      </c>
      <c r="H51" s="33" t="str">
        <f>+IFERROR((VLOOKUP(A51,Hoja3!$A$2:$J$841,8,FALSE)),"")</f>
        <v>PRIVADA</v>
      </c>
      <c r="I51" s="37" t="str">
        <f>+IFERROR((VLOOKUP(A51,Hoja3!$A$2:$J$841,9,FALSE)),"")</f>
        <v>Universidad</v>
      </c>
      <c r="J51" s="135">
        <f>+IFERROR((VLOOKUP(A51,Hoja3!$A$2:$J$841,10,FALSE)),"")</f>
        <v>54</v>
      </c>
    </row>
    <row r="52" spans="1:10" x14ac:dyDescent="0.25">
      <c r="A52" s="134">
        <v>41</v>
      </c>
      <c r="B52" s="32">
        <f>+IFERROR((VLOOKUP(A52,Hoja3!$A$2:$J$841,4,FALSE)),"")</f>
        <v>1833</v>
      </c>
      <c r="C52" s="33">
        <f>+IFERROR((VLOOKUP(A52,Hoja3!$A$2:$J$841,5,FALSE)),"")</f>
        <v>1833</v>
      </c>
      <c r="D52" s="35" t="str">
        <f>+IFERROR((VLOOKUP(A52,Hoja3!$A$2:$J$841,6,FALSE)),"")</f>
        <v>UNIVERSIDAD DEL SINU - ELIAS BECHARA ZAINUM - UNISINU -</v>
      </c>
      <c r="E52" s="35"/>
      <c r="F52" s="36"/>
      <c r="G52" s="33" t="str">
        <f>+IFERROR((VLOOKUP(A52,Hoja3!$A$2:$J$841,7,FALSE)),"")</f>
        <v>CORDOBA</v>
      </c>
      <c r="H52" s="33" t="str">
        <f>+IFERROR((VLOOKUP(A52,Hoja3!$A$2:$J$841,8,FALSE)),"")</f>
        <v>PRIVADA</v>
      </c>
      <c r="I52" s="37" t="str">
        <f>+IFERROR((VLOOKUP(A52,Hoja3!$A$2:$J$841,9,FALSE)),"")</f>
        <v>Universidad</v>
      </c>
      <c r="J52" s="135">
        <f>+IFERROR((VLOOKUP(A52,Hoja3!$A$2:$J$841,10,FALSE)),"")</f>
        <v>178</v>
      </c>
    </row>
    <row r="53" spans="1:10" x14ac:dyDescent="0.25">
      <c r="A53" s="134">
        <v>42</v>
      </c>
      <c r="B53" s="32">
        <f>+IFERROR((VLOOKUP(A53,Hoja3!$A$2:$J$841,4,FALSE)),"")</f>
        <v>1835</v>
      </c>
      <c r="C53" s="33">
        <f>+IFERROR((VLOOKUP(A53,Hoja3!$A$2:$J$841,5,FALSE)),"")</f>
        <v>1835</v>
      </c>
      <c r="D53" s="35" t="str">
        <f>+IFERROR((VLOOKUP(A53,Hoja3!$A$2:$J$841,6,FALSE)),"")</f>
        <v>UNIVERSIDAD DE CIENCIAS APLICADAS Y AMBIENTALES UDCA.</v>
      </c>
      <c r="E53" s="35"/>
      <c r="F53" s="36"/>
      <c r="G53" s="33" t="str">
        <f>+IFERROR((VLOOKUP(A53,Hoja3!$A$2:$J$841,7,FALSE)),"")</f>
        <v>BOGOTA D.C</v>
      </c>
      <c r="H53" s="33" t="str">
        <f>+IFERROR((VLOOKUP(A53,Hoja3!$A$2:$J$841,8,FALSE)),"")</f>
        <v>PRIVADA</v>
      </c>
      <c r="I53" s="37" t="str">
        <f>+IFERROR((VLOOKUP(A53,Hoja3!$A$2:$J$841,9,FALSE)),"")</f>
        <v>Universidad</v>
      </c>
      <c r="J53" s="135">
        <f>+IFERROR((VLOOKUP(A53,Hoja3!$A$2:$J$841,10,FALSE)),"")</f>
        <v>4939</v>
      </c>
    </row>
    <row r="54" spans="1:10" x14ac:dyDescent="0.25">
      <c r="A54" s="134">
        <v>43</v>
      </c>
      <c r="B54" s="32">
        <f>+IFERROR((VLOOKUP(A54,Hoja3!$A$2:$J$841,4,FALSE)),"")</f>
        <v>2102</v>
      </c>
      <c r="C54" s="33">
        <f>+IFERROR((VLOOKUP(A54,Hoja3!$A$2:$J$841,5,FALSE)),"")</f>
        <v>2102</v>
      </c>
      <c r="D54" s="35" t="str">
        <f>+IFERROR((VLOOKUP(A54,Hoja3!$A$2:$J$841,6,FALSE)),"")</f>
        <v>UNIVERSIDAD NACIONAL ABIERTA Y A DISTANCIA UNAD</v>
      </c>
      <c r="E54" s="35"/>
      <c r="F54" s="36"/>
      <c r="G54" s="33" t="str">
        <f>+IFERROR((VLOOKUP(A54,Hoja3!$A$2:$J$841,7,FALSE)),"")</f>
        <v>BOGOTA D.C</v>
      </c>
      <c r="H54" s="33" t="str">
        <f>+IFERROR((VLOOKUP(A54,Hoja3!$A$2:$J$841,8,FALSE)),"")</f>
        <v>OFICIAL</v>
      </c>
      <c r="I54" s="37" t="str">
        <f>+IFERROR((VLOOKUP(A54,Hoja3!$A$2:$J$841,9,FALSE)),"")</f>
        <v>Universidad</v>
      </c>
      <c r="J54" s="135">
        <f>+IFERROR((VLOOKUP(A54,Hoja3!$A$2:$J$841,10,FALSE)),"")</f>
        <v>15407</v>
      </c>
    </row>
    <row r="55" spans="1:10" x14ac:dyDescent="0.25">
      <c r="A55" s="134">
        <v>44</v>
      </c>
      <c r="B55" s="32">
        <f>+IFERROR((VLOOKUP(A55,Hoja3!$A$2:$J$841,4,FALSE)),"")</f>
        <v>2104</v>
      </c>
      <c r="C55" s="33">
        <f>+IFERROR((VLOOKUP(A55,Hoja3!$A$2:$J$841,5,FALSE)),"")</f>
        <v>2104</v>
      </c>
      <c r="D55" s="35" t="str">
        <f>+IFERROR((VLOOKUP(A55,Hoja3!$A$2:$J$841,6,FALSE)),"")</f>
        <v>ESCUELA SUPERIOR DE ADMINISTRACION PUBLICA-ESAP-</v>
      </c>
      <c r="E55" s="35"/>
      <c r="F55" s="36"/>
      <c r="G55" s="33" t="str">
        <f>+IFERROR((VLOOKUP(A55,Hoja3!$A$2:$J$841,7,FALSE)),"")</f>
        <v>BOGOTA D.C</v>
      </c>
      <c r="H55" s="33" t="str">
        <f>+IFERROR((VLOOKUP(A55,Hoja3!$A$2:$J$841,8,FALSE)),"")</f>
        <v>OFICIAL</v>
      </c>
      <c r="I55" s="37" t="str">
        <f>+IFERROR((VLOOKUP(A55,Hoja3!$A$2:$J$841,9,FALSE)),"")</f>
        <v>Institución Universitaria/Escuela Tecnológica</v>
      </c>
      <c r="J55" s="135">
        <f>+IFERROR((VLOOKUP(A55,Hoja3!$A$2:$J$841,10,FALSE)),"")</f>
        <v>2425</v>
      </c>
    </row>
    <row r="56" spans="1:10" x14ac:dyDescent="0.25">
      <c r="A56" s="134">
        <v>45</v>
      </c>
      <c r="B56" s="32">
        <f>+IFERROR((VLOOKUP(A56,Hoja3!$A$2:$J$841,4,FALSE)),"")</f>
        <v>2106</v>
      </c>
      <c r="C56" s="33">
        <f>+IFERROR((VLOOKUP(A56,Hoja3!$A$2:$J$841,5,FALSE)),"")</f>
        <v>2106</v>
      </c>
      <c r="D56" s="35" t="str">
        <f>+IFERROR((VLOOKUP(A56,Hoja3!$A$2:$J$841,6,FALSE)),"")</f>
        <v>DIRECCION NACIONAL DE ESCUELAS</v>
      </c>
      <c r="E56" s="35"/>
      <c r="F56" s="36"/>
      <c r="G56" s="33" t="str">
        <f>+IFERROR((VLOOKUP(A56,Hoja3!$A$2:$J$841,7,FALSE)),"")</f>
        <v>BOGOTA D.C</v>
      </c>
      <c r="H56" s="33" t="str">
        <f>+IFERROR((VLOOKUP(A56,Hoja3!$A$2:$J$841,8,FALSE)),"")</f>
        <v>OFICIAL</v>
      </c>
      <c r="I56" s="37" t="str">
        <f>+IFERROR((VLOOKUP(A56,Hoja3!$A$2:$J$841,9,FALSE)),"")</f>
        <v>Institución Universitaria/Escuela Tecnológica</v>
      </c>
      <c r="J56" s="135">
        <f>+IFERROR((VLOOKUP(A56,Hoja3!$A$2:$J$841,10,FALSE)),"")</f>
        <v>1113</v>
      </c>
    </row>
    <row r="57" spans="1:10" x14ac:dyDescent="0.25">
      <c r="A57" s="134">
        <v>46</v>
      </c>
      <c r="B57" s="32">
        <f>+IFERROR((VLOOKUP(A57,Hoja3!$A$2:$J$841,4,FALSE)),"")</f>
        <v>2701</v>
      </c>
      <c r="C57" s="33">
        <f>+IFERROR((VLOOKUP(A57,Hoja3!$A$2:$J$841,5,FALSE)),"")</f>
        <v>2701</v>
      </c>
      <c r="D57" s="35" t="str">
        <f>+IFERROR((VLOOKUP(A57,Hoja3!$A$2:$J$841,6,FALSE)),"")</f>
        <v>INSTITUCION UNIVERSITARIA COLEGIOS DE COLOMBIA - UNICOC</v>
      </c>
      <c r="E57" s="35"/>
      <c r="F57" s="36"/>
      <c r="G57" s="33" t="str">
        <f>+IFERROR((VLOOKUP(A57,Hoja3!$A$2:$J$841,7,FALSE)),"")</f>
        <v>BOGOTA D.C</v>
      </c>
      <c r="H57" s="33" t="str">
        <f>+IFERROR((VLOOKUP(A57,Hoja3!$A$2:$J$841,8,FALSE)),"")</f>
        <v>PRIVADA</v>
      </c>
      <c r="I57" s="37" t="str">
        <f>+IFERROR((VLOOKUP(A57,Hoja3!$A$2:$J$841,9,FALSE)),"")</f>
        <v>Institución Universitaria/Escuela Tecnológica</v>
      </c>
      <c r="J57" s="135">
        <f>+IFERROR((VLOOKUP(A57,Hoja3!$A$2:$J$841,10,FALSE)),"")</f>
        <v>1170</v>
      </c>
    </row>
    <row r="58" spans="1:10" x14ac:dyDescent="0.25">
      <c r="A58" s="134">
        <v>47</v>
      </c>
      <c r="B58" s="32">
        <f>+IFERROR((VLOOKUP(A58,Hoja3!$A$2:$J$841,4,FALSE)),"")</f>
        <v>2702</v>
      </c>
      <c r="C58" s="33">
        <f>+IFERROR((VLOOKUP(A58,Hoja3!$A$2:$J$841,5,FALSE)),"")</f>
        <v>2702</v>
      </c>
      <c r="D58" s="35" t="str">
        <f>+IFERROR((VLOOKUP(A58,Hoja3!$A$2:$J$841,6,FALSE)),"")</f>
        <v>FUNDACION UNIVERSITARIA DE CIENCIAS DE LA SALUD</v>
      </c>
      <c r="E58" s="35"/>
      <c r="F58" s="36"/>
      <c r="G58" s="33" t="str">
        <f>+IFERROR((VLOOKUP(A58,Hoja3!$A$2:$J$841,7,FALSE)),"")</f>
        <v>BOGOTA D.C</v>
      </c>
      <c r="H58" s="33" t="str">
        <f>+IFERROR((VLOOKUP(A58,Hoja3!$A$2:$J$841,8,FALSE)),"")</f>
        <v>PRIVADA</v>
      </c>
      <c r="I58" s="37" t="str">
        <f>+IFERROR((VLOOKUP(A58,Hoja3!$A$2:$J$841,9,FALSE)),"")</f>
        <v>Institución Universitaria/Escuela Tecnológica</v>
      </c>
      <c r="J58" s="135">
        <f>+IFERROR((VLOOKUP(A58,Hoja3!$A$2:$J$841,10,FALSE)),"")</f>
        <v>3499</v>
      </c>
    </row>
    <row r="59" spans="1:10" x14ac:dyDescent="0.25">
      <c r="A59" s="134">
        <v>48</v>
      </c>
      <c r="B59" s="32">
        <f>+IFERROR((VLOOKUP(A59,Hoja3!$A$2:$J$841,4,FALSE)),"")</f>
        <v>2704</v>
      </c>
      <c r="C59" s="33">
        <f>+IFERROR((VLOOKUP(A59,Hoja3!$A$2:$J$841,5,FALSE)),"")</f>
        <v>2704</v>
      </c>
      <c r="D59" s="35" t="str">
        <f>+IFERROR((VLOOKUP(A59,Hoja3!$A$2:$J$841,6,FALSE)),"")</f>
        <v>COLEGIO DE ESTUDIOS SUPERIORES DE ADMINISTRACION-CESA-</v>
      </c>
      <c r="E59" s="35"/>
      <c r="F59" s="36"/>
      <c r="G59" s="33" t="str">
        <f>+IFERROR((VLOOKUP(A59,Hoja3!$A$2:$J$841,7,FALSE)),"")</f>
        <v>BOGOTA D.C</v>
      </c>
      <c r="H59" s="33" t="str">
        <f>+IFERROR((VLOOKUP(A59,Hoja3!$A$2:$J$841,8,FALSE)),"")</f>
        <v>PRIVADA</v>
      </c>
      <c r="I59" s="37" t="str">
        <f>+IFERROR((VLOOKUP(A59,Hoja3!$A$2:$J$841,9,FALSE)),"")</f>
        <v>Institución Universitaria/Escuela Tecnológica</v>
      </c>
      <c r="J59" s="135">
        <f>+IFERROR((VLOOKUP(A59,Hoja3!$A$2:$J$841,10,FALSE)),"")</f>
        <v>1756</v>
      </c>
    </row>
    <row r="60" spans="1:10" x14ac:dyDescent="0.25">
      <c r="A60" s="134">
        <v>49</v>
      </c>
      <c r="B60" s="32">
        <f>+IFERROR((VLOOKUP(A60,Hoja3!$A$2:$J$841,4,FALSE)),"")</f>
        <v>2707</v>
      </c>
      <c r="C60" s="33">
        <f>+IFERROR((VLOOKUP(A60,Hoja3!$A$2:$J$841,5,FALSE)),"")</f>
        <v>2707</v>
      </c>
      <c r="D60" s="35" t="str">
        <f>+IFERROR((VLOOKUP(A60,Hoja3!$A$2:$J$841,6,FALSE)),"")</f>
        <v>FUNDACION UNIVERSITARIA JUAN N. CORPAS</v>
      </c>
      <c r="E60" s="35"/>
      <c r="F60" s="36"/>
      <c r="G60" s="33" t="str">
        <f>+IFERROR((VLOOKUP(A60,Hoja3!$A$2:$J$841,7,FALSE)),"")</f>
        <v>BOGOTA D.C</v>
      </c>
      <c r="H60" s="33" t="str">
        <f>+IFERROR((VLOOKUP(A60,Hoja3!$A$2:$J$841,8,FALSE)),"")</f>
        <v>PRIVADA</v>
      </c>
      <c r="I60" s="37" t="str">
        <f>+IFERROR((VLOOKUP(A60,Hoja3!$A$2:$J$841,9,FALSE)),"")</f>
        <v>Institución Universitaria/Escuela Tecnológica</v>
      </c>
      <c r="J60" s="135">
        <f>+IFERROR((VLOOKUP(A60,Hoja3!$A$2:$J$841,10,FALSE)),"")</f>
        <v>2094</v>
      </c>
    </row>
    <row r="61" spans="1:10" x14ac:dyDescent="0.25">
      <c r="A61" s="134">
        <v>50</v>
      </c>
      <c r="B61" s="32">
        <f>+IFERROR((VLOOKUP(A61,Hoja3!$A$2:$J$841,4,FALSE)),"")</f>
        <v>2708</v>
      </c>
      <c r="C61" s="33">
        <f>+IFERROR((VLOOKUP(A61,Hoja3!$A$2:$J$841,5,FALSE)),"")</f>
        <v>2708</v>
      </c>
      <c r="D61" s="35" t="str">
        <f>+IFERROR((VLOOKUP(A61,Hoja3!$A$2:$J$841,6,FALSE)),"")</f>
        <v>UNIVERSIDAD CES</v>
      </c>
      <c r="E61" s="35"/>
      <c r="F61" s="36"/>
      <c r="G61" s="33" t="str">
        <f>+IFERROR((VLOOKUP(A61,Hoja3!$A$2:$J$841,7,FALSE)),"")</f>
        <v>ANTIOQUIA</v>
      </c>
      <c r="H61" s="33" t="str">
        <f>+IFERROR((VLOOKUP(A61,Hoja3!$A$2:$J$841,8,FALSE)),"")</f>
        <v>PRIVADA</v>
      </c>
      <c r="I61" s="37" t="str">
        <f>+IFERROR((VLOOKUP(A61,Hoja3!$A$2:$J$841,9,FALSE)),"")</f>
        <v>Universidad</v>
      </c>
      <c r="J61" s="135">
        <f>+IFERROR((VLOOKUP(A61,Hoja3!$A$2:$J$841,10,FALSE)),"")</f>
        <v>261</v>
      </c>
    </row>
    <row r="62" spans="1:10" x14ac:dyDescent="0.25">
      <c r="A62" s="134">
        <v>51</v>
      </c>
      <c r="B62" s="32">
        <f>+IFERROR((VLOOKUP(A62,Hoja3!$A$2:$J$841,4,FALSE)),"")</f>
        <v>2709</v>
      </c>
      <c r="C62" s="33">
        <f>+IFERROR((VLOOKUP(A62,Hoja3!$A$2:$J$841,5,FALSE)),"")</f>
        <v>2709</v>
      </c>
      <c r="D62" s="35" t="str">
        <f>+IFERROR((VLOOKUP(A62,Hoja3!$A$2:$J$841,6,FALSE)),"")</f>
        <v>FUNDACION UNIVERSITARIA SAN MARTIN</v>
      </c>
      <c r="E62" s="35"/>
      <c r="F62" s="36"/>
      <c r="G62" s="33" t="str">
        <f>+IFERROR((VLOOKUP(A62,Hoja3!$A$2:$J$841,7,FALSE)),"")</f>
        <v>BOGOTA D.C</v>
      </c>
      <c r="H62" s="33" t="str">
        <f>+IFERROR((VLOOKUP(A62,Hoja3!$A$2:$J$841,8,FALSE)),"")</f>
        <v>PRIVADA</v>
      </c>
      <c r="I62" s="37" t="str">
        <f>+IFERROR((VLOOKUP(A62,Hoja3!$A$2:$J$841,9,FALSE)),"")</f>
        <v>Institución Universitaria/Escuela Tecnológica</v>
      </c>
      <c r="J62" s="135">
        <f>+IFERROR((VLOOKUP(A62,Hoja3!$A$2:$J$841,10,FALSE)),"")</f>
        <v>720</v>
      </c>
    </row>
    <row r="63" spans="1:10" x14ac:dyDescent="0.25">
      <c r="A63" s="134">
        <v>52</v>
      </c>
      <c r="B63" s="32">
        <f>+IFERROR((VLOOKUP(A63,Hoja3!$A$2:$J$841,4,FALSE)),"")</f>
        <v>2710</v>
      </c>
      <c r="C63" s="33">
        <f>+IFERROR((VLOOKUP(A63,Hoja3!$A$2:$J$841,5,FALSE)),"")</f>
        <v>2710</v>
      </c>
      <c r="D63" s="35" t="str">
        <f>+IFERROR((VLOOKUP(A63,Hoja3!$A$2:$J$841,6,FALSE)),"")</f>
        <v>FUNDACION UNIVERSITARIA MONSERRATE -UNIMONSERRATE</v>
      </c>
      <c r="E63" s="35"/>
      <c r="F63" s="36"/>
      <c r="G63" s="33" t="str">
        <f>+IFERROR((VLOOKUP(A63,Hoja3!$A$2:$J$841,7,FALSE)),"")</f>
        <v>BOGOTA D.C</v>
      </c>
      <c r="H63" s="33" t="str">
        <f>+IFERROR((VLOOKUP(A63,Hoja3!$A$2:$J$841,8,FALSE)),"")</f>
        <v>PRIVADA</v>
      </c>
      <c r="I63" s="37" t="str">
        <f>+IFERROR((VLOOKUP(A63,Hoja3!$A$2:$J$841,9,FALSE)),"")</f>
        <v>Institución Universitaria/Escuela Tecnológica</v>
      </c>
      <c r="J63" s="135">
        <f>+IFERROR((VLOOKUP(A63,Hoja3!$A$2:$J$841,10,FALSE)),"")</f>
        <v>1746</v>
      </c>
    </row>
    <row r="64" spans="1:10" x14ac:dyDescent="0.25">
      <c r="A64" s="134">
        <v>53</v>
      </c>
      <c r="B64" s="32">
        <f>+IFERROR((VLOOKUP(A64,Hoja3!$A$2:$J$841,4,FALSE)),"")</f>
        <v>2712</v>
      </c>
      <c r="C64" s="33">
        <f>+IFERROR((VLOOKUP(A64,Hoja3!$A$2:$J$841,5,FALSE)),"")</f>
        <v>2712</v>
      </c>
      <c r="D64" s="35" t="str">
        <f>+IFERROR((VLOOKUP(A64,Hoja3!$A$2:$J$841,6,FALSE)),"")</f>
        <v>FUNDACION UNIVERSITARIA KONRAD LORENZ</v>
      </c>
      <c r="E64" s="35"/>
      <c r="F64" s="36"/>
      <c r="G64" s="33" t="str">
        <f>+IFERROR((VLOOKUP(A64,Hoja3!$A$2:$J$841,7,FALSE)),"")</f>
        <v>BOGOTA D.C</v>
      </c>
      <c r="H64" s="33" t="str">
        <f>+IFERROR((VLOOKUP(A64,Hoja3!$A$2:$J$841,8,FALSE)),"")</f>
        <v>PRIVADA</v>
      </c>
      <c r="I64" s="37" t="str">
        <f>+IFERROR((VLOOKUP(A64,Hoja3!$A$2:$J$841,9,FALSE)),"")</f>
        <v>Institución Universitaria/Escuela Tecnológica</v>
      </c>
      <c r="J64" s="135">
        <f>+IFERROR((VLOOKUP(A64,Hoja3!$A$2:$J$841,10,FALSE)),"")</f>
        <v>3654</v>
      </c>
    </row>
    <row r="65" spans="1:10" x14ac:dyDescent="0.25">
      <c r="A65" s="134">
        <v>54</v>
      </c>
      <c r="B65" s="32">
        <f>+IFERROR((VLOOKUP(A65,Hoja3!$A$2:$J$841,4,FALSE)),"")</f>
        <v>2713</v>
      </c>
      <c r="C65" s="33">
        <f>+IFERROR((VLOOKUP(A65,Hoja3!$A$2:$J$841,5,FALSE)),"")</f>
        <v>2713</v>
      </c>
      <c r="D65" s="35" t="str">
        <f>+IFERROR((VLOOKUP(A65,Hoja3!$A$2:$J$841,6,FALSE)),"")</f>
        <v>FUNDACION UNIVERSITARIA LOS LIBERTADORES</v>
      </c>
      <c r="E65" s="35"/>
      <c r="F65" s="36"/>
      <c r="G65" s="33" t="str">
        <f>+IFERROR((VLOOKUP(A65,Hoja3!$A$2:$J$841,7,FALSE)),"")</f>
        <v>BOGOTA D.C</v>
      </c>
      <c r="H65" s="33" t="str">
        <f>+IFERROR((VLOOKUP(A65,Hoja3!$A$2:$J$841,8,FALSE)),"")</f>
        <v>PRIVADA</v>
      </c>
      <c r="I65" s="37" t="str">
        <f>+IFERROR((VLOOKUP(A65,Hoja3!$A$2:$J$841,9,FALSE)),"")</f>
        <v>Institución Universitaria/Escuela Tecnológica</v>
      </c>
      <c r="J65" s="135">
        <f>+IFERROR((VLOOKUP(A65,Hoja3!$A$2:$J$841,10,FALSE)),"")</f>
        <v>9174</v>
      </c>
    </row>
    <row r="66" spans="1:10" x14ac:dyDescent="0.25">
      <c r="A66" s="134">
        <v>55</v>
      </c>
      <c r="B66" s="32">
        <f>+IFERROR((VLOOKUP(A66,Hoja3!$A$2:$J$841,4,FALSE)),"")</f>
        <v>2719</v>
      </c>
      <c r="C66" s="33">
        <f>+IFERROR((VLOOKUP(A66,Hoja3!$A$2:$J$841,5,FALSE)),"")</f>
        <v>2719</v>
      </c>
      <c r="D66" s="35" t="str">
        <f>+IFERROR((VLOOKUP(A66,Hoja3!$A$2:$J$841,6,FALSE)),"")</f>
        <v>UNIVERSIDAD CATÓLICA LUIS AMIGÓ-FUNLAM</v>
      </c>
      <c r="E66" s="35"/>
      <c r="F66" s="36"/>
      <c r="G66" s="33" t="str">
        <f>+IFERROR((VLOOKUP(A66,Hoja3!$A$2:$J$841,7,FALSE)),"")</f>
        <v>ANTIOQUIA</v>
      </c>
      <c r="H66" s="33" t="str">
        <f>+IFERROR((VLOOKUP(A66,Hoja3!$A$2:$J$841,8,FALSE)),"")</f>
        <v>PRIVADA</v>
      </c>
      <c r="I66" s="37" t="str">
        <f>+IFERROR((VLOOKUP(A66,Hoja3!$A$2:$J$841,9,FALSE)),"")</f>
        <v>Universidad</v>
      </c>
      <c r="J66" s="135">
        <f>+IFERROR((VLOOKUP(A66,Hoja3!$A$2:$J$841,10,FALSE)),"")</f>
        <v>240</v>
      </c>
    </row>
    <row r="67" spans="1:10" x14ac:dyDescent="0.25">
      <c r="A67" s="134">
        <v>56</v>
      </c>
      <c r="B67" s="32">
        <f>+IFERROR((VLOOKUP(A67,Hoja3!$A$2:$J$841,4,FALSE)),"")</f>
        <v>2723</v>
      </c>
      <c r="C67" s="33">
        <f>+IFERROR((VLOOKUP(A67,Hoja3!$A$2:$J$841,5,FALSE)),"")</f>
        <v>2723</v>
      </c>
      <c r="D67" s="35" t="str">
        <f>+IFERROR((VLOOKUP(A67,Hoja3!$A$2:$J$841,6,FALSE)),"")</f>
        <v>FUNDACION UNIVERSITARIA AGRARIA DE COLOMBIA -UNIAGRARIA-</v>
      </c>
      <c r="E67" s="35"/>
      <c r="F67" s="36"/>
      <c r="G67" s="33" t="str">
        <f>+IFERROR((VLOOKUP(A67,Hoja3!$A$2:$J$841,7,FALSE)),"")</f>
        <v>BOGOTA D.C</v>
      </c>
      <c r="H67" s="33" t="str">
        <f>+IFERROR((VLOOKUP(A67,Hoja3!$A$2:$J$841,8,FALSE)),"")</f>
        <v>PRIVADA</v>
      </c>
      <c r="I67" s="37" t="str">
        <f>+IFERROR((VLOOKUP(A67,Hoja3!$A$2:$J$841,9,FALSE)),"")</f>
        <v>Institución Universitaria/Escuela Tecnológica</v>
      </c>
      <c r="J67" s="135">
        <f>+IFERROR((VLOOKUP(A67,Hoja3!$A$2:$J$841,10,FALSE)),"")</f>
        <v>3235</v>
      </c>
    </row>
    <row r="68" spans="1:10" x14ac:dyDescent="0.25">
      <c r="A68" s="134">
        <v>57</v>
      </c>
      <c r="B68" s="32">
        <f>+IFERROR((VLOOKUP(A68,Hoja3!$A$2:$J$841,4,FALSE)),"")</f>
        <v>2725</v>
      </c>
      <c r="C68" s="33">
        <f>+IFERROR((VLOOKUP(A68,Hoja3!$A$2:$J$841,5,FALSE)),"")</f>
        <v>2725</v>
      </c>
      <c r="D68" s="35" t="str">
        <f>+IFERROR((VLOOKUP(A68,Hoja3!$A$2:$J$841,6,FALSE)),"")</f>
        <v>POLITECNICO GRANCOLOMBIANO</v>
      </c>
      <c r="E68" s="35"/>
      <c r="F68" s="36"/>
      <c r="G68" s="33" t="str">
        <f>+IFERROR((VLOOKUP(A68,Hoja3!$A$2:$J$841,7,FALSE)),"")</f>
        <v>BOGOTA D.C</v>
      </c>
      <c r="H68" s="33" t="str">
        <f>+IFERROR((VLOOKUP(A68,Hoja3!$A$2:$J$841,8,FALSE)),"")</f>
        <v>PRIVADA</v>
      </c>
      <c r="I68" s="37" t="str">
        <f>+IFERROR((VLOOKUP(A68,Hoja3!$A$2:$J$841,9,FALSE)),"")</f>
        <v>Institución Universitaria/Escuela Tecnológica</v>
      </c>
      <c r="J68" s="135">
        <f>+IFERROR((VLOOKUP(A68,Hoja3!$A$2:$J$841,10,FALSE)),"")</f>
        <v>47297</v>
      </c>
    </row>
    <row r="69" spans="1:10" x14ac:dyDescent="0.25">
      <c r="A69" s="134">
        <v>58</v>
      </c>
      <c r="B69" s="32">
        <f>+IFERROR((VLOOKUP(A69,Hoja3!$A$2:$J$841,4,FALSE)),"")</f>
        <v>2728</v>
      </c>
      <c r="C69" s="33">
        <f>+IFERROR((VLOOKUP(A69,Hoja3!$A$2:$J$841,5,FALSE)),"")</f>
        <v>2728</v>
      </c>
      <c r="D69" s="35" t="str">
        <f>+IFERROR((VLOOKUP(A69,Hoja3!$A$2:$J$841,6,FALSE)),"")</f>
        <v>FUNDACION UNIVERSITARIA DEL AREA ANDINA</v>
      </c>
      <c r="E69" s="35"/>
      <c r="F69" s="36"/>
      <c r="G69" s="33" t="str">
        <f>+IFERROR((VLOOKUP(A69,Hoja3!$A$2:$J$841,7,FALSE)),"")</f>
        <v>BOGOTA D.C</v>
      </c>
      <c r="H69" s="33" t="str">
        <f>+IFERROR((VLOOKUP(A69,Hoja3!$A$2:$J$841,8,FALSE)),"")</f>
        <v>PRIVADA</v>
      </c>
      <c r="I69" s="37" t="str">
        <f>+IFERROR((VLOOKUP(A69,Hoja3!$A$2:$J$841,9,FALSE)),"")</f>
        <v>Institución Universitaria/Escuela Tecnológica</v>
      </c>
      <c r="J69" s="135">
        <f>+IFERROR((VLOOKUP(A69,Hoja3!$A$2:$J$841,10,FALSE)),"")</f>
        <v>19975</v>
      </c>
    </row>
    <row r="70" spans="1:10" x14ac:dyDescent="0.25">
      <c r="A70" s="134">
        <v>59</v>
      </c>
      <c r="B70" s="32">
        <f>+IFERROR((VLOOKUP(A70,Hoja3!$A$2:$J$841,4,FALSE)),"")</f>
        <v>2730</v>
      </c>
      <c r="C70" s="33">
        <f>+IFERROR((VLOOKUP(A70,Hoja3!$A$2:$J$841,5,FALSE)),"")</f>
        <v>2730</v>
      </c>
      <c r="D70" s="35" t="str">
        <f>+IFERROR((VLOOKUP(A70,Hoja3!$A$2:$J$841,6,FALSE)),"")</f>
        <v>FUNDACION ESCUELA COLOMBIANA DE REHABILITACION</v>
      </c>
      <c r="E70" s="35"/>
      <c r="F70" s="36"/>
      <c r="G70" s="33" t="str">
        <f>+IFERROR((VLOOKUP(A70,Hoja3!$A$2:$J$841,7,FALSE)),"")</f>
        <v>BOGOTA D.C</v>
      </c>
      <c r="H70" s="33" t="str">
        <f>+IFERROR((VLOOKUP(A70,Hoja3!$A$2:$J$841,8,FALSE)),"")</f>
        <v>PRIVADA</v>
      </c>
      <c r="I70" s="37" t="str">
        <f>+IFERROR((VLOOKUP(A70,Hoja3!$A$2:$J$841,9,FALSE)),"")</f>
        <v>Institución Universitaria/Escuela Tecnológica</v>
      </c>
      <c r="J70" s="135">
        <f>+IFERROR((VLOOKUP(A70,Hoja3!$A$2:$J$841,10,FALSE)),"")</f>
        <v>825</v>
      </c>
    </row>
    <row r="71" spans="1:10" x14ac:dyDescent="0.25">
      <c r="A71" s="134">
        <v>60</v>
      </c>
      <c r="B71" s="32">
        <f>+IFERROR((VLOOKUP(A71,Hoja3!$A$2:$J$841,4,FALSE)),"")</f>
        <v>2733</v>
      </c>
      <c r="C71" s="33">
        <f>+IFERROR((VLOOKUP(A71,Hoja3!$A$2:$J$841,5,FALSE)),"")</f>
        <v>2733</v>
      </c>
      <c r="D71" s="35" t="str">
        <f>+IFERROR((VLOOKUP(A71,Hoja3!$A$2:$J$841,6,FALSE)),"")</f>
        <v>FUNDACIÓN UNIVERSITARIA SAN ALFONSO- FUSA-</v>
      </c>
      <c r="E71" s="35"/>
      <c r="F71" s="36"/>
      <c r="G71" s="33" t="str">
        <f>+IFERROR((VLOOKUP(A71,Hoja3!$A$2:$J$841,7,FALSE)),"")</f>
        <v>BOGOTA D.C</v>
      </c>
      <c r="H71" s="33" t="str">
        <f>+IFERROR((VLOOKUP(A71,Hoja3!$A$2:$J$841,8,FALSE)),"")</f>
        <v>PRIVADA</v>
      </c>
      <c r="I71" s="37" t="str">
        <f>+IFERROR((VLOOKUP(A71,Hoja3!$A$2:$J$841,9,FALSE)),"")</f>
        <v>Institución Universitaria/Escuela Tecnológica</v>
      </c>
      <c r="J71" s="135">
        <f>+IFERROR((VLOOKUP(A71,Hoja3!$A$2:$J$841,10,FALSE)),"")</f>
        <v>327</v>
      </c>
    </row>
    <row r="72" spans="1:10" x14ac:dyDescent="0.25">
      <c r="A72" s="134">
        <v>61</v>
      </c>
      <c r="B72" s="32">
        <f>+IFERROR((VLOOKUP(A72,Hoja3!$A$2:$J$841,4,FALSE)),"")</f>
        <v>2738</v>
      </c>
      <c r="C72" s="33">
        <f>+IFERROR((VLOOKUP(A72,Hoja3!$A$2:$J$841,5,FALSE)),"")</f>
        <v>2738</v>
      </c>
      <c r="D72" s="35" t="str">
        <f>+IFERROR((VLOOKUP(A72,Hoja3!$A$2:$J$841,6,FALSE)),"")</f>
        <v>FUNDACION UNIVERSITARIA EMPRESARIAL DE LA CAMARA DE COMERCIO DE BOGOTA</v>
      </c>
      <c r="E72" s="35"/>
      <c r="F72" s="36"/>
      <c r="G72" s="33" t="str">
        <f>+IFERROR((VLOOKUP(A72,Hoja3!$A$2:$J$841,7,FALSE)),"")</f>
        <v>BOGOTA D.C</v>
      </c>
      <c r="H72" s="33" t="str">
        <f>+IFERROR((VLOOKUP(A72,Hoja3!$A$2:$J$841,8,FALSE)),"")</f>
        <v>PRIVADA</v>
      </c>
      <c r="I72" s="37" t="str">
        <f>+IFERROR((VLOOKUP(A72,Hoja3!$A$2:$J$841,9,FALSE)),"")</f>
        <v>Institución Universitaria/Escuela Tecnológica</v>
      </c>
      <c r="J72" s="135">
        <f>+IFERROR((VLOOKUP(A72,Hoja3!$A$2:$J$841,10,FALSE)),"")</f>
        <v>1117</v>
      </c>
    </row>
    <row r="73" spans="1:10" x14ac:dyDescent="0.25">
      <c r="A73" s="134">
        <v>62</v>
      </c>
      <c r="B73" s="32">
        <f>+IFERROR((VLOOKUP(A73,Hoja3!$A$2:$J$841,4,FALSE)),"")</f>
        <v>2740</v>
      </c>
      <c r="C73" s="33">
        <f>+IFERROR((VLOOKUP(A73,Hoja3!$A$2:$J$841,5,FALSE)),"")</f>
        <v>2740</v>
      </c>
      <c r="D73" s="35" t="str">
        <f>+IFERROR((VLOOKUP(A73,Hoja3!$A$2:$J$841,6,FALSE)),"")</f>
        <v>INSTITUCION UNIVERSITARIA COLOMBO AMERICANA - UNICA</v>
      </c>
      <c r="E73" s="35"/>
      <c r="F73" s="36"/>
      <c r="G73" s="33" t="str">
        <f>+IFERROR((VLOOKUP(A73,Hoja3!$A$2:$J$841,7,FALSE)),"")</f>
        <v>BOGOTA D.C</v>
      </c>
      <c r="H73" s="33" t="str">
        <f>+IFERROR((VLOOKUP(A73,Hoja3!$A$2:$J$841,8,FALSE)),"")</f>
        <v>PRIVADA</v>
      </c>
      <c r="I73" s="37" t="str">
        <f>+IFERROR((VLOOKUP(A73,Hoja3!$A$2:$J$841,9,FALSE)),"")</f>
        <v>Institución Universitaria/Escuela Tecnológica</v>
      </c>
      <c r="J73" s="135">
        <f>+IFERROR((VLOOKUP(A73,Hoja3!$A$2:$J$841,10,FALSE)),"")</f>
        <v>193</v>
      </c>
    </row>
    <row r="74" spans="1:10" x14ac:dyDescent="0.25">
      <c r="A74" s="134">
        <v>63</v>
      </c>
      <c r="B74" s="32">
        <f>+IFERROR((VLOOKUP(A74,Hoja3!$A$2:$J$841,4,FALSE)),"")</f>
        <v>2745</v>
      </c>
      <c r="C74" s="33">
        <f>+IFERROR((VLOOKUP(A74,Hoja3!$A$2:$J$841,5,FALSE)),"")</f>
        <v>2745</v>
      </c>
      <c r="D74" s="35" t="str">
        <f>+IFERROR((VLOOKUP(A74,Hoja3!$A$2:$J$841,6,FALSE)),"")</f>
        <v>UNIPANAMERICANA - FUNDACION UNIVERSITARIA PANAMERICANA</v>
      </c>
      <c r="E74" s="35"/>
      <c r="F74" s="36"/>
      <c r="G74" s="33" t="str">
        <f>+IFERROR((VLOOKUP(A74,Hoja3!$A$2:$J$841,7,FALSE)),"")</f>
        <v>BOGOTA D.C</v>
      </c>
      <c r="H74" s="33" t="str">
        <f>+IFERROR((VLOOKUP(A74,Hoja3!$A$2:$J$841,8,FALSE)),"")</f>
        <v>PRIVADA</v>
      </c>
      <c r="I74" s="37" t="str">
        <f>+IFERROR((VLOOKUP(A74,Hoja3!$A$2:$J$841,9,FALSE)),"")</f>
        <v>Institución Universitaria/Escuela Tecnológica</v>
      </c>
      <c r="J74" s="135">
        <f>+IFERROR((VLOOKUP(A74,Hoja3!$A$2:$J$841,10,FALSE)),"")</f>
        <v>6578</v>
      </c>
    </row>
    <row r="75" spans="1:10" x14ac:dyDescent="0.25">
      <c r="A75" s="134">
        <v>64</v>
      </c>
      <c r="B75" s="32">
        <f>+IFERROR((VLOOKUP(A75,Hoja3!$A$2:$J$841,4,FALSE)),"")</f>
        <v>2746</v>
      </c>
      <c r="C75" s="33">
        <f>+IFERROR((VLOOKUP(A75,Hoja3!$A$2:$J$841,5,FALSE)),"")</f>
        <v>2746</v>
      </c>
      <c r="D75" s="35" t="str">
        <f>+IFERROR((VLOOKUP(A75,Hoja3!$A$2:$J$841,6,FALSE)),"")</f>
        <v>FUNDACION UNIVERSITARIA SANITAS</v>
      </c>
      <c r="E75" s="35"/>
      <c r="F75" s="36"/>
      <c r="G75" s="33" t="str">
        <f>+IFERROR((VLOOKUP(A75,Hoja3!$A$2:$J$841,7,FALSE)),"")</f>
        <v>BOGOTA D.C</v>
      </c>
      <c r="H75" s="33" t="str">
        <f>+IFERROR((VLOOKUP(A75,Hoja3!$A$2:$J$841,8,FALSE)),"")</f>
        <v>PRIVADA</v>
      </c>
      <c r="I75" s="37" t="str">
        <f>+IFERROR((VLOOKUP(A75,Hoja3!$A$2:$J$841,9,FALSE)),"")</f>
        <v>Institución Universitaria/Escuela Tecnológica</v>
      </c>
      <c r="J75" s="135">
        <f>+IFERROR((VLOOKUP(A75,Hoja3!$A$2:$J$841,10,FALSE)),"")</f>
        <v>1510</v>
      </c>
    </row>
    <row r="76" spans="1:10" x14ac:dyDescent="0.25">
      <c r="A76" s="134">
        <v>65</v>
      </c>
      <c r="B76" s="32">
        <f>+IFERROR((VLOOKUP(A76,Hoja3!$A$2:$J$841,4,FALSE)),"")</f>
        <v>2811</v>
      </c>
      <c r="C76" s="33">
        <f>+IFERROR((VLOOKUP(A76,Hoja3!$A$2:$J$841,5,FALSE)),"")</f>
        <v>2811</v>
      </c>
      <c r="D76" s="35" t="str">
        <f>+IFERROR((VLOOKUP(A76,Hoja3!$A$2:$J$841,6,FALSE)),"")</f>
        <v>ESCUELA COLOMBIANA DE INGENIERIA JULIO GARAVITO</v>
      </c>
      <c r="E76" s="35"/>
      <c r="F76" s="36"/>
      <c r="G76" s="33" t="str">
        <f>+IFERROR((VLOOKUP(A76,Hoja3!$A$2:$J$841,7,FALSE)),"")</f>
        <v>BOGOTA D.C</v>
      </c>
      <c r="H76" s="33" t="str">
        <f>+IFERROR((VLOOKUP(A76,Hoja3!$A$2:$J$841,8,FALSE)),"")</f>
        <v>PRIVADA</v>
      </c>
      <c r="I76" s="37" t="str">
        <f>+IFERROR((VLOOKUP(A76,Hoja3!$A$2:$J$841,9,FALSE)),"")</f>
        <v>Institución Universitaria/Escuela Tecnológica</v>
      </c>
      <c r="J76" s="135">
        <f>+IFERROR((VLOOKUP(A76,Hoja3!$A$2:$J$841,10,FALSE)),"")</f>
        <v>6355</v>
      </c>
    </row>
    <row r="77" spans="1:10" x14ac:dyDescent="0.25">
      <c r="A77" s="134">
        <v>66</v>
      </c>
      <c r="B77" s="32">
        <f>+IFERROR((VLOOKUP(A77,Hoja3!$A$2:$J$841,4,FALSE)),"")</f>
        <v>2812</v>
      </c>
      <c r="C77" s="33">
        <f>+IFERROR((VLOOKUP(A77,Hoja3!$A$2:$J$841,5,FALSE)),"")</f>
        <v>2812</v>
      </c>
      <c r="D77" s="35" t="str">
        <f>+IFERROR((VLOOKUP(A77,Hoja3!$A$2:$J$841,6,FALSE)),"")</f>
        <v>UNIVERSIDAD EAN</v>
      </c>
      <c r="E77" s="35"/>
      <c r="F77" s="36"/>
      <c r="G77" s="33" t="str">
        <f>+IFERROR((VLOOKUP(A77,Hoja3!$A$2:$J$841,7,FALSE)),"")</f>
        <v>BOGOTA D.C</v>
      </c>
      <c r="H77" s="33" t="str">
        <f>+IFERROR((VLOOKUP(A77,Hoja3!$A$2:$J$841,8,FALSE)),"")</f>
        <v>PRIVADA</v>
      </c>
      <c r="I77" s="37" t="str">
        <f>+IFERROR((VLOOKUP(A77,Hoja3!$A$2:$J$841,9,FALSE)),"")</f>
        <v>Universidad</v>
      </c>
      <c r="J77" s="135">
        <f>+IFERROR((VLOOKUP(A77,Hoja3!$A$2:$J$841,10,FALSE)),"")</f>
        <v>8467</v>
      </c>
    </row>
    <row r="78" spans="1:10" x14ac:dyDescent="0.25">
      <c r="A78" s="134">
        <v>67</v>
      </c>
      <c r="B78" s="32">
        <f>+IFERROR((VLOOKUP(A78,Hoja3!$A$2:$J$841,4,FALSE)),"")</f>
        <v>2822</v>
      </c>
      <c r="C78" s="33">
        <f>+IFERROR((VLOOKUP(A78,Hoja3!$A$2:$J$841,5,FALSE)),"")</f>
        <v>2822</v>
      </c>
      <c r="D78" s="35" t="str">
        <f>+IFERROR((VLOOKUP(A78,Hoja3!$A$2:$J$841,6,FALSE)),"")</f>
        <v>ESCUELA SUPERIOR DE OFTALMOLOGIA, INSTITUTO BARRAQUER DE AMERICA</v>
      </c>
      <c r="E78" s="35"/>
      <c r="F78" s="36"/>
      <c r="G78" s="33" t="str">
        <f>+IFERROR((VLOOKUP(A78,Hoja3!$A$2:$J$841,7,FALSE)),"")</f>
        <v>BOGOTA D.C</v>
      </c>
      <c r="H78" s="33" t="str">
        <f>+IFERROR((VLOOKUP(A78,Hoja3!$A$2:$J$841,8,FALSE)),"")</f>
        <v>PRIVADA</v>
      </c>
      <c r="I78" s="37" t="str">
        <f>+IFERROR((VLOOKUP(A78,Hoja3!$A$2:$J$841,9,FALSE)),"")</f>
        <v>Institución Universitaria/Escuela Tecnológica</v>
      </c>
      <c r="J78" s="135">
        <f>+IFERROR((VLOOKUP(A78,Hoja3!$A$2:$J$841,10,FALSE)),"")</f>
        <v>14</v>
      </c>
    </row>
    <row r="79" spans="1:10" x14ac:dyDescent="0.25">
      <c r="A79" s="134">
        <v>68</v>
      </c>
      <c r="B79" s="32">
        <f>+IFERROR((VLOOKUP(A79,Hoja3!$A$2:$J$841,4,FALSE)),"")</f>
        <v>2824</v>
      </c>
      <c r="C79" s="33">
        <f>+IFERROR((VLOOKUP(A79,Hoja3!$A$2:$J$841,5,FALSE)),"")</f>
        <v>2824</v>
      </c>
      <c r="D79" s="35" t="str">
        <f>+IFERROR((VLOOKUP(A79,Hoja3!$A$2:$J$841,6,FALSE)),"")</f>
        <v>CORPORACION UNIVERSITARIA DE COLOMBIA IDEAS</v>
      </c>
      <c r="E79" s="35"/>
      <c r="F79" s="36"/>
      <c r="G79" s="33" t="str">
        <f>+IFERROR((VLOOKUP(A79,Hoja3!$A$2:$J$841,7,FALSE)),"")</f>
        <v>BOGOTA D.C</v>
      </c>
      <c r="H79" s="33" t="str">
        <f>+IFERROR((VLOOKUP(A79,Hoja3!$A$2:$J$841,8,FALSE)),"")</f>
        <v>PRIVADA</v>
      </c>
      <c r="I79" s="37" t="str">
        <f>+IFERROR((VLOOKUP(A79,Hoja3!$A$2:$J$841,9,FALSE)),"")</f>
        <v>Institución Universitaria/Escuela Tecnológica</v>
      </c>
      <c r="J79" s="135">
        <f>+IFERROR((VLOOKUP(A79,Hoja3!$A$2:$J$841,10,FALSE)),"")</f>
        <v>104</v>
      </c>
    </row>
    <row r="80" spans="1:10" x14ac:dyDescent="0.25">
      <c r="A80" s="134">
        <v>69</v>
      </c>
      <c r="B80" s="32">
        <f>+IFERROR((VLOOKUP(A80,Hoja3!$A$2:$J$841,4,FALSE)),"")</f>
        <v>2829</v>
      </c>
      <c r="C80" s="33">
        <f>+IFERROR((VLOOKUP(A80,Hoja3!$A$2:$J$841,5,FALSE)),"")</f>
        <v>2829</v>
      </c>
      <c r="D80" s="35" t="str">
        <f>+IFERROR((VLOOKUP(A80,Hoja3!$A$2:$J$841,6,FALSE)),"")</f>
        <v>CORPORACION UNIVERSITARIA MINUTO DE DIOS -UNIMINUTO-</v>
      </c>
      <c r="E80" s="35"/>
      <c r="F80" s="36"/>
      <c r="G80" s="33" t="str">
        <f>+IFERROR((VLOOKUP(A80,Hoja3!$A$2:$J$841,7,FALSE)),"")</f>
        <v>BOGOTA D.C</v>
      </c>
      <c r="H80" s="33" t="str">
        <f>+IFERROR((VLOOKUP(A80,Hoja3!$A$2:$J$841,8,FALSE)),"")</f>
        <v>PRIVADA</v>
      </c>
      <c r="I80" s="37" t="str">
        <f>+IFERROR((VLOOKUP(A80,Hoja3!$A$2:$J$841,9,FALSE)),"")</f>
        <v>Institución Universitaria/Escuela Tecnológica</v>
      </c>
      <c r="J80" s="135">
        <f>+IFERROR((VLOOKUP(A80,Hoja3!$A$2:$J$841,10,FALSE)),"")</f>
        <v>108326</v>
      </c>
    </row>
    <row r="81" spans="1:10" x14ac:dyDescent="0.25">
      <c r="A81" s="134">
        <v>70</v>
      </c>
      <c r="B81" s="32">
        <f>+IFERROR((VLOOKUP(A81,Hoja3!$A$2:$J$841,4,FALSE)),"")</f>
        <v>2830</v>
      </c>
      <c r="C81" s="33">
        <f>+IFERROR((VLOOKUP(A81,Hoja3!$A$2:$J$841,5,FALSE)),"")</f>
        <v>2830</v>
      </c>
      <c r="D81" s="35" t="str">
        <f>+IFERROR((VLOOKUP(A81,Hoja3!$A$2:$J$841,6,FALSE)),"")</f>
        <v>CORPORACION UNIVERSITARIA IBEROAMERICANA</v>
      </c>
      <c r="E81" s="35"/>
      <c r="F81" s="36"/>
      <c r="G81" s="33" t="str">
        <f>+IFERROR((VLOOKUP(A81,Hoja3!$A$2:$J$841,7,FALSE)),"")</f>
        <v>BOGOTA D.C</v>
      </c>
      <c r="H81" s="33" t="str">
        <f>+IFERROR((VLOOKUP(A81,Hoja3!$A$2:$J$841,8,FALSE)),"")</f>
        <v>PRIVADA</v>
      </c>
      <c r="I81" s="37" t="str">
        <f>+IFERROR((VLOOKUP(A81,Hoja3!$A$2:$J$841,9,FALSE)),"")</f>
        <v>Institución Universitaria/Escuela Tecnológica</v>
      </c>
      <c r="J81" s="135">
        <f>+IFERROR((VLOOKUP(A81,Hoja3!$A$2:$J$841,10,FALSE)),"")</f>
        <v>11021</v>
      </c>
    </row>
    <row r="82" spans="1:10" x14ac:dyDescent="0.25">
      <c r="A82" s="134">
        <v>71</v>
      </c>
      <c r="B82" s="32">
        <f>+IFERROR((VLOOKUP(A82,Hoja3!$A$2:$J$841,4,FALSE)),"")</f>
        <v>2831</v>
      </c>
      <c r="C82" s="33">
        <f>+IFERROR((VLOOKUP(A82,Hoja3!$A$2:$J$841,5,FALSE)),"")</f>
        <v>2831</v>
      </c>
      <c r="D82" s="35" t="str">
        <f>+IFERROR((VLOOKUP(A82,Hoja3!$A$2:$J$841,6,FALSE)),"")</f>
        <v>CORPORACION UNIVERSITARIA DE CIENCIA Y DESARROLLO - UNICIENCIA</v>
      </c>
      <c r="E82" s="35"/>
      <c r="F82" s="36"/>
      <c r="G82" s="33" t="str">
        <f>+IFERROR((VLOOKUP(A82,Hoja3!$A$2:$J$841,7,FALSE)),"")</f>
        <v>BOGOTA D.C</v>
      </c>
      <c r="H82" s="33" t="str">
        <f>+IFERROR((VLOOKUP(A82,Hoja3!$A$2:$J$841,8,FALSE)),"")</f>
        <v>PRIVADA</v>
      </c>
      <c r="I82" s="37" t="str">
        <f>+IFERROR((VLOOKUP(A82,Hoja3!$A$2:$J$841,9,FALSE)),"")</f>
        <v>Institución Universitaria/Escuela Tecnológica</v>
      </c>
      <c r="J82" s="135">
        <f>+IFERROR((VLOOKUP(A82,Hoja3!$A$2:$J$841,10,FALSE)),"")</f>
        <v>393</v>
      </c>
    </row>
    <row r="83" spans="1:10" x14ac:dyDescent="0.25">
      <c r="A83" s="134">
        <v>72</v>
      </c>
      <c r="B83" s="32">
        <f>+IFERROR((VLOOKUP(A83,Hoja3!$A$2:$J$841,4,FALSE)),"")</f>
        <v>2832</v>
      </c>
      <c r="C83" s="33">
        <f>+IFERROR((VLOOKUP(A83,Hoja3!$A$2:$J$841,5,FALSE)),"")</f>
        <v>2832</v>
      </c>
      <c r="D83" s="35" t="str">
        <f>+IFERROR((VLOOKUP(A83,Hoja3!$A$2:$J$841,6,FALSE)),"")</f>
        <v>UNIVERSIDAD DE SANTANDER - UDES</v>
      </c>
      <c r="E83" s="35"/>
      <c r="F83" s="36"/>
      <c r="G83" s="33" t="str">
        <f>+IFERROR((VLOOKUP(A83,Hoja3!$A$2:$J$841,7,FALSE)),"")</f>
        <v>SANTANDER</v>
      </c>
      <c r="H83" s="33" t="str">
        <f>+IFERROR((VLOOKUP(A83,Hoja3!$A$2:$J$841,8,FALSE)),"")</f>
        <v>PRIVADA</v>
      </c>
      <c r="I83" s="37" t="str">
        <f>+IFERROR((VLOOKUP(A83,Hoja3!$A$2:$J$841,9,FALSE)),"")</f>
        <v>Universidad</v>
      </c>
      <c r="J83" s="135">
        <f>+IFERROR((VLOOKUP(A83,Hoja3!$A$2:$J$841,10,FALSE)),"")</f>
        <v>187</v>
      </c>
    </row>
    <row r="84" spans="1:10" x14ac:dyDescent="0.25">
      <c r="A84" s="134">
        <v>73</v>
      </c>
      <c r="B84" s="32">
        <f>+IFERROR((VLOOKUP(A84,Hoja3!$A$2:$J$841,4,FALSE)),"")</f>
        <v>2833</v>
      </c>
      <c r="C84" s="33">
        <f>+IFERROR((VLOOKUP(A84,Hoja3!$A$2:$J$841,5,FALSE)),"")</f>
        <v>2833</v>
      </c>
      <c r="D84" s="35" t="str">
        <f>+IFERROR((VLOOKUP(A84,Hoja3!$A$2:$J$841,6,FALSE)),"")</f>
        <v>CORPORACION UNIVERSITARIA REMINGTON</v>
      </c>
      <c r="E84" s="35"/>
      <c r="F84" s="36"/>
      <c r="G84" s="33" t="str">
        <f>+IFERROR((VLOOKUP(A84,Hoja3!$A$2:$J$841,7,FALSE)),"")</f>
        <v>ANTIOQUIA</v>
      </c>
      <c r="H84" s="33" t="str">
        <f>+IFERROR((VLOOKUP(A84,Hoja3!$A$2:$J$841,8,FALSE)),"")</f>
        <v>PRIVADA</v>
      </c>
      <c r="I84" s="37" t="str">
        <f>+IFERROR((VLOOKUP(A84,Hoja3!$A$2:$J$841,9,FALSE)),"")</f>
        <v>Institución Universitaria/Escuela Tecnológica</v>
      </c>
      <c r="J84" s="135">
        <f>+IFERROR((VLOOKUP(A84,Hoja3!$A$2:$J$841,10,FALSE)),"")</f>
        <v>659</v>
      </c>
    </row>
    <row r="85" spans="1:10" x14ac:dyDescent="0.25">
      <c r="A85" s="134">
        <v>74</v>
      </c>
      <c r="B85" s="32">
        <f>+IFERROR((VLOOKUP(A85,Hoja3!$A$2:$J$841,4,FALSE)),"")</f>
        <v>2834</v>
      </c>
      <c r="C85" s="33">
        <f>+IFERROR((VLOOKUP(A85,Hoja3!$A$2:$J$841,5,FALSE)),"")</f>
        <v>2834</v>
      </c>
      <c r="D85" s="35" t="str">
        <f>+IFERROR((VLOOKUP(A85,Hoja3!$A$2:$J$841,6,FALSE)),"")</f>
        <v>UNIVERSITARIA AGUSTINIANA- UNIAGUSTINIANA</v>
      </c>
      <c r="E85" s="35"/>
      <c r="F85" s="36"/>
      <c r="G85" s="33" t="str">
        <f>+IFERROR((VLOOKUP(A85,Hoja3!$A$2:$J$841,7,FALSE)),"")</f>
        <v>BOGOTA D.C</v>
      </c>
      <c r="H85" s="33" t="str">
        <f>+IFERROR((VLOOKUP(A85,Hoja3!$A$2:$J$841,8,FALSE)),"")</f>
        <v>PRIVADA</v>
      </c>
      <c r="I85" s="37" t="str">
        <f>+IFERROR((VLOOKUP(A85,Hoja3!$A$2:$J$841,9,FALSE)),"")</f>
        <v>Institución Universitaria/Escuela Tecnológica</v>
      </c>
      <c r="J85" s="135">
        <f>+IFERROR((VLOOKUP(A85,Hoja3!$A$2:$J$841,10,FALSE)),"")</f>
        <v>7077</v>
      </c>
    </row>
    <row r="86" spans="1:10" x14ac:dyDescent="0.25">
      <c r="A86" s="134">
        <v>75</v>
      </c>
      <c r="B86" s="32">
        <f>+IFERROR((VLOOKUP(A86,Hoja3!$A$2:$J$841,4,FALSE)),"")</f>
        <v>2837</v>
      </c>
      <c r="C86" s="33">
        <f>+IFERROR((VLOOKUP(A86,Hoja3!$A$2:$J$841,5,FALSE)),"")</f>
        <v>2837</v>
      </c>
      <c r="D86" s="35" t="str">
        <f>+IFERROR((VLOOKUP(A86,Hoja3!$A$2:$J$841,6,FALSE)),"")</f>
        <v>CORPORACION UNIVERSITARIA REPUBLICANA</v>
      </c>
      <c r="E86" s="35"/>
      <c r="F86" s="36"/>
      <c r="G86" s="33" t="str">
        <f>+IFERROR((VLOOKUP(A86,Hoja3!$A$2:$J$841,7,FALSE)),"")</f>
        <v>BOGOTA D.C</v>
      </c>
      <c r="H86" s="33" t="str">
        <f>+IFERROR((VLOOKUP(A86,Hoja3!$A$2:$J$841,8,FALSE)),"")</f>
        <v>PRIVADA</v>
      </c>
      <c r="I86" s="37" t="str">
        <f>+IFERROR((VLOOKUP(A86,Hoja3!$A$2:$J$841,9,FALSE)),"")</f>
        <v>Institución Universitaria/Escuela Tecnológica</v>
      </c>
      <c r="J86" s="135">
        <f>+IFERROR((VLOOKUP(A86,Hoja3!$A$2:$J$841,10,FALSE)),"")</f>
        <v>5598</v>
      </c>
    </row>
    <row r="87" spans="1:10" x14ac:dyDescent="0.25">
      <c r="A87" s="134">
        <v>76</v>
      </c>
      <c r="B87" s="32">
        <f>+IFERROR((VLOOKUP(A87,Hoja3!$A$2:$J$841,4,FALSE)),"")</f>
        <v>2848</v>
      </c>
      <c r="C87" s="33">
        <f>+IFERROR((VLOOKUP(A87,Hoja3!$A$2:$J$841,5,FALSE)),"")</f>
        <v>2848</v>
      </c>
      <c r="D87" s="35" t="str">
        <f>+IFERROR((VLOOKUP(A87,Hoja3!$A$2:$J$841,6,FALSE)),"")</f>
        <v>CORPORACION UNIVERSITARIA  UNITEC</v>
      </c>
      <c r="E87" s="35"/>
      <c r="F87" s="36"/>
      <c r="G87" s="33" t="str">
        <f>+IFERROR((VLOOKUP(A87,Hoja3!$A$2:$J$841,7,FALSE)),"")</f>
        <v>BOGOTA D.C</v>
      </c>
      <c r="H87" s="33" t="str">
        <f>+IFERROR((VLOOKUP(A87,Hoja3!$A$2:$J$841,8,FALSE)),"")</f>
        <v>PRIVADA</v>
      </c>
      <c r="I87" s="37" t="str">
        <f>+IFERROR((VLOOKUP(A87,Hoja3!$A$2:$J$841,9,FALSE)),"")</f>
        <v>Institución Universitaria/Escuela Tecnológica</v>
      </c>
      <c r="J87" s="135">
        <f>+IFERROR((VLOOKUP(A87,Hoja3!$A$2:$J$841,10,FALSE)),"")</f>
        <v>3591</v>
      </c>
    </row>
    <row r="88" spans="1:10" x14ac:dyDescent="0.25">
      <c r="A88" s="134">
        <v>77</v>
      </c>
      <c r="B88" s="32">
        <f>+IFERROR((VLOOKUP(A88,Hoja3!$A$2:$J$841,4,FALSE)),"")</f>
        <v>2901</v>
      </c>
      <c r="C88" s="33">
        <f>+IFERROR((VLOOKUP(A88,Hoja3!$A$2:$J$841,5,FALSE)),"")</f>
        <v>2901</v>
      </c>
      <c r="D88" s="35" t="str">
        <f>+IFERROR((VLOOKUP(A88,Hoja3!$A$2:$J$841,6,FALSE)),"")</f>
        <v>ESCUELA DE INTELIGENCIA Y CONTRAINTELIGENCIA BRIGADIER GENERAL RICARDO CHARRY SOLANO</v>
      </c>
      <c r="E88" s="35"/>
      <c r="F88" s="36"/>
      <c r="G88" s="33" t="str">
        <f>+IFERROR((VLOOKUP(A88,Hoja3!$A$2:$J$841,7,FALSE)),"")</f>
        <v>BOGOTA D.C</v>
      </c>
      <c r="H88" s="33" t="str">
        <f>+IFERROR((VLOOKUP(A88,Hoja3!$A$2:$J$841,8,FALSE)),"")</f>
        <v>OFICIAL</v>
      </c>
      <c r="I88" s="37" t="str">
        <f>+IFERROR((VLOOKUP(A88,Hoja3!$A$2:$J$841,9,FALSE)),"")</f>
        <v>Institución Universitaria/Escuela Tecnológica</v>
      </c>
      <c r="J88" s="135">
        <f>+IFERROR((VLOOKUP(A88,Hoja3!$A$2:$J$841,10,FALSE)),"")</f>
        <v>189</v>
      </c>
    </row>
    <row r="89" spans="1:10" x14ac:dyDescent="0.25">
      <c r="A89" s="134">
        <v>78</v>
      </c>
      <c r="B89" s="32">
        <f>+IFERROR((VLOOKUP(A89,Hoja3!$A$2:$J$841,4,FALSE)),"")</f>
        <v>2902</v>
      </c>
      <c r="C89" s="33">
        <f>+IFERROR((VLOOKUP(A89,Hoja3!$A$2:$J$841,5,FALSE)),"")</f>
        <v>2902</v>
      </c>
      <c r="D89" s="35" t="str">
        <f>+IFERROR((VLOOKUP(A89,Hoja3!$A$2:$J$841,6,FALSE)),"")</f>
        <v>ESCUELA DE LOGISTICA</v>
      </c>
      <c r="E89" s="35"/>
      <c r="F89" s="36"/>
      <c r="G89" s="33" t="str">
        <f>+IFERROR((VLOOKUP(A89,Hoja3!$A$2:$J$841,7,FALSE)),"")</f>
        <v>BOGOTA D.C</v>
      </c>
      <c r="H89" s="33" t="str">
        <f>+IFERROR((VLOOKUP(A89,Hoja3!$A$2:$J$841,8,FALSE)),"")</f>
        <v>OFICIAL</v>
      </c>
      <c r="I89" s="37" t="str">
        <f>+IFERROR((VLOOKUP(A89,Hoja3!$A$2:$J$841,9,FALSE)),"")</f>
        <v>Institución Universitaria/Escuela Tecnológica</v>
      </c>
      <c r="J89" s="135">
        <f>+IFERROR((VLOOKUP(A89,Hoja3!$A$2:$J$841,10,FALSE)),"")</f>
        <v>259</v>
      </c>
    </row>
    <row r="90" spans="1:10" x14ac:dyDescent="0.25">
      <c r="A90" s="134">
        <v>79</v>
      </c>
      <c r="B90" s="32">
        <f>+IFERROR((VLOOKUP(A90,Hoja3!$A$2:$J$841,4,FALSE)),"")</f>
        <v>2904</v>
      </c>
      <c r="C90" s="33">
        <f>+IFERROR((VLOOKUP(A90,Hoja3!$A$2:$J$841,5,FALSE)),"")</f>
        <v>2904</v>
      </c>
      <c r="D90" s="35" t="str">
        <f>+IFERROR((VLOOKUP(A90,Hoja3!$A$2:$J$841,6,FALSE)),"")</f>
        <v>ESCUELA SUPERIOR DE GUERRA GENERAL RAFAEL REYES PRIETO</v>
      </c>
      <c r="E90" s="35"/>
      <c r="F90" s="36"/>
      <c r="G90" s="33" t="str">
        <f>+IFERROR((VLOOKUP(A90,Hoja3!$A$2:$J$841,7,FALSE)),"")</f>
        <v>BOGOTA D.C</v>
      </c>
      <c r="H90" s="33" t="str">
        <f>+IFERROR((VLOOKUP(A90,Hoja3!$A$2:$J$841,8,FALSE)),"")</f>
        <v>OFICIAL</v>
      </c>
      <c r="I90" s="37" t="str">
        <f>+IFERROR((VLOOKUP(A90,Hoja3!$A$2:$J$841,9,FALSE)),"")</f>
        <v>Institución Universitaria/Escuela Tecnológica</v>
      </c>
      <c r="J90" s="135">
        <f>+IFERROR((VLOOKUP(A90,Hoja3!$A$2:$J$841,10,FALSE)),"")</f>
        <v>882</v>
      </c>
    </row>
    <row r="91" spans="1:10" x14ac:dyDescent="0.25">
      <c r="A91" s="134">
        <v>80</v>
      </c>
      <c r="B91" s="32">
        <f>+IFERROR((VLOOKUP(A91,Hoja3!$A$2:$J$841,4,FALSE)),"")</f>
        <v>2905</v>
      </c>
      <c r="C91" s="33">
        <f>+IFERROR((VLOOKUP(A91,Hoja3!$A$2:$J$841,5,FALSE)),"")</f>
        <v>2905</v>
      </c>
      <c r="D91" s="35" t="str">
        <f>+IFERROR((VLOOKUP(A91,Hoja3!$A$2:$J$841,6,FALSE)),"")</f>
        <v>CENTRO DE EDUCACION MILITAR - CEMIL</v>
      </c>
      <c r="E91" s="35"/>
      <c r="F91" s="36"/>
      <c r="G91" s="33" t="str">
        <f>+IFERROR((VLOOKUP(A91,Hoja3!$A$2:$J$841,7,FALSE)),"")</f>
        <v>BOGOTA D.C</v>
      </c>
      <c r="H91" s="33" t="str">
        <f>+IFERROR((VLOOKUP(A91,Hoja3!$A$2:$J$841,8,FALSE)),"")</f>
        <v>OFICIAL</v>
      </c>
      <c r="I91" s="37" t="str">
        <f>+IFERROR((VLOOKUP(A91,Hoja3!$A$2:$J$841,9,FALSE)),"")</f>
        <v>Institución Universitaria/Escuela Tecnológica</v>
      </c>
      <c r="J91" s="135">
        <f>+IFERROR((VLOOKUP(A91,Hoja3!$A$2:$J$841,10,FALSE)),"")</f>
        <v>816</v>
      </c>
    </row>
    <row r="92" spans="1:10" x14ac:dyDescent="0.25">
      <c r="A92" s="134">
        <v>81</v>
      </c>
      <c r="B92" s="32">
        <f>+IFERROR((VLOOKUP(A92,Hoja3!$A$2:$J$841,4,FALSE)),"")</f>
        <v>2906</v>
      </c>
      <c r="C92" s="33">
        <f>+IFERROR((VLOOKUP(A92,Hoja3!$A$2:$J$841,5,FALSE)),"")</f>
        <v>2906</v>
      </c>
      <c r="D92" s="35" t="str">
        <f>+IFERROR((VLOOKUP(A92,Hoja3!$A$2:$J$841,6,FALSE)),"")</f>
        <v>ESCUELA DE POSTGRADOS DE LA FUERZA AEREA COLOMBIANA CAPITAN JOSE EDMUNDO SANDOVAL - EPFAC</v>
      </c>
      <c r="E92" s="35"/>
      <c r="F92" s="36"/>
      <c r="G92" s="33" t="str">
        <f>+IFERROR((VLOOKUP(A92,Hoja3!$A$2:$J$841,7,FALSE)),"")</f>
        <v>BOGOTA D.C</v>
      </c>
      <c r="H92" s="33" t="str">
        <f>+IFERROR((VLOOKUP(A92,Hoja3!$A$2:$J$841,8,FALSE)),"")</f>
        <v>OFICIAL</v>
      </c>
      <c r="I92" s="37" t="str">
        <f>+IFERROR((VLOOKUP(A92,Hoja3!$A$2:$J$841,9,FALSE)),"")</f>
        <v>Institución Universitaria/Escuela Tecnológica</v>
      </c>
      <c r="J92" s="135">
        <f>+IFERROR((VLOOKUP(A92,Hoja3!$A$2:$J$841,10,FALSE)),"")</f>
        <v>94</v>
      </c>
    </row>
    <row r="93" spans="1:10" x14ac:dyDescent="0.25">
      <c r="A93" s="134">
        <v>82</v>
      </c>
      <c r="B93" s="32">
        <f>+IFERROR((VLOOKUP(A93,Hoja3!$A$2:$J$841,4,FALSE)),"")</f>
        <v>3702</v>
      </c>
      <c r="C93" s="33">
        <f>+IFERROR((VLOOKUP(A93,Hoja3!$A$2:$J$841,5,FALSE)),"")</f>
        <v>3702</v>
      </c>
      <c r="D93" s="35" t="str">
        <f>+IFERROR((VLOOKUP(A93,Hoja3!$A$2:$J$841,6,FALSE)),"")</f>
        <v>FUNDACION TECNOLOGICA AUTONOMA DE BOGOTA-FABA-</v>
      </c>
      <c r="E93" s="35"/>
      <c r="F93" s="36"/>
      <c r="G93" s="33" t="str">
        <f>+IFERROR((VLOOKUP(A93,Hoja3!$A$2:$J$841,7,FALSE)),"")</f>
        <v>BOGOTA D.C</v>
      </c>
      <c r="H93" s="33" t="str">
        <f>+IFERROR((VLOOKUP(A93,Hoja3!$A$2:$J$841,8,FALSE)),"")</f>
        <v>PRIVADA</v>
      </c>
      <c r="I93" s="37" t="str">
        <f>+IFERROR((VLOOKUP(A93,Hoja3!$A$2:$J$841,9,FALSE)),"")</f>
        <v>Institución Tecnológica</v>
      </c>
      <c r="J93" s="135">
        <f>+IFERROR((VLOOKUP(A93,Hoja3!$A$2:$J$841,10,FALSE)),"")</f>
        <v>385</v>
      </c>
    </row>
    <row r="94" spans="1:10" x14ac:dyDescent="0.25">
      <c r="A94" s="134">
        <v>83</v>
      </c>
      <c r="B94" s="32">
        <f>+IFERROR((VLOOKUP(A94,Hoja3!$A$2:$J$841,4,FALSE)),"")</f>
        <v>3712</v>
      </c>
      <c r="C94" s="33">
        <f>+IFERROR((VLOOKUP(A94,Hoja3!$A$2:$J$841,5,FALSE)),"")</f>
        <v>3712</v>
      </c>
      <c r="D94" s="35" t="str">
        <f>+IFERROR((VLOOKUP(A94,Hoja3!$A$2:$J$841,6,FALSE)),"")</f>
        <v>FUNDACION CENTRO DE INVESTIGACION DOCENCIA Y CONSULTORIA ADMINISTRATIVA-F-CIDCA-</v>
      </c>
      <c r="E94" s="35"/>
      <c r="F94" s="36"/>
      <c r="G94" s="33" t="str">
        <f>+IFERROR((VLOOKUP(A94,Hoja3!$A$2:$J$841,7,FALSE)),"")</f>
        <v>BOGOTA D.C</v>
      </c>
      <c r="H94" s="33" t="str">
        <f>+IFERROR((VLOOKUP(A94,Hoja3!$A$2:$J$841,8,FALSE)),"")</f>
        <v>PRIVADA</v>
      </c>
      <c r="I94" s="37" t="str">
        <f>+IFERROR((VLOOKUP(A94,Hoja3!$A$2:$J$841,9,FALSE)),"")</f>
        <v>Institución Tecnológica</v>
      </c>
      <c r="J94" s="135">
        <f>+IFERROR((VLOOKUP(A94,Hoja3!$A$2:$J$841,10,FALSE)),"")</f>
        <v>763</v>
      </c>
    </row>
    <row r="95" spans="1:10" x14ac:dyDescent="0.25">
      <c r="A95" s="134">
        <v>84</v>
      </c>
      <c r="B95" s="32">
        <f>+IFERROR((VLOOKUP(A95,Hoja3!$A$2:$J$841,4,FALSE)),"")</f>
        <v>3713</v>
      </c>
      <c r="C95" s="33">
        <f>+IFERROR((VLOOKUP(A95,Hoja3!$A$2:$J$841,5,FALSE)),"")</f>
        <v>3713</v>
      </c>
      <c r="D95" s="35" t="str">
        <f>+IFERROR((VLOOKUP(A95,Hoja3!$A$2:$J$841,6,FALSE)),"")</f>
        <v>FUNDACION UNIVERSITARIA PARA EL DESARROLLO HUMANO - UNINPAHU</v>
      </c>
      <c r="E95" s="35"/>
      <c r="F95" s="36"/>
      <c r="G95" s="33" t="str">
        <f>+IFERROR((VLOOKUP(A95,Hoja3!$A$2:$J$841,7,FALSE)),"")</f>
        <v>BOGOTA D.C</v>
      </c>
      <c r="H95" s="33" t="str">
        <f>+IFERROR((VLOOKUP(A95,Hoja3!$A$2:$J$841,8,FALSE)),"")</f>
        <v>PRIVADA</v>
      </c>
      <c r="I95" s="37" t="str">
        <f>+IFERROR((VLOOKUP(A95,Hoja3!$A$2:$J$841,9,FALSE)),"")</f>
        <v>Institución Universitaria/Escuela Tecnológica</v>
      </c>
      <c r="J95" s="135">
        <f>+IFERROR((VLOOKUP(A95,Hoja3!$A$2:$J$841,10,FALSE)),"")</f>
        <v>2333</v>
      </c>
    </row>
    <row r="96" spans="1:10" x14ac:dyDescent="0.25">
      <c r="A96" s="134">
        <v>85</v>
      </c>
      <c r="B96" s="32">
        <f>+IFERROR((VLOOKUP(A96,Hoja3!$A$2:$J$841,4,FALSE)),"")</f>
        <v>3719</v>
      </c>
      <c r="C96" s="33">
        <f>+IFERROR((VLOOKUP(A96,Hoja3!$A$2:$J$841,5,FALSE)),"")</f>
        <v>3719</v>
      </c>
      <c r="D96" s="35" t="str">
        <f>+IFERROR((VLOOKUP(A96,Hoja3!$A$2:$J$841,6,FALSE)),"")</f>
        <v>INSTITUCION UNIVERSITARIA LATINA - UNILATINA</v>
      </c>
      <c r="E96" s="35"/>
      <c r="F96" s="36"/>
      <c r="G96" s="33" t="str">
        <f>+IFERROR((VLOOKUP(A96,Hoja3!$A$2:$J$841,7,FALSE)),"")</f>
        <v>BOGOTA D.C</v>
      </c>
      <c r="H96" s="33" t="str">
        <f>+IFERROR((VLOOKUP(A96,Hoja3!$A$2:$J$841,8,FALSE)),"")</f>
        <v>PRIVADA</v>
      </c>
      <c r="I96" s="37" t="str">
        <f>+IFERROR((VLOOKUP(A96,Hoja3!$A$2:$J$841,9,FALSE)),"")</f>
        <v>Institución Universitaria/Escuela Tecnológica</v>
      </c>
      <c r="J96" s="135">
        <f>+IFERROR((VLOOKUP(A96,Hoja3!$A$2:$J$841,10,FALSE)),"")</f>
        <v>432</v>
      </c>
    </row>
    <row r="97" spans="1:10" x14ac:dyDescent="0.25">
      <c r="A97" s="134">
        <v>86</v>
      </c>
      <c r="B97" s="32">
        <f>+IFERROR((VLOOKUP(A97,Hoja3!$A$2:$J$841,4,FALSE)),"")</f>
        <v>3724</v>
      </c>
      <c r="C97" s="33">
        <f>+IFERROR((VLOOKUP(A97,Hoja3!$A$2:$J$841,5,FALSE)),"")</f>
        <v>3724</v>
      </c>
      <c r="D97" s="35" t="str">
        <f>+IFERROR((VLOOKUP(A97,Hoja3!$A$2:$J$841,6,FALSE)),"")</f>
        <v>FUNDACION TECNOLOGICA DE MADRID</v>
      </c>
      <c r="E97" s="35"/>
      <c r="F97" s="36"/>
      <c r="G97" s="33" t="str">
        <f>+IFERROR((VLOOKUP(A97,Hoja3!$A$2:$J$841,7,FALSE)),"")</f>
        <v>CUNDINAMARCA</v>
      </c>
      <c r="H97" s="33" t="str">
        <f>+IFERROR((VLOOKUP(A97,Hoja3!$A$2:$J$841,8,FALSE)),"")</f>
        <v>PRIVADA</v>
      </c>
      <c r="I97" s="37" t="str">
        <f>+IFERROR((VLOOKUP(A97,Hoja3!$A$2:$J$841,9,FALSE)),"")</f>
        <v>Institución Tecnológica</v>
      </c>
      <c r="J97" s="135">
        <f>+IFERROR((VLOOKUP(A97,Hoja3!$A$2:$J$841,10,FALSE)),"")</f>
        <v>19</v>
      </c>
    </row>
    <row r="98" spans="1:10" x14ac:dyDescent="0.25">
      <c r="A98" s="134">
        <v>87</v>
      </c>
      <c r="B98" s="32">
        <f>+IFERROR((VLOOKUP(A98,Hoja3!$A$2:$J$841,4,FALSE)),"")</f>
        <v>3725</v>
      </c>
      <c r="C98" s="33">
        <f>+IFERROR((VLOOKUP(A98,Hoja3!$A$2:$J$841,5,FALSE)),"")</f>
        <v>3725</v>
      </c>
      <c r="D98" s="35" t="str">
        <f>+IFERROR((VLOOKUP(A98,Hoja3!$A$2:$J$841,6,FALSE)),"")</f>
        <v>FUNDACION TECNOLOGICA ALBERTO MERANI</v>
      </c>
      <c r="E98" s="35"/>
      <c r="F98" s="36"/>
      <c r="G98" s="33" t="str">
        <f>+IFERROR((VLOOKUP(A98,Hoja3!$A$2:$J$841,7,FALSE)),"")</f>
        <v>BOGOTA D.C</v>
      </c>
      <c r="H98" s="33" t="str">
        <f>+IFERROR((VLOOKUP(A98,Hoja3!$A$2:$J$841,8,FALSE)),"")</f>
        <v>PRIVADA</v>
      </c>
      <c r="I98" s="37" t="str">
        <f>+IFERROR((VLOOKUP(A98,Hoja3!$A$2:$J$841,9,FALSE)),"")</f>
        <v>Institución Tecnológica</v>
      </c>
      <c r="J98" s="135">
        <f>+IFERROR((VLOOKUP(A98,Hoja3!$A$2:$J$841,10,FALSE)),"")</f>
        <v>281</v>
      </c>
    </row>
    <row r="99" spans="1:10" x14ac:dyDescent="0.25">
      <c r="A99" s="134">
        <v>88</v>
      </c>
      <c r="B99" s="32">
        <f>+IFERROR((VLOOKUP(A99,Hoja3!$A$2:$J$841,4,FALSE)),"")</f>
        <v>3808</v>
      </c>
      <c r="C99" s="33">
        <f>+IFERROR((VLOOKUP(A99,Hoja3!$A$2:$J$841,5,FALSE)),"")</f>
        <v>3808</v>
      </c>
      <c r="D99" s="35" t="str">
        <f>+IFERROR((VLOOKUP(A99,Hoja3!$A$2:$J$841,6,FALSE)),"")</f>
        <v>CORPORACION TECNOLOGICA DE BOGOTA - CTB -</v>
      </c>
      <c r="E99" s="35"/>
      <c r="F99" s="36"/>
      <c r="G99" s="33" t="str">
        <f>+IFERROR((VLOOKUP(A99,Hoja3!$A$2:$J$841,7,FALSE)),"")</f>
        <v>BOGOTA D.C</v>
      </c>
      <c r="H99" s="33" t="str">
        <f>+IFERROR((VLOOKUP(A99,Hoja3!$A$2:$J$841,8,FALSE)),"")</f>
        <v>PRIVADA</v>
      </c>
      <c r="I99" s="37" t="str">
        <f>+IFERROR((VLOOKUP(A99,Hoja3!$A$2:$J$841,9,FALSE)),"")</f>
        <v>Institución Tecnológica</v>
      </c>
      <c r="J99" s="135">
        <f>+IFERROR((VLOOKUP(A99,Hoja3!$A$2:$J$841,10,FALSE)),"")</f>
        <v>513</v>
      </c>
    </row>
    <row r="100" spans="1:10" x14ac:dyDescent="0.25">
      <c r="A100" s="134">
        <v>89</v>
      </c>
      <c r="B100" s="32">
        <f>+IFERROR((VLOOKUP(A100,Hoja3!$A$2:$J$841,4,FALSE)),"")</f>
        <v>3819</v>
      </c>
      <c r="C100" s="33">
        <f>+IFERROR((VLOOKUP(A100,Hoja3!$A$2:$J$841,5,FALSE)),"")</f>
        <v>3819</v>
      </c>
      <c r="D100" s="35" t="str">
        <f>+IFERROR((VLOOKUP(A100,Hoja3!$A$2:$J$841,6,FALSE)),"")</f>
        <v>CORPORACION TECNOLOGICA INDUSTRIAL COLOMBIANA - TEINCO</v>
      </c>
      <c r="E100" s="35"/>
      <c r="F100" s="36"/>
      <c r="G100" s="33" t="str">
        <f>+IFERROR((VLOOKUP(A100,Hoja3!$A$2:$J$841,7,FALSE)),"")</f>
        <v>BOGOTA D.C</v>
      </c>
      <c r="H100" s="33" t="str">
        <f>+IFERROR((VLOOKUP(A100,Hoja3!$A$2:$J$841,8,FALSE)),"")</f>
        <v>PRIVADA</v>
      </c>
      <c r="I100" s="37" t="str">
        <f>+IFERROR((VLOOKUP(A100,Hoja3!$A$2:$J$841,9,FALSE)),"")</f>
        <v>Institución Tecnológica</v>
      </c>
      <c r="J100" s="135">
        <f>+IFERROR((VLOOKUP(A100,Hoja3!$A$2:$J$841,10,FALSE)),"")</f>
        <v>988</v>
      </c>
    </row>
    <row r="101" spans="1:10" x14ac:dyDescent="0.25">
      <c r="A101" s="134">
        <v>90</v>
      </c>
      <c r="B101" s="32">
        <f>+IFERROR((VLOOKUP(A101,Hoja3!$A$2:$J$841,4,FALSE)),"")</f>
        <v>3822</v>
      </c>
      <c r="C101" s="33">
        <f>+IFERROR((VLOOKUP(A101,Hoja3!$A$2:$J$841,5,FALSE)),"")</f>
        <v>3822</v>
      </c>
      <c r="D101" s="35" t="str">
        <f>+IFERROR((VLOOKUP(A101,Hoja3!$A$2:$J$841,6,FALSE)),"")</f>
        <v>POLITECNICO ICAFT</v>
      </c>
      <c r="E101" s="35"/>
      <c r="F101" s="36"/>
      <c r="G101" s="33" t="str">
        <f>+IFERROR((VLOOKUP(A101,Hoja3!$A$2:$J$841,7,FALSE)),"")</f>
        <v>BOGOTA D.C</v>
      </c>
      <c r="H101" s="33" t="str">
        <f>+IFERROR((VLOOKUP(A101,Hoja3!$A$2:$J$841,8,FALSE)),"")</f>
        <v>PRIVADA</v>
      </c>
      <c r="I101" s="37" t="str">
        <f>+IFERROR((VLOOKUP(A101,Hoja3!$A$2:$J$841,9,FALSE)),"")</f>
        <v>Institución Tecnológica</v>
      </c>
      <c r="J101" s="135">
        <f>+IFERROR((VLOOKUP(A101,Hoja3!$A$2:$J$841,10,FALSE)),"")</f>
        <v>17</v>
      </c>
    </row>
    <row r="102" spans="1:10" x14ac:dyDescent="0.25">
      <c r="A102" s="134">
        <v>91</v>
      </c>
      <c r="B102" s="32">
        <f>+IFERROR((VLOOKUP(A102,Hoja3!$A$2:$J$841,4,FALSE)),"")</f>
        <v>3826</v>
      </c>
      <c r="C102" s="33">
        <f>+IFERROR((VLOOKUP(A102,Hoja3!$A$2:$J$841,5,FALSE)),"")</f>
        <v>3826</v>
      </c>
      <c r="D102" s="35" t="str">
        <f>+IFERROR((VLOOKUP(A102,Hoja3!$A$2:$J$841,6,FALSE)),"")</f>
        <v>CORPORACION INTERNACIONAL PARA EL DESARROLLO EDUCATIVO -CIDE-</v>
      </c>
      <c r="E102" s="35"/>
      <c r="F102" s="36"/>
      <c r="G102" s="33" t="str">
        <f>+IFERROR((VLOOKUP(A102,Hoja3!$A$2:$J$841,7,FALSE)),"")</f>
        <v>BOGOTA D.C</v>
      </c>
      <c r="H102" s="33" t="str">
        <f>+IFERROR((VLOOKUP(A102,Hoja3!$A$2:$J$841,8,FALSE)),"")</f>
        <v>PRIVADA</v>
      </c>
      <c r="I102" s="37" t="str">
        <f>+IFERROR((VLOOKUP(A102,Hoja3!$A$2:$J$841,9,FALSE)),"")</f>
        <v>Institución Tecnológica</v>
      </c>
      <c r="J102" s="135">
        <f>+IFERROR((VLOOKUP(A102,Hoja3!$A$2:$J$841,10,FALSE)),"")</f>
        <v>496</v>
      </c>
    </row>
    <row r="103" spans="1:10" x14ac:dyDescent="0.25">
      <c r="A103" s="134">
        <v>92</v>
      </c>
      <c r="B103" s="32">
        <f>+IFERROR((VLOOKUP(A103,Hoja3!$A$2:$J$841,4,FALSE)),"")</f>
        <v>3827</v>
      </c>
      <c r="C103" s="33">
        <f>+IFERROR((VLOOKUP(A103,Hoja3!$A$2:$J$841,5,FALSE)),"")</f>
        <v>3827</v>
      </c>
      <c r="D103" s="35" t="str">
        <f>+IFERROR((VLOOKUP(A103,Hoja3!$A$2:$J$841,6,FALSE)),"")</f>
        <v>POLITECNICO SANTAFE DE BOGOTA</v>
      </c>
      <c r="E103" s="35"/>
      <c r="F103" s="36"/>
      <c r="G103" s="33" t="str">
        <f>+IFERROR((VLOOKUP(A103,Hoja3!$A$2:$J$841,7,FALSE)),"")</f>
        <v>BOGOTA D.C</v>
      </c>
      <c r="H103" s="33" t="str">
        <f>+IFERROR((VLOOKUP(A103,Hoja3!$A$2:$J$841,8,FALSE)),"")</f>
        <v>PRIVADA</v>
      </c>
      <c r="I103" s="37" t="str">
        <f>+IFERROR((VLOOKUP(A103,Hoja3!$A$2:$J$841,9,FALSE)),"")</f>
        <v>Institución Tecnológica</v>
      </c>
      <c r="J103" s="135">
        <f>+IFERROR((VLOOKUP(A103,Hoja3!$A$2:$J$841,10,FALSE)),"")</f>
        <v>112</v>
      </c>
    </row>
    <row r="104" spans="1:10" x14ac:dyDescent="0.25">
      <c r="A104" s="134">
        <v>93</v>
      </c>
      <c r="B104" s="32">
        <f>+IFERROR((VLOOKUP(A104,Hoja3!$A$2:$J$841,4,FALSE)),"")</f>
        <v>3828</v>
      </c>
      <c r="C104" s="33">
        <f>+IFERROR((VLOOKUP(A104,Hoja3!$A$2:$J$841,5,FALSE)),"")</f>
        <v>3828</v>
      </c>
      <c r="D104" s="35" t="str">
        <f>+IFERROR((VLOOKUP(A104,Hoja3!$A$2:$J$841,6,FALSE)),"")</f>
        <v>TECNOLOGICA DEL SUR</v>
      </c>
      <c r="E104" s="35"/>
      <c r="F104" s="36"/>
      <c r="G104" s="33" t="str">
        <f>+IFERROR((VLOOKUP(A104,Hoja3!$A$2:$J$841,7,FALSE)),"")</f>
        <v>VALLE DEL CAUCA</v>
      </c>
      <c r="H104" s="33" t="str">
        <f>+IFERROR((VLOOKUP(A104,Hoja3!$A$2:$J$841,8,FALSE)),"")</f>
        <v>PRIVADA</v>
      </c>
      <c r="I104" s="37" t="str">
        <f>+IFERROR((VLOOKUP(A104,Hoja3!$A$2:$J$841,9,FALSE)),"")</f>
        <v>Institución Tecnológica</v>
      </c>
      <c r="J104" s="135">
        <f>+IFERROR((VLOOKUP(A104,Hoja3!$A$2:$J$841,10,FALSE)),"")</f>
        <v>127</v>
      </c>
    </row>
    <row r="105" spans="1:10" x14ac:dyDescent="0.25">
      <c r="A105" s="134">
        <v>94</v>
      </c>
      <c r="B105" s="32">
        <f>+IFERROR((VLOOKUP(A105,Hoja3!$A$2:$J$841,4,FALSE)),"")</f>
        <v>4108</v>
      </c>
      <c r="C105" s="33">
        <f>+IFERROR((VLOOKUP(A105,Hoja3!$A$2:$J$841,5,FALSE)),"")</f>
        <v>4108</v>
      </c>
      <c r="D105" s="35" t="str">
        <f>+IFERROR((VLOOKUP(A105,Hoja3!$A$2:$J$841,6,FALSE)),"")</f>
        <v>ESCUELA TECNOLOGICA INSTITUTO TECNICO CENTRAL</v>
      </c>
      <c r="E105" s="35"/>
      <c r="F105" s="36"/>
      <c r="G105" s="33" t="str">
        <f>+IFERROR((VLOOKUP(A105,Hoja3!$A$2:$J$841,7,FALSE)),"")</f>
        <v>BOGOTA D.C</v>
      </c>
      <c r="H105" s="33" t="str">
        <f>+IFERROR((VLOOKUP(A105,Hoja3!$A$2:$J$841,8,FALSE)),"")</f>
        <v>OFICIAL</v>
      </c>
      <c r="I105" s="37" t="str">
        <f>+IFERROR((VLOOKUP(A105,Hoja3!$A$2:$J$841,9,FALSE)),"")</f>
        <v>Institución Universitaria/Escuela Tecnológica</v>
      </c>
      <c r="J105" s="135">
        <f>+IFERROR((VLOOKUP(A105,Hoja3!$A$2:$J$841,10,FALSE)),"")</f>
        <v>2369</v>
      </c>
    </row>
    <row r="106" spans="1:10" x14ac:dyDescent="0.25">
      <c r="A106" s="134">
        <v>95</v>
      </c>
      <c r="B106" s="32">
        <f>+IFERROR((VLOOKUP(A106,Hoja3!$A$2:$J$841,4,FALSE)),"")</f>
        <v>4702</v>
      </c>
      <c r="C106" s="33">
        <f>+IFERROR((VLOOKUP(A106,Hoja3!$A$2:$J$841,5,FALSE)),"")</f>
        <v>4702</v>
      </c>
      <c r="D106" s="35" t="str">
        <f>+IFERROR((VLOOKUP(A106,Hoja3!$A$2:$J$841,6,FALSE)),"")</f>
        <v>FUNDACION DE EDUCACION SUPERIOR SAN JOSE -FESSANJOSE-</v>
      </c>
      <c r="E106" s="35"/>
      <c r="F106" s="36"/>
      <c r="G106" s="33" t="str">
        <f>+IFERROR((VLOOKUP(A106,Hoja3!$A$2:$J$841,7,FALSE)),"")</f>
        <v>BOGOTA D.C</v>
      </c>
      <c r="H106" s="33" t="str">
        <f>+IFERROR((VLOOKUP(A106,Hoja3!$A$2:$J$841,8,FALSE)),"")</f>
        <v>PRIVADA</v>
      </c>
      <c r="I106" s="37" t="str">
        <f>+IFERROR((VLOOKUP(A106,Hoja3!$A$2:$J$841,9,FALSE)),"")</f>
        <v>Institución Tecnológica</v>
      </c>
      <c r="J106" s="135">
        <f>+IFERROR((VLOOKUP(A106,Hoja3!$A$2:$J$841,10,FALSE)),"")</f>
        <v>2381</v>
      </c>
    </row>
    <row r="107" spans="1:10" x14ac:dyDescent="0.25">
      <c r="A107" s="134">
        <v>96</v>
      </c>
      <c r="B107" s="32">
        <f>+IFERROR((VLOOKUP(A107,Hoja3!$A$2:$J$841,4,FALSE)),"")</f>
        <v>4708</v>
      </c>
      <c r="C107" s="33">
        <f>+IFERROR((VLOOKUP(A107,Hoja3!$A$2:$J$841,5,FALSE)),"")</f>
        <v>4708</v>
      </c>
      <c r="D107" s="35" t="str">
        <f>+IFERROR((VLOOKUP(A107,Hoja3!$A$2:$J$841,6,FALSE)),"")</f>
        <v>FUNDACION ESCUELA COLOMBIANA DE HOTELERIA Y TURISMO-ECOTET-</v>
      </c>
      <c r="E107" s="35"/>
      <c r="F107" s="36"/>
      <c r="G107" s="33" t="str">
        <f>+IFERROR((VLOOKUP(A107,Hoja3!$A$2:$J$841,7,FALSE)),"")</f>
        <v>BOGOTA D.C</v>
      </c>
      <c r="H107" s="33" t="str">
        <f>+IFERROR((VLOOKUP(A107,Hoja3!$A$2:$J$841,8,FALSE)),"")</f>
        <v>PRIVADA</v>
      </c>
      <c r="I107" s="37" t="str">
        <f>+IFERROR((VLOOKUP(A107,Hoja3!$A$2:$J$841,9,FALSE)),"")</f>
        <v>Institución Técnica Profesional</v>
      </c>
      <c r="J107" s="135">
        <f>+IFERROR((VLOOKUP(A107,Hoja3!$A$2:$J$841,10,FALSE)),"")</f>
        <v>101</v>
      </c>
    </row>
    <row r="108" spans="1:10" x14ac:dyDescent="0.25">
      <c r="A108" s="134">
        <v>97</v>
      </c>
      <c r="B108" s="32">
        <f>+IFERROR((VLOOKUP(A108,Hoja3!$A$2:$J$841,4,FALSE)),"")</f>
        <v>4710</v>
      </c>
      <c r="C108" s="33">
        <f>+IFERROR((VLOOKUP(A108,Hoja3!$A$2:$J$841,5,FALSE)),"")</f>
        <v>4710</v>
      </c>
      <c r="D108" s="35" t="str">
        <f>+IFERROR((VLOOKUP(A108,Hoja3!$A$2:$J$841,6,FALSE)),"")</f>
        <v>POLITECNICO INDOAMERICANO</v>
      </c>
      <c r="E108" s="35"/>
      <c r="F108" s="36"/>
      <c r="G108" s="33" t="str">
        <f>+IFERROR((VLOOKUP(A108,Hoja3!$A$2:$J$841,7,FALSE)),"")</f>
        <v>BOGOTA D.C</v>
      </c>
      <c r="H108" s="33" t="str">
        <f>+IFERROR((VLOOKUP(A108,Hoja3!$A$2:$J$841,8,FALSE)),"")</f>
        <v>PRIVADA</v>
      </c>
      <c r="I108" s="37" t="str">
        <f>+IFERROR((VLOOKUP(A108,Hoja3!$A$2:$J$841,9,FALSE)),"")</f>
        <v>Institución Técnica Profesional</v>
      </c>
      <c r="J108" s="135">
        <f>+IFERROR((VLOOKUP(A108,Hoja3!$A$2:$J$841,10,FALSE)),"")</f>
        <v>2</v>
      </c>
    </row>
    <row r="109" spans="1:10" x14ac:dyDescent="0.25">
      <c r="A109" s="134">
        <v>98</v>
      </c>
      <c r="B109" s="32">
        <f>+IFERROR((VLOOKUP(A109,Hoja3!$A$2:$J$841,4,FALSE)),"")</f>
        <v>4714</v>
      </c>
      <c r="C109" s="33">
        <f>+IFERROR((VLOOKUP(A109,Hoja3!$A$2:$J$841,5,FALSE)),"")</f>
        <v>4714</v>
      </c>
      <c r="D109" s="35" t="str">
        <f>+IFERROR((VLOOKUP(A109,Hoja3!$A$2:$J$841,6,FALSE)),"")</f>
        <v>FUNDACION INTERAMERICANA TECNICA-FIT-</v>
      </c>
      <c r="E109" s="35"/>
      <c r="F109" s="36"/>
      <c r="G109" s="33" t="str">
        <f>+IFERROR((VLOOKUP(A109,Hoja3!$A$2:$J$841,7,FALSE)),"")</f>
        <v>BOGOTA D.C</v>
      </c>
      <c r="H109" s="33" t="str">
        <f>+IFERROR((VLOOKUP(A109,Hoja3!$A$2:$J$841,8,FALSE)),"")</f>
        <v>PRIVADA</v>
      </c>
      <c r="I109" s="37" t="str">
        <f>+IFERROR((VLOOKUP(A109,Hoja3!$A$2:$J$841,9,FALSE)),"")</f>
        <v>Institución Técnica Profesional</v>
      </c>
      <c r="J109" s="135">
        <f>+IFERROR((VLOOKUP(A109,Hoja3!$A$2:$J$841,10,FALSE)),"")</f>
        <v>115</v>
      </c>
    </row>
    <row r="110" spans="1:10" x14ac:dyDescent="0.25">
      <c r="A110" s="134">
        <v>99</v>
      </c>
      <c r="B110" s="32">
        <f>+IFERROR((VLOOKUP(A110,Hoja3!$A$2:$J$841,4,FALSE)),"")</f>
        <v>4719</v>
      </c>
      <c r="C110" s="33">
        <f>+IFERROR((VLOOKUP(A110,Hoja3!$A$2:$J$841,5,FALSE)),"")</f>
        <v>4719</v>
      </c>
      <c r="D110" s="35" t="str">
        <f>+IFERROR((VLOOKUP(A110,Hoja3!$A$2:$J$841,6,FALSE)),"")</f>
        <v>FUNDACION DE EDUCACION SUPERIOR NUEVA AMERICA</v>
      </c>
      <c r="E110" s="35"/>
      <c r="F110" s="36"/>
      <c r="G110" s="33" t="str">
        <f>+IFERROR((VLOOKUP(A110,Hoja3!$A$2:$J$841,7,FALSE)),"")</f>
        <v>BOGOTA D.C</v>
      </c>
      <c r="H110" s="33" t="str">
        <f>+IFERROR((VLOOKUP(A110,Hoja3!$A$2:$J$841,8,FALSE)),"")</f>
        <v>PRIVADA</v>
      </c>
      <c r="I110" s="37" t="str">
        <f>+IFERROR((VLOOKUP(A110,Hoja3!$A$2:$J$841,9,FALSE)),"")</f>
        <v>Institución Técnica Profesional</v>
      </c>
      <c r="J110" s="135">
        <f>+IFERROR((VLOOKUP(A110,Hoja3!$A$2:$J$841,10,FALSE)),"")</f>
        <v>349</v>
      </c>
    </row>
    <row r="111" spans="1:10" x14ac:dyDescent="0.25">
      <c r="A111" s="134">
        <v>100</v>
      </c>
      <c r="B111" s="32">
        <f>+IFERROR((VLOOKUP(A111,Hoja3!$A$2:$J$841,4,FALSE)),"")</f>
        <v>4721</v>
      </c>
      <c r="C111" s="33">
        <f>+IFERROR((VLOOKUP(A111,Hoja3!$A$2:$J$841,5,FALSE)),"")</f>
        <v>4721</v>
      </c>
      <c r="D111" s="35" t="str">
        <f>+IFERROR((VLOOKUP(A111,Hoja3!$A$2:$J$841,6,FALSE)),"")</f>
        <v>FUNDACION UNIVERSITARIA HORIZONTE</v>
      </c>
      <c r="E111" s="35"/>
      <c r="F111" s="36"/>
      <c r="G111" s="33" t="str">
        <f>+IFERROR((VLOOKUP(A111,Hoja3!$A$2:$J$841,7,FALSE)),"")</f>
        <v>BOGOTA D.C</v>
      </c>
      <c r="H111" s="33" t="str">
        <f>+IFERROR((VLOOKUP(A111,Hoja3!$A$2:$J$841,8,FALSE)),"")</f>
        <v>PRIVADA</v>
      </c>
      <c r="I111" s="37" t="str">
        <f>+IFERROR((VLOOKUP(A111,Hoja3!$A$2:$J$841,9,FALSE)),"")</f>
        <v>Institución Universitaria/Escuela Tecnológica</v>
      </c>
      <c r="J111" s="135">
        <f>+IFERROR((VLOOKUP(A111,Hoja3!$A$2:$J$841,10,FALSE)),"")</f>
        <v>822</v>
      </c>
    </row>
    <row r="112" spans="1:10" x14ac:dyDescent="0.25">
      <c r="A112" s="134">
        <v>101</v>
      </c>
      <c r="B112" s="32">
        <f>+IFERROR((VLOOKUP(A112,Hoja3!$A$2:$J$841,4,FALSE)),"")</f>
        <v>4726</v>
      </c>
      <c r="C112" s="33">
        <f>+IFERROR((VLOOKUP(A112,Hoja3!$A$2:$J$841,5,FALSE)),"")</f>
        <v>4726</v>
      </c>
      <c r="D112" s="35" t="str">
        <f>+IFERROR((VLOOKUP(A112,Hoja3!$A$2:$J$841,6,FALSE)),"")</f>
        <v>FUNDACION UNIVERSITARIA SAN MATEO - SAN MATEO EDUCACION SUPERIOR</v>
      </c>
      <c r="E112" s="35"/>
      <c r="F112" s="36"/>
      <c r="G112" s="33" t="str">
        <f>+IFERROR((VLOOKUP(A112,Hoja3!$A$2:$J$841,7,FALSE)),"")</f>
        <v>BOGOTA D.C</v>
      </c>
      <c r="H112" s="33" t="str">
        <f>+IFERROR((VLOOKUP(A112,Hoja3!$A$2:$J$841,8,FALSE)),"")</f>
        <v>PRIVADA</v>
      </c>
      <c r="I112" s="37" t="str">
        <f>+IFERROR((VLOOKUP(A112,Hoja3!$A$2:$J$841,9,FALSE)),"")</f>
        <v>Institución Universitaria/Escuela Tecnológica</v>
      </c>
      <c r="J112" s="135">
        <f>+IFERROR((VLOOKUP(A112,Hoja3!$A$2:$J$841,10,FALSE)),"")</f>
        <v>4807</v>
      </c>
    </row>
    <row r="113" spans="1:10" x14ac:dyDescent="0.25">
      <c r="A113" s="134">
        <v>102</v>
      </c>
      <c r="B113" s="32">
        <f>+IFERROR((VLOOKUP(A113,Hoja3!$A$2:$J$841,4,FALSE)),"")</f>
        <v>4727</v>
      </c>
      <c r="C113" s="33">
        <f>+IFERROR((VLOOKUP(A113,Hoja3!$A$2:$J$841,5,FALSE)),"")</f>
        <v>4727</v>
      </c>
      <c r="D113" s="35" t="str">
        <f>+IFERROR((VLOOKUP(A113,Hoja3!$A$2:$J$841,6,FALSE)),"")</f>
        <v>POLITECNICO INTERNACIONAL INSTITUCION DE EDUCACION SUPERIOR</v>
      </c>
      <c r="E113" s="35"/>
      <c r="F113" s="36"/>
      <c r="G113" s="33" t="str">
        <f>+IFERROR((VLOOKUP(A113,Hoja3!$A$2:$J$841,7,FALSE)),"")</f>
        <v>BOGOTA D.C</v>
      </c>
      <c r="H113" s="33" t="str">
        <f>+IFERROR((VLOOKUP(A113,Hoja3!$A$2:$J$841,8,FALSE)),"")</f>
        <v>PRIVADA</v>
      </c>
      <c r="I113" s="37" t="str">
        <f>+IFERROR((VLOOKUP(A113,Hoja3!$A$2:$J$841,9,FALSE)),"")</f>
        <v>Institución Tecnológica</v>
      </c>
      <c r="J113" s="135">
        <f>+IFERROR((VLOOKUP(A113,Hoja3!$A$2:$J$841,10,FALSE)),"")</f>
        <v>7410</v>
      </c>
    </row>
    <row r="114" spans="1:10" x14ac:dyDescent="0.25">
      <c r="A114" s="134">
        <v>103</v>
      </c>
      <c r="B114" s="32">
        <f>+IFERROR((VLOOKUP(A114,Hoja3!$A$2:$J$841,4,FALSE)),"")</f>
        <v>4803</v>
      </c>
      <c r="C114" s="33">
        <f>+IFERROR((VLOOKUP(A114,Hoja3!$A$2:$J$841,5,FALSE)),"")</f>
        <v>4803</v>
      </c>
      <c r="D114" s="35" t="str">
        <f>+IFERROR((VLOOKUP(A114,Hoja3!$A$2:$J$841,6,FALSE)),"")</f>
        <v>CORPORACION POLITECNICO COLOMBO ANDINO</v>
      </c>
      <c r="E114" s="35"/>
      <c r="F114" s="36"/>
      <c r="G114" s="33" t="str">
        <f>+IFERROR((VLOOKUP(A114,Hoja3!$A$2:$J$841,7,FALSE)),"")</f>
        <v>BOGOTA D.C</v>
      </c>
      <c r="H114" s="33" t="str">
        <f>+IFERROR((VLOOKUP(A114,Hoja3!$A$2:$J$841,8,FALSE)),"")</f>
        <v>PRIVADA</v>
      </c>
      <c r="I114" s="37" t="str">
        <f>+IFERROR((VLOOKUP(A114,Hoja3!$A$2:$J$841,9,FALSE)),"")</f>
        <v>Institución Técnica Profesional</v>
      </c>
      <c r="J114" s="135">
        <f>+IFERROR((VLOOKUP(A114,Hoja3!$A$2:$J$841,10,FALSE)),"")</f>
        <v>20</v>
      </c>
    </row>
    <row r="115" spans="1:10" x14ac:dyDescent="0.25">
      <c r="A115" s="134">
        <v>104</v>
      </c>
      <c r="B115" s="32">
        <f>+IFERROR((VLOOKUP(A115,Hoja3!$A$2:$J$841,4,FALSE)),"")</f>
        <v>4806</v>
      </c>
      <c r="C115" s="33">
        <f>+IFERROR((VLOOKUP(A115,Hoja3!$A$2:$J$841,5,FALSE)),"")</f>
        <v>4806</v>
      </c>
      <c r="D115" s="35" t="str">
        <f>+IFERROR((VLOOKUP(A115,Hoja3!$A$2:$J$841,6,FALSE)),"")</f>
        <v>CORPORACION CENTRO DE ESTUDIOS ARTISTICOS Y TECNICOS-CEART-</v>
      </c>
      <c r="E115" s="35"/>
      <c r="F115" s="36"/>
      <c r="G115" s="33" t="str">
        <f>+IFERROR((VLOOKUP(A115,Hoja3!$A$2:$J$841,7,FALSE)),"")</f>
        <v>BOGOTA D.C</v>
      </c>
      <c r="H115" s="33" t="str">
        <f>+IFERROR((VLOOKUP(A115,Hoja3!$A$2:$J$841,8,FALSE)),"")</f>
        <v>PRIVADA</v>
      </c>
      <c r="I115" s="37" t="str">
        <f>+IFERROR((VLOOKUP(A115,Hoja3!$A$2:$J$841,9,FALSE)),"")</f>
        <v>Institución Técnica Profesional</v>
      </c>
      <c r="J115" s="135">
        <f>+IFERROR((VLOOKUP(A115,Hoja3!$A$2:$J$841,10,FALSE)),"")</f>
        <v>35</v>
      </c>
    </row>
    <row r="116" spans="1:10" x14ac:dyDescent="0.25">
      <c r="A116" s="134">
        <v>105</v>
      </c>
      <c r="B116" s="32">
        <f>+IFERROR((VLOOKUP(A116,Hoja3!$A$2:$J$841,4,FALSE)),"")</f>
        <v>4810</v>
      </c>
      <c r="C116" s="33">
        <f>+IFERROR((VLOOKUP(A116,Hoja3!$A$2:$J$841,5,FALSE)),"")</f>
        <v>4810</v>
      </c>
      <c r="D116" s="35" t="str">
        <f>+IFERROR((VLOOKUP(A116,Hoja3!$A$2:$J$841,6,FALSE)),"")</f>
        <v>CORPORACION UNIVERSITARIA CENDA</v>
      </c>
      <c r="E116" s="35"/>
      <c r="F116" s="36"/>
      <c r="G116" s="33" t="str">
        <f>+IFERROR((VLOOKUP(A116,Hoja3!$A$2:$J$841,7,FALSE)),"")</f>
        <v>BOGOTA D.C</v>
      </c>
      <c r="H116" s="33" t="str">
        <f>+IFERROR((VLOOKUP(A116,Hoja3!$A$2:$J$841,8,FALSE)),"")</f>
        <v>PRIVADA</v>
      </c>
      <c r="I116" s="37" t="str">
        <f>+IFERROR((VLOOKUP(A116,Hoja3!$A$2:$J$841,9,FALSE)),"")</f>
        <v>Institución Universitaria/Escuela Tecnológica</v>
      </c>
      <c r="J116" s="135">
        <f>+IFERROR((VLOOKUP(A116,Hoja3!$A$2:$J$841,10,FALSE)),"")</f>
        <v>1523</v>
      </c>
    </row>
    <row r="117" spans="1:10" x14ac:dyDescent="0.25">
      <c r="A117" s="134">
        <v>106</v>
      </c>
      <c r="B117" s="32">
        <f>+IFERROR((VLOOKUP(A117,Hoja3!$A$2:$J$841,4,FALSE)),"")</f>
        <v>4812</v>
      </c>
      <c r="C117" s="33">
        <f>+IFERROR((VLOOKUP(A117,Hoja3!$A$2:$J$841,5,FALSE)),"")</f>
        <v>4812</v>
      </c>
      <c r="D117" s="35" t="str">
        <f>+IFERROR((VLOOKUP(A117,Hoja3!$A$2:$J$841,6,FALSE)),"")</f>
        <v>CORPORACION DE EDUCACION SUPERIOR SURAMERICA</v>
      </c>
      <c r="E117" s="35"/>
      <c r="F117" s="36"/>
      <c r="G117" s="33" t="str">
        <f>+IFERROR((VLOOKUP(A117,Hoja3!$A$2:$J$841,7,FALSE)),"")</f>
        <v>BOGOTA D.C</v>
      </c>
      <c r="H117" s="33" t="str">
        <f>+IFERROR((VLOOKUP(A117,Hoja3!$A$2:$J$841,8,FALSE)),"")</f>
        <v>PRIVADA</v>
      </c>
      <c r="I117" s="37" t="str">
        <f>+IFERROR((VLOOKUP(A117,Hoja3!$A$2:$J$841,9,FALSE)),"")</f>
        <v>Institución Técnica Profesional</v>
      </c>
      <c r="J117" s="135">
        <f>+IFERROR((VLOOKUP(A117,Hoja3!$A$2:$J$841,10,FALSE)),"")</f>
        <v>376</v>
      </c>
    </row>
    <row r="118" spans="1:10" x14ac:dyDescent="0.25">
      <c r="A118" s="134">
        <v>107</v>
      </c>
      <c r="B118" s="32">
        <f>+IFERROR((VLOOKUP(A118,Hoja3!$A$2:$J$841,4,FALSE)),"")</f>
        <v>4813</v>
      </c>
      <c r="C118" s="33">
        <f>+IFERROR((VLOOKUP(A118,Hoja3!$A$2:$J$841,5,FALSE)),"")</f>
        <v>4813</v>
      </c>
      <c r="D118" s="35" t="str">
        <f>+IFERROR((VLOOKUP(A118,Hoja3!$A$2:$J$841,6,FALSE)),"")</f>
        <v>CORPORACION UNIFICADA NACIONAL DE EDUCACION SUPERIOR-CUN-</v>
      </c>
      <c r="E118" s="35"/>
      <c r="F118" s="36"/>
      <c r="G118" s="33" t="str">
        <f>+IFERROR((VLOOKUP(A118,Hoja3!$A$2:$J$841,7,FALSE)),"")</f>
        <v>BOGOTA D.C</v>
      </c>
      <c r="H118" s="33" t="str">
        <f>+IFERROR((VLOOKUP(A118,Hoja3!$A$2:$J$841,8,FALSE)),"")</f>
        <v>PRIVADA</v>
      </c>
      <c r="I118" s="37" t="str">
        <f>+IFERROR((VLOOKUP(A118,Hoja3!$A$2:$J$841,9,FALSE)),"")</f>
        <v>Institución Técnica Profesional</v>
      </c>
      <c r="J118" s="135">
        <f>+IFERROR((VLOOKUP(A118,Hoja3!$A$2:$J$841,10,FALSE)),"")</f>
        <v>22770</v>
      </c>
    </row>
    <row r="119" spans="1:10" x14ac:dyDescent="0.25">
      <c r="A119" s="134">
        <v>108</v>
      </c>
      <c r="B119" s="32">
        <f>+IFERROR((VLOOKUP(A119,Hoja3!$A$2:$J$841,4,FALSE)),"")</f>
        <v>4822</v>
      </c>
      <c r="C119" s="33">
        <f>+IFERROR((VLOOKUP(A119,Hoja3!$A$2:$J$841,5,FALSE)),"")</f>
        <v>4822</v>
      </c>
      <c r="D119" s="35" t="str">
        <f>+IFERROR((VLOOKUP(A119,Hoja3!$A$2:$J$841,6,FALSE)),"")</f>
        <v>CORPORACION ESCUELA DE ARTES Y LETRAS</v>
      </c>
      <c r="E119" s="35"/>
      <c r="F119" s="36"/>
      <c r="G119" s="33" t="str">
        <f>+IFERROR((VLOOKUP(A119,Hoja3!$A$2:$J$841,7,FALSE)),"")</f>
        <v>BOGOTA D.C</v>
      </c>
      <c r="H119" s="33" t="str">
        <f>+IFERROR((VLOOKUP(A119,Hoja3!$A$2:$J$841,8,FALSE)),"")</f>
        <v>PRIVADA</v>
      </c>
      <c r="I119" s="37" t="str">
        <f>+IFERROR((VLOOKUP(A119,Hoja3!$A$2:$J$841,9,FALSE)),"")</f>
        <v>Institución Universitaria/Escuela Tecnológica</v>
      </c>
      <c r="J119" s="135">
        <f>+IFERROR((VLOOKUP(A119,Hoja3!$A$2:$J$841,10,FALSE)),"")</f>
        <v>2295</v>
      </c>
    </row>
    <row r="120" spans="1:10" x14ac:dyDescent="0.25">
      <c r="A120" s="134">
        <v>109</v>
      </c>
      <c r="B120" s="32">
        <f>+IFERROR((VLOOKUP(A120,Hoja3!$A$2:$J$841,4,FALSE)),"")</f>
        <v>4832</v>
      </c>
      <c r="C120" s="33">
        <f>+IFERROR((VLOOKUP(A120,Hoja3!$A$2:$J$841,5,FALSE)),"")</f>
        <v>4832</v>
      </c>
      <c r="D120" s="35" t="str">
        <f>+IFERROR((VLOOKUP(A120,Hoja3!$A$2:$J$841,6,FALSE)),"")</f>
        <v>CORPORACION INSTITUTO SUPERIOR DE EDUCACION SOCIAL-ISES-</v>
      </c>
      <c r="E120" s="35"/>
      <c r="F120" s="36"/>
      <c r="G120" s="33" t="str">
        <f>+IFERROR((VLOOKUP(A120,Hoja3!$A$2:$J$841,7,FALSE)),"")</f>
        <v>BOGOTA D.C</v>
      </c>
      <c r="H120" s="33" t="str">
        <f>+IFERROR((VLOOKUP(A120,Hoja3!$A$2:$J$841,8,FALSE)),"")</f>
        <v>PRIVADA</v>
      </c>
      <c r="I120" s="37" t="str">
        <f>+IFERROR((VLOOKUP(A120,Hoja3!$A$2:$J$841,9,FALSE)),"")</f>
        <v>Institución Técnica Profesional</v>
      </c>
      <c r="J120" s="135">
        <f>+IFERROR((VLOOKUP(A120,Hoja3!$A$2:$J$841,10,FALSE)),"")</f>
        <v>369</v>
      </c>
    </row>
    <row r="121" spans="1:10" x14ac:dyDescent="0.25">
      <c r="A121" s="134">
        <v>110</v>
      </c>
      <c r="B121" s="32">
        <f>+IFERROR((VLOOKUP(A121,Hoja3!$A$2:$J$841,4,FALSE)),"")</f>
        <v>4835</v>
      </c>
      <c r="C121" s="33">
        <f>+IFERROR((VLOOKUP(A121,Hoja3!$A$2:$J$841,5,FALSE)),"")</f>
        <v>4835</v>
      </c>
      <c r="D121" s="35" t="str">
        <f>+IFERROR((VLOOKUP(A121,Hoja3!$A$2:$J$841,6,FALSE)),"")</f>
        <v>CORPORACION UNIVERSITARIA TALLER CINCO</v>
      </c>
      <c r="E121" s="35"/>
      <c r="F121" s="36"/>
      <c r="G121" s="33" t="str">
        <f>+IFERROR((VLOOKUP(A121,Hoja3!$A$2:$J$841,7,FALSE)),"")</f>
        <v>BOGOTA D.C</v>
      </c>
      <c r="H121" s="33" t="str">
        <f>+IFERROR((VLOOKUP(A121,Hoja3!$A$2:$J$841,8,FALSE)),"")</f>
        <v>PRIVADA</v>
      </c>
      <c r="I121" s="37" t="str">
        <f>+IFERROR((VLOOKUP(A121,Hoja3!$A$2:$J$841,9,FALSE)),"")</f>
        <v>Institución Universitaria/Escuela Tecnológica</v>
      </c>
      <c r="J121" s="135">
        <f>+IFERROR((VLOOKUP(A121,Hoja3!$A$2:$J$841,10,FALSE)),"")</f>
        <v>320</v>
      </c>
    </row>
    <row r="122" spans="1:10" x14ac:dyDescent="0.25">
      <c r="A122" s="134">
        <v>111</v>
      </c>
      <c r="B122" s="32">
        <f>+IFERROR((VLOOKUP(A122,Hoja3!$A$2:$J$841,4,FALSE)),"")</f>
        <v>5802</v>
      </c>
      <c r="C122" s="33">
        <f>+IFERROR((VLOOKUP(A122,Hoja3!$A$2:$J$841,5,FALSE)),"")</f>
        <v>5802</v>
      </c>
      <c r="D122" s="35" t="str">
        <f>+IFERROR((VLOOKUP(A122,Hoja3!$A$2:$J$841,6,FALSE)),"")</f>
        <v>UNIVERSIDAD ECCI</v>
      </c>
      <c r="E122" s="35"/>
      <c r="F122" s="36"/>
      <c r="G122" s="33" t="str">
        <f>+IFERROR((VLOOKUP(A122,Hoja3!$A$2:$J$841,7,FALSE)),"")</f>
        <v>BOGOTA D.C</v>
      </c>
      <c r="H122" s="33" t="str">
        <f>+IFERROR((VLOOKUP(A122,Hoja3!$A$2:$J$841,8,FALSE)),"")</f>
        <v>PRIVADA</v>
      </c>
      <c r="I122" s="37" t="str">
        <f>+IFERROR((VLOOKUP(A122,Hoja3!$A$2:$J$841,9,FALSE)),"")</f>
        <v>Universidad</v>
      </c>
      <c r="J122" s="135">
        <f>+IFERROR((VLOOKUP(A122,Hoja3!$A$2:$J$841,10,FALSE)),"")</f>
        <v>19796</v>
      </c>
    </row>
    <row r="123" spans="1:10" x14ac:dyDescent="0.25">
      <c r="A123" s="134">
        <v>112</v>
      </c>
      <c r="B123" s="32">
        <f>+IFERROR((VLOOKUP(A123,Hoja3!$A$2:$J$841,4,FALSE)),"")</f>
        <v>9104</v>
      </c>
      <c r="C123" s="33">
        <f>+IFERROR((VLOOKUP(A123,Hoja3!$A$2:$J$841,5,FALSE)),"")</f>
        <v>9104</v>
      </c>
      <c r="D123" s="35" t="str">
        <f>+IFERROR((VLOOKUP(A123,Hoja3!$A$2:$J$841,6,FALSE)),"")</f>
        <v>ESCUELA MILITAR DE CADETES GENERAL JOSE MARIA CORDOVA</v>
      </c>
      <c r="E123" s="35"/>
      <c r="F123" s="36"/>
      <c r="G123" s="33" t="str">
        <f>+IFERROR((VLOOKUP(A123,Hoja3!$A$2:$J$841,7,FALSE)),"")</f>
        <v>BOGOTA D.C</v>
      </c>
      <c r="H123" s="33" t="str">
        <f>+IFERROR((VLOOKUP(A123,Hoja3!$A$2:$J$841,8,FALSE)),"")</f>
        <v>OFICIAL</v>
      </c>
      <c r="I123" s="37" t="str">
        <f>+IFERROR((VLOOKUP(A123,Hoja3!$A$2:$J$841,9,FALSE)),"")</f>
        <v>Institución Universitaria/Escuela Tecnológica</v>
      </c>
      <c r="J123" s="135">
        <f>+IFERROR((VLOOKUP(A123,Hoja3!$A$2:$J$841,10,FALSE)),"")</f>
        <v>2697</v>
      </c>
    </row>
    <row r="124" spans="1:10" x14ac:dyDescent="0.25">
      <c r="A124" s="134">
        <v>113</v>
      </c>
      <c r="B124" s="32">
        <f>+IFERROR((VLOOKUP(A124,Hoja3!$A$2:$J$841,4,FALSE)),"")</f>
        <v>9107</v>
      </c>
      <c r="C124" s="33">
        <f>+IFERROR((VLOOKUP(A124,Hoja3!$A$2:$J$841,5,FALSE)),"")</f>
        <v>9107</v>
      </c>
      <c r="D124" s="35" t="str">
        <f>+IFERROR((VLOOKUP(A124,Hoja3!$A$2:$J$841,6,FALSE)),"")</f>
        <v>ESCUELA DE INGENIEROS MILITARES</v>
      </c>
      <c r="E124" s="35"/>
      <c r="F124" s="36"/>
      <c r="G124" s="33" t="str">
        <f>+IFERROR((VLOOKUP(A124,Hoja3!$A$2:$J$841,7,FALSE)),"")</f>
        <v>BOGOTA D.C</v>
      </c>
      <c r="H124" s="33" t="str">
        <f>+IFERROR((VLOOKUP(A124,Hoja3!$A$2:$J$841,8,FALSE)),"")</f>
        <v>OFICIAL</v>
      </c>
      <c r="I124" s="37" t="str">
        <f>+IFERROR((VLOOKUP(A124,Hoja3!$A$2:$J$841,9,FALSE)),"")</f>
        <v>Institución Universitaria/Escuela Tecnológica</v>
      </c>
      <c r="J124" s="135">
        <f>+IFERROR((VLOOKUP(A124,Hoja3!$A$2:$J$841,10,FALSE)),"")</f>
        <v>723</v>
      </c>
    </row>
    <row r="125" spans="1:10" x14ac:dyDescent="0.25">
      <c r="A125" s="134">
        <v>114</v>
      </c>
      <c r="B125" s="32">
        <f>+IFERROR((VLOOKUP(A125,Hoja3!$A$2:$J$841,4,FALSE)),"")</f>
        <v>9108</v>
      </c>
      <c r="C125" s="33">
        <f>+IFERROR((VLOOKUP(A125,Hoja3!$A$2:$J$841,5,FALSE)),"")</f>
        <v>9108</v>
      </c>
      <c r="D125" s="35" t="str">
        <f>+IFERROR((VLOOKUP(A125,Hoja3!$A$2:$J$841,6,FALSE)),"")</f>
        <v>INSTITUTO CARO Y CUERVO</v>
      </c>
      <c r="E125" s="35"/>
      <c r="F125" s="36"/>
      <c r="G125" s="33" t="str">
        <f>+IFERROR((VLOOKUP(A125,Hoja3!$A$2:$J$841,7,FALSE)),"")</f>
        <v>BOGOTA D.C</v>
      </c>
      <c r="H125" s="33" t="str">
        <f>+IFERROR((VLOOKUP(A125,Hoja3!$A$2:$J$841,8,FALSE)),"")</f>
        <v>OFICIAL</v>
      </c>
      <c r="I125" s="37" t="str">
        <f>+IFERROR((VLOOKUP(A125,Hoja3!$A$2:$J$841,9,FALSE)),"")</f>
        <v>Institución Universitaria/Escuela Tecnológica</v>
      </c>
      <c r="J125" s="135">
        <f>+IFERROR((VLOOKUP(A125,Hoja3!$A$2:$J$841,10,FALSE)),"")</f>
        <v>64</v>
      </c>
    </row>
    <row r="126" spans="1:10" x14ac:dyDescent="0.25">
      <c r="A126" s="134">
        <v>115</v>
      </c>
      <c r="B126" s="32">
        <f>+IFERROR((VLOOKUP(A126,Hoja3!$A$2:$J$841,4,FALSE)),"")</f>
        <v>9110</v>
      </c>
      <c r="C126" s="33">
        <f>+IFERROR((VLOOKUP(A126,Hoja3!$A$2:$J$841,5,FALSE)),"")</f>
        <v>9110</v>
      </c>
      <c r="D126" s="35" t="str">
        <f>+IFERROR((VLOOKUP(A126,Hoja3!$A$2:$J$841,6,FALSE)),"")</f>
        <v>SERVICIO NACIONAL DE APRENDIZAJE-SENA-</v>
      </c>
      <c r="E126" s="35"/>
      <c r="F126" s="36"/>
      <c r="G126" s="33" t="str">
        <f>+IFERROR((VLOOKUP(A126,Hoja3!$A$2:$J$841,7,FALSE)),"")</f>
        <v>BOGOTA D.C</v>
      </c>
      <c r="H126" s="33" t="str">
        <f>+IFERROR((VLOOKUP(A126,Hoja3!$A$2:$J$841,8,FALSE)),"")</f>
        <v>OFICIAL</v>
      </c>
      <c r="I126" s="37" t="str">
        <f>+IFERROR((VLOOKUP(A126,Hoja3!$A$2:$J$841,9,FALSE)),"")</f>
        <v>Institución Tecnológica</v>
      </c>
      <c r="J126" s="135">
        <f>+IFERROR((VLOOKUP(A126,Hoja3!$A$2:$J$841,10,FALSE)),"")</f>
        <v>125101</v>
      </c>
    </row>
    <row r="127" spans="1:10" x14ac:dyDescent="0.25">
      <c r="A127" s="134">
        <v>116</v>
      </c>
      <c r="B127" s="32">
        <f>+IFERROR((VLOOKUP(A127,Hoja3!$A$2:$J$841,4,FALSE)),"")</f>
        <v>9116</v>
      </c>
      <c r="C127" s="33">
        <f>+IFERROR((VLOOKUP(A127,Hoja3!$A$2:$J$841,5,FALSE)),"")</f>
        <v>9116</v>
      </c>
      <c r="D127" s="35" t="str">
        <f>+IFERROR((VLOOKUP(A127,Hoja3!$A$2:$J$841,6,FALSE)),"")</f>
        <v>FUNDACION UNIVERSITARIA CLARETIANA - UNICLARETIANA</v>
      </c>
      <c r="E127" s="35"/>
      <c r="F127" s="36"/>
      <c r="G127" s="33" t="str">
        <f>+IFERROR((VLOOKUP(A127,Hoja3!$A$2:$J$841,7,FALSE)),"")</f>
        <v>CHOCO</v>
      </c>
      <c r="H127" s="33" t="str">
        <f>+IFERROR((VLOOKUP(A127,Hoja3!$A$2:$J$841,8,FALSE)),"")</f>
        <v>PRIVADA</v>
      </c>
      <c r="I127" s="37" t="str">
        <f>+IFERROR((VLOOKUP(A127,Hoja3!$A$2:$J$841,9,FALSE)),"")</f>
        <v>Institución Universitaria/Escuela Tecnológica</v>
      </c>
      <c r="J127" s="135">
        <f>+IFERROR((VLOOKUP(A127,Hoja3!$A$2:$J$841,10,FALSE)),"")</f>
        <v>256</v>
      </c>
    </row>
    <row r="128" spans="1:10" x14ac:dyDescent="0.25">
      <c r="A128" s="134">
        <v>117</v>
      </c>
      <c r="B128" s="32">
        <f>+IFERROR((VLOOKUP(A128,Hoja3!$A$2:$J$841,4,FALSE)),"")</f>
        <v>9117</v>
      </c>
      <c r="C128" s="33">
        <f>+IFERROR((VLOOKUP(A128,Hoja3!$A$2:$J$841,5,FALSE)),"")</f>
        <v>9117</v>
      </c>
      <c r="D128" s="35" t="str">
        <f>+IFERROR((VLOOKUP(A128,Hoja3!$A$2:$J$841,6,FALSE)),"")</f>
        <v>ESCUELA INTERNACIONAL DE ESTUDIOS SUPERIORES - INTER</v>
      </c>
      <c r="E128" s="35"/>
      <c r="F128" s="36"/>
      <c r="G128" s="33" t="str">
        <f>+IFERROR((VLOOKUP(A128,Hoja3!$A$2:$J$841,7,FALSE)),"")</f>
        <v>BOGOTA D.C</v>
      </c>
      <c r="H128" s="33" t="str">
        <f>+IFERROR((VLOOKUP(A128,Hoja3!$A$2:$J$841,8,FALSE)),"")</f>
        <v>PRIVADA</v>
      </c>
      <c r="I128" s="37" t="str">
        <f>+IFERROR((VLOOKUP(A128,Hoja3!$A$2:$J$841,9,FALSE)),"")</f>
        <v>Institución Técnica Profesional</v>
      </c>
      <c r="J128" s="135">
        <f>+IFERROR((VLOOKUP(A128,Hoja3!$A$2:$J$841,10,FALSE)),"")</f>
        <v>38</v>
      </c>
    </row>
    <row r="129" spans="1:10" x14ac:dyDescent="0.25">
      <c r="A129" s="134">
        <v>118</v>
      </c>
      <c r="B129" s="32">
        <f>+IFERROR((VLOOKUP(A129,Hoja3!$A$2:$J$841,4,FALSE)),"")</f>
        <v>9128</v>
      </c>
      <c r="C129" s="33">
        <f>+IFERROR((VLOOKUP(A129,Hoja3!$A$2:$J$841,5,FALSE)),"")</f>
        <v>9128</v>
      </c>
      <c r="D129" s="35" t="str">
        <f>+IFERROR((VLOOKUP(A129,Hoja3!$A$2:$J$841,6,FALSE)),"")</f>
        <v>LCI - FUNDACION TECNOLOGICA</v>
      </c>
      <c r="E129" s="35"/>
      <c r="F129" s="36"/>
      <c r="G129" s="33" t="str">
        <f>+IFERROR((VLOOKUP(A129,Hoja3!$A$2:$J$841,7,FALSE)),"")</f>
        <v>BOGOTA D.C</v>
      </c>
      <c r="H129" s="33" t="str">
        <f>+IFERROR((VLOOKUP(A129,Hoja3!$A$2:$J$841,8,FALSE)),"")</f>
        <v>PRIVADA</v>
      </c>
      <c r="I129" s="37" t="str">
        <f>+IFERROR((VLOOKUP(A129,Hoja3!$A$2:$J$841,9,FALSE)),"")</f>
        <v>Institución Tecnológica</v>
      </c>
      <c r="J129" s="135">
        <f>+IFERROR((VLOOKUP(A129,Hoja3!$A$2:$J$841,10,FALSE)),"")</f>
        <v>795</v>
      </c>
    </row>
    <row r="130" spans="1:10" x14ac:dyDescent="0.25">
      <c r="A130" s="134">
        <v>119</v>
      </c>
      <c r="B130" s="32">
        <f>+IFERROR((VLOOKUP(A130,Hoja3!$A$2:$J$841,4,FALSE)),"")</f>
        <v>9129</v>
      </c>
      <c r="C130" s="33">
        <f>+IFERROR((VLOOKUP(A130,Hoja3!$A$2:$J$841,5,FALSE)),"")</f>
        <v>9129</v>
      </c>
      <c r="D130" s="35" t="str">
        <f>+IFERROR((VLOOKUP(A130,Hoja3!$A$2:$J$841,6,FALSE)),"")</f>
        <v>FUNDACION UNIVERSITARIA CAFAM -UNICAFAM</v>
      </c>
      <c r="E130" s="35"/>
      <c r="F130" s="36"/>
      <c r="G130" s="33" t="str">
        <f>+IFERROR((VLOOKUP(A130,Hoja3!$A$2:$J$841,7,FALSE)),"")</f>
        <v>BOGOTA D.C</v>
      </c>
      <c r="H130" s="33" t="str">
        <f>+IFERROR((VLOOKUP(A130,Hoja3!$A$2:$J$841,8,FALSE)),"")</f>
        <v>PRIVADA</v>
      </c>
      <c r="I130" s="37" t="str">
        <f>+IFERROR((VLOOKUP(A130,Hoja3!$A$2:$J$841,9,FALSE)),"")</f>
        <v>Institución Universitaria/Escuela Tecnológica</v>
      </c>
      <c r="J130" s="135">
        <f>+IFERROR((VLOOKUP(A130,Hoja3!$A$2:$J$841,10,FALSE)),"")</f>
        <v>1428</v>
      </c>
    </row>
    <row r="131" spans="1:10" x14ac:dyDescent="0.25">
      <c r="A131" s="134">
        <v>120</v>
      </c>
      <c r="B131" s="32">
        <f>+IFERROR((VLOOKUP(A131,Hoja3!$A$2:$J$841,4,FALSE)),"")</f>
        <v>9131</v>
      </c>
      <c r="C131" s="33">
        <f>+IFERROR((VLOOKUP(A131,Hoja3!$A$2:$J$841,5,FALSE)),"")</f>
        <v>9131</v>
      </c>
      <c r="D131" s="35" t="str">
        <f>+IFERROR((VLOOKUP(A131,Hoja3!$A$2:$J$841,6,FALSE)),"")</f>
        <v>FUNDACI¿N UNIVERSITARIA CERVANTES SAN AGUST¿N - UNICERVANTES</v>
      </c>
      <c r="E131" s="35"/>
      <c r="F131" s="36"/>
      <c r="G131" s="33" t="str">
        <f>+IFERROR((VLOOKUP(A131,Hoja3!$A$2:$J$841,7,FALSE)),"")</f>
        <v>BOGOTA D.C</v>
      </c>
      <c r="H131" s="33" t="str">
        <f>+IFERROR((VLOOKUP(A131,Hoja3!$A$2:$J$841,8,FALSE)),"")</f>
        <v>PRIVADA</v>
      </c>
      <c r="I131" s="37" t="str">
        <f>+IFERROR((VLOOKUP(A131,Hoja3!$A$2:$J$841,9,FALSE)),"")</f>
        <v>Institución Universitaria/Escuela Tecnológica</v>
      </c>
      <c r="J131" s="135">
        <f>+IFERROR((VLOOKUP(A131,Hoja3!$A$2:$J$841,10,FALSE)),"")</f>
        <v>234</v>
      </c>
    </row>
    <row r="132" spans="1:10" x14ac:dyDescent="0.25">
      <c r="A132" s="134">
        <v>121</v>
      </c>
      <c r="B132" s="32">
        <f>+IFERROR((VLOOKUP(A132,Hoja3!$A$2:$J$841,4,FALSE)),"")</f>
        <v>9132</v>
      </c>
      <c r="C132" s="33">
        <f>+IFERROR((VLOOKUP(A132,Hoja3!$A$2:$J$841,5,FALSE)),"")</f>
        <v>9132</v>
      </c>
      <c r="D132" s="35" t="str">
        <f>+IFERROR((VLOOKUP(A132,Hoja3!$A$2:$J$841,6,FALSE)),"")</f>
        <v>FUNDACION UNIVERSITARIA CIEO - UNICIEO</v>
      </c>
      <c r="E132" s="35"/>
      <c r="F132" s="36"/>
      <c r="G132" s="33" t="str">
        <f>+IFERROR((VLOOKUP(A132,Hoja3!$A$2:$J$841,7,FALSE)),"")</f>
        <v>BOGOTA D.C</v>
      </c>
      <c r="H132" s="33" t="str">
        <f>+IFERROR((VLOOKUP(A132,Hoja3!$A$2:$J$841,8,FALSE)),"")</f>
        <v>PRIVADA</v>
      </c>
      <c r="I132" s="37" t="str">
        <f>+IFERROR((VLOOKUP(A132,Hoja3!$A$2:$J$841,9,FALSE)),"")</f>
        <v>Institución Universitaria/Escuela Tecnológica</v>
      </c>
      <c r="J132" s="135">
        <f>+IFERROR((VLOOKUP(A132,Hoja3!$A$2:$J$841,10,FALSE)),"")</f>
        <v>243</v>
      </c>
    </row>
    <row r="133" spans="1:10" x14ac:dyDescent="0.25">
      <c r="A133" s="134">
        <v>122</v>
      </c>
      <c r="B133" s="32">
        <f>+IFERROR((VLOOKUP(A133,Hoja3!$A$2:$J$841,4,FALSE)),"")</f>
        <v>9899</v>
      </c>
      <c r="C133" s="33">
        <f>+IFERROR((VLOOKUP(A133,Hoja3!$A$2:$J$841,5,FALSE)),"")</f>
        <v>9899</v>
      </c>
      <c r="D133" s="35" t="str">
        <f>+IFERROR((VLOOKUP(A133,Hoja3!$A$2:$J$841,6,FALSE)),"")</f>
        <v>INSTITUCION UNIVERSITARIA DE COLOMBIA - UNIVERSITARIA DE COLOMBIA</v>
      </c>
      <c r="E133" s="35"/>
      <c r="F133" s="36"/>
      <c r="G133" s="33" t="str">
        <f>+IFERROR((VLOOKUP(A133,Hoja3!$A$2:$J$841,7,FALSE)),"")</f>
        <v>BOGOTA D.C</v>
      </c>
      <c r="H133" s="33" t="str">
        <f>+IFERROR((VLOOKUP(A133,Hoja3!$A$2:$J$841,8,FALSE)),"")</f>
        <v>PRIVADA</v>
      </c>
      <c r="I133" s="37" t="str">
        <f>+IFERROR((VLOOKUP(A133,Hoja3!$A$2:$J$841,9,FALSE)),"")</f>
        <v>Institución Universitaria/Escuela Tecnológica</v>
      </c>
      <c r="J133" s="135">
        <f>+IFERROR((VLOOKUP(A133,Hoja3!$A$2:$J$841,10,FALSE)),"")</f>
        <v>1971</v>
      </c>
    </row>
    <row r="134" spans="1:10" x14ac:dyDescent="0.25">
      <c r="A134" s="134">
        <v>123</v>
      </c>
      <c r="B134" s="32">
        <f>+IFERROR((VLOOKUP(A134,Hoja3!$A$2:$J$841,4,FALSE)),"")</f>
        <v>9903</v>
      </c>
      <c r="C134" s="33">
        <f>+IFERROR((VLOOKUP(A134,Hoja3!$A$2:$J$841,5,FALSE)),"")</f>
        <v>9903</v>
      </c>
      <c r="D134" s="35" t="str">
        <f>+IFERROR((VLOOKUP(A134,Hoja3!$A$2:$J$841,6,FALSE)),"")</f>
        <v>CORPORACION DE EDUCACION TECNOLOGICA COLSUBSIDIO- AIRBUS GROUP</v>
      </c>
      <c r="E134" s="35"/>
      <c r="F134" s="36"/>
      <c r="G134" s="33" t="str">
        <f>+IFERROR((VLOOKUP(A134,Hoja3!$A$2:$J$841,7,FALSE)),"")</f>
        <v>BOGOTA D.C</v>
      </c>
      <c r="H134" s="33" t="str">
        <f>+IFERROR((VLOOKUP(A134,Hoja3!$A$2:$J$841,8,FALSE)),"")</f>
        <v>PRIVADA</v>
      </c>
      <c r="I134" s="37" t="str">
        <f>+IFERROR((VLOOKUP(A134,Hoja3!$A$2:$J$841,9,FALSE)),"")</f>
        <v>Institución Tecnológica</v>
      </c>
      <c r="J134" s="135">
        <f>+IFERROR((VLOOKUP(A134,Hoja3!$A$2:$J$841,10,FALSE)),"")</f>
        <v>184</v>
      </c>
    </row>
    <row r="135" spans="1:10" x14ac:dyDescent="0.25">
      <c r="A135" s="134">
        <v>124</v>
      </c>
      <c r="B135" s="32">
        <f>+IFERROR((VLOOKUP(A135,Hoja3!$A$2:$J$841,4,FALSE)),"")</f>
        <v>9904</v>
      </c>
      <c r="C135" s="33">
        <f>+IFERROR((VLOOKUP(A135,Hoja3!$A$2:$J$841,5,FALSE)),"")</f>
        <v>9904</v>
      </c>
      <c r="D135" s="35" t="str">
        <f>+IFERROR((VLOOKUP(A135,Hoja3!$A$2:$J$841,6,FALSE)),"")</f>
        <v>FUNDACION UNIVERSITARIA COLOMBO GERMANA</v>
      </c>
      <c r="E135" s="35"/>
      <c r="F135" s="36"/>
      <c r="G135" s="33" t="str">
        <f>+IFERROR((VLOOKUP(A135,Hoja3!$A$2:$J$841,7,FALSE)),"")</f>
        <v>BOGOTA D.C</v>
      </c>
      <c r="H135" s="33" t="str">
        <f>+IFERROR((VLOOKUP(A135,Hoja3!$A$2:$J$841,8,FALSE)),"")</f>
        <v>PRIVADA</v>
      </c>
      <c r="I135" s="37" t="str">
        <f>+IFERROR((VLOOKUP(A135,Hoja3!$A$2:$J$841,9,FALSE)),"")</f>
        <v>Institución Universitaria/Escuela Tecnológica</v>
      </c>
      <c r="J135" s="135">
        <f>+IFERROR((VLOOKUP(A135,Hoja3!$A$2:$J$841,10,FALSE)),"")</f>
        <v>1359</v>
      </c>
    </row>
    <row r="136" spans="1:10" x14ac:dyDescent="0.25">
      <c r="A136" s="134">
        <v>125</v>
      </c>
      <c r="B136" s="32">
        <f>+IFERROR((VLOOKUP(A136,Hoja3!$A$2:$J$841,4,FALSE)),"")</f>
        <v>9910</v>
      </c>
      <c r="C136" s="33">
        <f>+IFERROR((VLOOKUP(A136,Hoja3!$A$2:$J$841,5,FALSE)),"")</f>
        <v>9910</v>
      </c>
      <c r="D136" s="35" t="str">
        <f>+IFERROR((VLOOKUP(A136,Hoja3!$A$2:$J$841,6,FALSE)),"")</f>
        <v>FUNDACION UNIVERSITARIA LUIS G. PAEZ - UNILUISGPAEZ</v>
      </c>
      <c r="E136" s="35"/>
      <c r="F136" s="36"/>
      <c r="G136" s="33" t="str">
        <f>+IFERROR((VLOOKUP(A136,Hoja3!$A$2:$J$841,7,FALSE)),"")</f>
        <v>BOGOTA D.C</v>
      </c>
      <c r="H136" s="33" t="str">
        <f>+IFERROR((VLOOKUP(A136,Hoja3!$A$2:$J$841,8,FALSE)),"")</f>
        <v>PRIVADA</v>
      </c>
      <c r="I136" s="37" t="str">
        <f>+IFERROR((VLOOKUP(A136,Hoja3!$A$2:$J$841,9,FALSE)),"")</f>
        <v>Institución Universitaria/Escuela Tecnológica</v>
      </c>
      <c r="J136" s="135">
        <f>+IFERROR((VLOOKUP(A136,Hoja3!$A$2:$J$841,10,FALSE)),"")</f>
        <v>23</v>
      </c>
    </row>
    <row r="137" spans="1:10" x14ac:dyDescent="0.25">
      <c r="A137" s="134">
        <v>126</v>
      </c>
      <c r="B137" s="32">
        <f>+IFERROR((VLOOKUP(A137,Hoja3!$A$2:$J$841,4,FALSE)),"")</f>
        <v>9913</v>
      </c>
      <c r="C137" s="33">
        <f>+IFERROR((VLOOKUP(A137,Hoja3!$A$2:$J$841,5,FALSE)),"")</f>
        <v>9913</v>
      </c>
      <c r="D137" s="35" t="str">
        <f>+IFERROR((VLOOKUP(A137,Hoja3!$A$2:$J$841,6,FALSE)),"")</f>
        <v>CORPORACION UNIVERSITARIA DE ASTURIAS</v>
      </c>
      <c r="E137" s="35"/>
      <c r="F137" s="36"/>
      <c r="G137" s="33" t="str">
        <f>+IFERROR((VLOOKUP(A137,Hoja3!$A$2:$J$841,7,FALSE)),"")</f>
        <v>BOGOTA D.C</v>
      </c>
      <c r="H137" s="33" t="str">
        <f>+IFERROR((VLOOKUP(A137,Hoja3!$A$2:$J$841,8,FALSE)),"")</f>
        <v>PRIVADA</v>
      </c>
      <c r="I137" s="37" t="str">
        <f>+IFERROR((VLOOKUP(A137,Hoja3!$A$2:$J$841,9,FALSE)),"")</f>
        <v>Institución Universitaria/Escuela Tecnológica</v>
      </c>
      <c r="J137" s="135">
        <f>+IFERROR((VLOOKUP(A137,Hoja3!$A$2:$J$841,10,FALSE)),"")</f>
        <v>5795</v>
      </c>
    </row>
    <row r="138" spans="1:10" x14ac:dyDescent="0.25">
      <c r="A138" s="134">
        <v>127</v>
      </c>
      <c r="B138" s="32">
        <f>+IFERROR((VLOOKUP(A138,Hoja3!$A$2:$J$841,4,FALSE)),"")</f>
        <v>9914</v>
      </c>
      <c r="C138" s="33">
        <f>+IFERROR((VLOOKUP(A138,Hoja3!$A$2:$J$841,5,FALSE)),"")</f>
        <v>9914</v>
      </c>
      <c r="D138" s="35" t="str">
        <f>+IFERROR((VLOOKUP(A138,Hoja3!$A$2:$J$841,6,FALSE)),"")</f>
        <v>ELITE- ESCUELA LATINOAMERICANA DE INGENIEROS, TECNOLOGOS Y EMPRESARIOS</v>
      </c>
      <c r="E138" s="35"/>
      <c r="F138" s="36"/>
      <c r="G138" s="33" t="str">
        <f>+IFERROR((VLOOKUP(A138,Hoja3!$A$2:$J$841,7,FALSE)),"")</f>
        <v>BOGOTA D.C</v>
      </c>
      <c r="H138" s="33" t="str">
        <f>+IFERROR((VLOOKUP(A138,Hoja3!$A$2:$J$841,8,FALSE)),"")</f>
        <v>PRIVADA</v>
      </c>
      <c r="I138" s="37" t="str">
        <f>+IFERROR((VLOOKUP(A138,Hoja3!$A$2:$J$841,9,FALSE)),"")</f>
        <v>Institución Universitaria/Escuela Tecnológica</v>
      </c>
      <c r="J138" s="135">
        <f>+IFERROR((VLOOKUP(A138,Hoja3!$A$2:$J$841,10,FALSE)),"")</f>
        <v>215</v>
      </c>
    </row>
    <row r="139" spans="1:10" x14ac:dyDescent="0.25">
      <c r="A139" s="134">
        <v>128</v>
      </c>
      <c r="B139" s="32">
        <f>+IFERROR((VLOOKUP(A139,Hoja3!$A$2:$J$841,4,FALSE)),"")</f>
        <v>9915</v>
      </c>
      <c r="C139" s="33">
        <f>+IFERROR((VLOOKUP(A139,Hoja3!$A$2:$J$841,5,FALSE)),"")</f>
        <v>9915</v>
      </c>
      <c r="D139" s="35" t="str">
        <f>+IFERROR((VLOOKUP(A139,Hoja3!$A$2:$J$841,6,FALSE)),"")</f>
        <v>UNIVERSITARIA VIRTUAL INTERNACIONAL</v>
      </c>
      <c r="E139" s="35"/>
      <c r="F139" s="36"/>
      <c r="G139" s="33" t="str">
        <f>+IFERROR((VLOOKUP(A139,Hoja3!$A$2:$J$841,7,FALSE)),"")</f>
        <v>BOGOTA D.C</v>
      </c>
      <c r="H139" s="33" t="str">
        <f>+IFERROR((VLOOKUP(A139,Hoja3!$A$2:$J$841,8,FALSE)),"")</f>
        <v>PRIVADA</v>
      </c>
      <c r="I139" s="37" t="str">
        <f>+IFERROR((VLOOKUP(A139,Hoja3!$A$2:$J$841,9,FALSE)),"")</f>
        <v>Institución Universitaria/Escuela Tecnológica</v>
      </c>
      <c r="J139" s="135">
        <f>+IFERROR((VLOOKUP(A139,Hoja3!$A$2:$J$841,10,FALSE)),"")</f>
        <v>943</v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BOGOTA DC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11001</v>
      </c>
      <c r="C12" s="39" t="str">
        <f>+IFERROR((VLOOKUP(A12,Hoja4!$A$2:$M$1051,5,FALSE)),"")</f>
        <v>BOGOTA D.C.</v>
      </c>
      <c r="D12" s="40">
        <f>+IFERROR((VLOOKUP(A12,Hoja4!$A$2:$AA$1051,6,FALSE)),"")</f>
        <v>516771</v>
      </c>
      <c r="E12" s="40">
        <f>+IFERROR((VLOOKUP(A12,Hoja4!$A$2:$AA$1051,7,FALSE)),"")</f>
        <v>573023</v>
      </c>
      <c r="F12" s="40">
        <f>+IFERROR((VLOOKUP(A12,Hoja4!$A$2:$AA$1051,8,FALSE)),"")</f>
        <v>604280.80000000005</v>
      </c>
      <c r="G12" s="40">
        <f>+IFERROR((VLOOKUP(A12,Hoja4!$A$2:$AA$1051,9,FALSE)),"")</f>
        <v>653880</v>
      </c>
      <c r="H12" s="40">
        <f>+IFERROR((VLOOKUP(A12,Hoja4!$A$2:$AA$1051,10,FALSE)),"")</f>
        <v>708245</v>
      </c>
      <c r="I12" s="40">
        <f>+IFERROR((VLOOKUP(A12,Hoja4!$A$2:$AA$1051,11,FALSE)),"")</f>
        <v>734313</v>
      </c>
      <c r="J12" s="40">
        <f>+IFERROR((VLOOKUP(A12,Hoja4!$A$2:$AA$1051,12,FALSE)),"")</f>
        <v>782787</v>
      </c>
      <c r="K12" s="149">
        <f>+IFERROR((VLOOKUP(A12,Hoja4!$A$2:$AA$1051,13,FALSE)),"")</f>
        <v>800389</v>
      </c>
      <c r="L12" s="144">
        <f>+IFERROR((VLOOKUP(A12,Hoja4!$A$2:$AA$1051,14,FALSE)),"")</f>
        <v>804455</v>
      </c>
    </row>
    <row r="13" spans="1:12" x14ac:dyDescent="0.25">
      <c r="A13" s="145">
        <v>2</v>
      </c>
      <c r="B13" s="41" t="str">
        <f>+IFERROR((VLOOKUP(A13,Hoja4!$A$2:$M$1051,4,FALSE)),"")</f>
        <v/>
      </c>
      <c r="C13" s="41" t="str">
        <f>+IFERROR((VLOOKUP(A13,Hoja4!$A$2:$M$1051,5,FALSE)),"")</f>
        <v/>
      </c>
      <c r="D13" s="42" t="str">
        <f>+IFERROR((VLOOKUP(A13,Hoja4!$A$2:$AA$1051,6,FALSE)),"")</f>
        <v/>
      </c>
      <c r="E13" s="42" t="str">
        <f>+IFERROR((VLOOKUP(A13,Hoja4!$A$2:$AA$1051,7,FALSE)),"")</f>
        <v/>
      </c>
      <c r="F13" s="42" t="str">
        <f>+IFERROR((VLOOKUP(A13,Hoja4!$A$2:$AA$1051,8,FALSE)),"")</f>
        <v/>
      </c>
      <c r="G13" s="42" t="str">
        <f>+IFERROR((VLOOKUP(A13,Hoja4!$A$2:$AA$1051,9,FALSE)),"")</f>
        <v/>
      </c>
      <c r="H13" s="42" t="str">
        <f>+IFERROR((VLOOKUP(A13,Hoja4!$A$2:$AA$1051,10,FALSE)),"")</f>
        <v/>
      </c>
      <c r="I13" s="42" t="str">
        <f>+IFERROR((VLOOKUP(A13,Hoja4!$A$2:$AA$1051,11,FALSE)),"")</f>
        <v/>
      </c>
      <c r="J13" s="42" t="str">
        <f>+IFERROR((VLOOKUP(A13,Hoja4!$A$2:$AA$1051,12,FALSE)),"")</f>
        <v/>
      </c>
      <c r="K13" s="149" t="str">
        <f>+IFERROR((VLOOKUP(A13,Hoja4!$A$2:$AA$1051,13,FALSE)),"")</f>
        <v/>
      </c>
      <c r="L13" s="144" t="str">
        <f>+IFERROR((VLOOKUP(A13,Hoja4!$A$2:$AA$1051,14,FALSE)),"")</f>
        <v/>
      </c>
    </row>
    <row r="14" spans="1:12" x14ac:dyDescent="0.25">
      <c r="A14" s="145">
        <v>3</v>
      </c>
      <c r="B14" s="41" t="str">
        <f>+IFERROR((VLOOKUP(A14,Hoja4!$A$2:$M$1051,4,FALSE)),"")</f>
        <v/>
      </c>
      <c r="C14" s="41" t="str">
        <f>+IFERROR((VLOOKUP(A14,Hoja4!$A$2:$M$1051,5,FALSE)),"")</f>
        <v/>
      </c>
      <c r="D14" s="42" t="str">
        <f>+IFERROR((VLOOKUP(A14,Hoja4!$A$2:$AA$1051,6,FALSE)),"")</f>
        <v/>
      </c>
      <c r="E14" s="42" t="str">
        <f>+IFERROR((VLOOKUP(A14,Hoja4!$A$2:$AA$1051,7,FALSE)),"")</f>
        <v/>
      </c>
      <c r="F14" s="42" t="str">
        <f>+IFERROR((VLOOKUP(A14,Hoja4!$A$2:$AA$1051,8,FALSE)),"")</f>
        <v/>
      </c>
      <c r="G14" s="42" t="str">
        <f>+IFERROR((VLOOKUP(A14,Hoja4!$A$2:$AA$1051,9,FALSE)),"")</f>
        <v/>
      </c>
      <c r="H14" s="42" t="str">
        <f>+IFERROR((VLOOKUP(A14,Hoja4!$A$2:$AA$1051,10,FALSE)),"")</f>
        <v/>
      </c>
      <c r="I14" s="42" t="str">
        <f>+IFERROR((VLOOKUP(A14,Hoja4!$A$2:$AA$1051,11,FALSE)),"")</f>
        <v/>
      </c>
      <c r="J14" s="42" t="str">
        <f>+IFERROR((VLOOKUP(A14,Hoja4!$A$2:$AA$1051,12,FALSE)),"")</f>
        <v/>
      </c>
      <c r="K14" s="149" t="str">
        <f>+IFERROR((VLOOKUP(A14,Hoja4!$A$2:$AA$1051,13,FALSE)),"")</f>
        <v/>
      </c>
      <c r="L14" s="144" t="str">
        <f>+IFERROR((VLOOKUP(A14,Hoja4!$A$2:$AA$1051,14,FALSE)),"")</f>
        <v/>
      </c>
    </row>
    <row r="15" spans="1:12" x14ac:dyDescent="0.25">
      <c r="A15" s="145">
        <v>4</v>
      </c>
      <c r="B15" s="41" t="str">
        <f>+IFERROR((VLOOKUP(A15,Hoja4!$A$2:$M$1051,4,FALSE)),"")</f>
        <v/>
      </c>
      <c r="C15" s="41" t="str">
        <f>+IFERROR((VLOOKUP(A15,Hoja4!$A$2:$M$1051,5,FALSE)),"")</f>
        <v/>
      </c>
      <c r="D15" s="42" t="str">
        <f>+IFERROR((VLOOKUP(A15,Hoja4!$A$2:$AA$1051,6,FALSE)),"")</f>
        <v/>
      </c>
      <c r="E15" s="42" t="str">
        <f>+IFERROR((VLOOKUP(A15,Hoja4!$A$2:$AA$1051,7,FALSE)),"")</f>
        <v/>
      </c>
      <c r="F15" s="42" t="str">
        <f>+IFERROR((VLOOKUP(A15,Hoja4!$A$2:$AA$1051,8,FALSE)),"")</f>
        <v/>
      </c>
      <c r="G15" s="42" t="str">
        <f>+IFERROR((VLOOKUP(A15,Hoja4!$A$2:$AA$1051,9,FALSE)),"")</f>
        <v/>
      </c>
      <c r="H15" s="42" t="str">
        <f>+IFERROR((VLOOKUP(A15,Hoja4!$A$2:$AA$1051,10,FALSE)),"")</f>
        <v/>
      </c>
      <c r="I15" s="42" t="str">
        <f>+IFERROR((VLOOKUP(A15,Hoja4!$A$2:$AA$1051,11,FALSE)),"")</f>
        <v/>
      </c>
      <c r="J15" s="42" t="str">
        <f>+IFERROR((VLOOKUP(A15,Hoja4!$A$2:$AA$1051,12,FALSE)),"")</f>
        <v/>
      </c>
      <c r="K15" s="149" t="str">
        <f>+IFERROR((VLOOKUP(A15,Hoja4!$A$2:$AA$1051,13,FALSE)),"")</f>
        <v/>
      </c>
      <c r="L15" s="144" t="str">
        <f>+IFERROR((VLOOKUP(A15,Hoja4!$A$2:$AA$1051,14,FALSE)),"")</f>
        <v/>
      </c>
    </row>
    <row r="16" spans="1:12" x14ac:dyDescent="0.25">
      <c r="A16" s="145">
        <v>5</v>
      </c>
      <c r="B16" s="41" t="str">
        <f>+IFERROR((VLOOKUP(A16,Hoja4!$A$2:$M$1051,4,FALSE)),"")</f>
        <v/>
      </c>
      <c r="C16" s="41" t="str">
        <f>+IFERROR((VLOOKUP(A16,Hoja4!$A$2:$M$1051,5,FALSE)),"")</f>
        <v/>
      </c>
      <c r="D16" s="42" t="str">
        <f>+IFERROR((VLOOKUP(A16,Hoja4!$A$2:$AA$1051,6,FALSE)),"")</f>
        <v/>
      </c>
      <c r="E16" s="42" t="str">
        <f>+IFERROR((VLOOKUP(A16,Hoja4!$A$2:$AA$1051,7,FALSE)),"")</f>
        <v/>
      </c>
      <c r="F16" s="42" t="str">
        <f>+IFERROR((VLOOKUP(A16,Hoja4!$A$2:$AA$1051,8,FALSE)),"")</f>
        <v/>
      </c>
      <c r="G16" s="42" t="str">
        <f>+IFERROR((VLOOKUP(A16,Hoja4!$A$2:$AA$1051,9,FALSE)),"")</f>
        <v/>
      </c>
      <c r="H16" s="42" t="str">
        <f>+IFERROR((VLOOKUP(A16,Hoja4!$A$2:$AA$1051,10,FALSE)),"")</f>
        <v/>
      </c>
      <c r="I16" s="42" t="str">
        <f>+IFERROR((VLOOKUP(A16,Hoja4!$A$2:$AA$1051,11,FALSE)),"")</f>
        <v/>
      </c>
      <c r="J16" s="42" t="str">
        <f>+IFERROR((VLOOKUP(A16,Hoja4!$A$2:$AA$1051,12,FALSE)),"")</f>
        <v/>
      </c>
      <c r="K16" s="149" t="str">
        <f>+IFERROR((VLOOKUP(A16,Hoja4!$A$2:$AA$1051,13,FALSE)),"")</f>
        <v/>
      </c>
      <c r="L16" s="144" t="str">
        <f>+IFERROR((VLOOKUP(A16,Hoja4!$A$2:$AA$1051,14,FALSE)),"")</f>
        <v/>
      </c>
    </row>
    <row r="17" spans="1:12" x14ac:dyDescent="0.25">
      <c r="A17" s="145">
        <v>6</v>
      </c>
      <c r="B17" s="41" t="str">
        <f>+IFERROR((VLOOKUP(A17,Hoja4!$A$2:$M$1051,4,FALSE)),"")</f>
        <v/>
      </c>
      <c r="C17" s="41" t="str">
        <f>+IFERROR((VLOOKUP(A17,Hoja4!$A$2:$M$1051,5,FALSE)),"")</f>
        <v/>
      </c>
      <c r="D17" s="42" t="str">
        <f>+IFERROR((VLOOKUP(A17,Hoja4!$A$2:$AA$1051,6,FALSE)),"")</f>
        <v/>
      </c>
      <c r="E17" s="42" t="str">
        <f>+IFERROR((VLOOKUP(A17,Hoja4!$A$2:$AA$1051,7,FALSE)),"")</f>
        <v/>
      </c>
      <c r="F17" s="42" t="str">
        <f>+IFERROR((VLOOKUP(A17,Hoja4!$A$2:$AA$1051,8,FALSE)),"")</f>
        <v/>
      </c>
      <c r="G17" s="42" t="str">
        <f>+IFERROR((VLOOKUP(A17,Hoja4!$A$2:$AA$1051,9,FALSE)),"")</f>
        <v/>
      </c>
      <c r="H17" s="42" t="str">
        <f>+IFERROR((VLOOKUP(A17,Hoja4!$A$2:$AA$1051,10,FALSE)),"")</f>
        <v/>
      </c>
      <c r="I17" s="42" t="str">
        <f>+IFERROR((VLOOKUP(A17,Hoja4!$A$2:$AA$1051,11,FALSE)),"")</f>
        <v/>
      </c>
      <c r="J17" s="42" t="str">
        <f>+IFERROR((VLOOKUP(A17,Hoja4!$A$2:$AA$1051,12,FALSE)),"")</f>
        <v/>
      </c>
      <c r="K17" s="149" t="str">
        <f>+IFERROR((VLOOKUP(A17,Hoja4!$A$2:$AA$1051,13,FALSE)),"")</f>
        <v/>
      </c>
      <c r="L17" s="144" t="str">
        <f>+IFERROR((VLOOKUP(A17,Hoja4!$A$2:$AA$1051,14,FALSE)),"")</f>
        <v/>
      </c>
    </row>
    <row r="18" spans="1:12" x14ac:dyDescent="0.25">
      <c r="A18" s="145">
        <v>7</v>
      </c>
      <c r="B18" s="41" t="str">
        <f>+IFERROR((VLOOKUP(A18,Hoja4!$A$2:$M$1051,4,FALSE)),"")</f>
        <v/>
      </c>
      <c r="C18" s="41" t="str">
        <f>+IFERROR((VLOOKUP(A18,Hoja4!$A$2:$M$1051,5,FALSE)),"")</f>
        <v/>
      </c>
      <c r="D18" s="42" t="str">
        <f>+IFERROR((VLOOKUP(A18,Hoja4!$A$2:$AA$1051,6,FALSE)),"")</f>
        <v/>
      </c>
      <c r="E18" s="42" t="str">
        <f>+IFERROR((VLOOKUP(A18,Hoja4!$A$2:$AA$1051,7,FALSE)),"")</f>
        <v/>
      </c>
      <c r="F18" s="42" t="str">
        <f>+IFERROR((VLOOKUP(A18,Hoja4!$A$2:$AA$1051,8,FALSE)),"")</f>
        <v/>
      </c>
      <c r="G18" s="42" t="str">
        <f>+IFERROR((VLOOKUP(A18,Hoja4!$A$2:$AA$1051,9,FALSE)),"")</f>
        <v/>
      </c>
      <c r="H18" s="42" t="str">
        <f>+IFERROR((VLOOKUP(A18,Hoja4!$A$2:$AA$1051,10,FALSE)),"")</f>
        <v/>
      </c>
      <c r="I18" s="42" t="str">
        <f>+IFERROR((VLOOKUP(A18,Hoja4!$A$2:$AA$1051,11,FALSE)),"")</f>
        <v/>
      </c>
      <c r="J18" s="42" t="str">
        <f>+IFERROR((VLOOKUP(A18,Hoja4!$A$2:$AA$1051,12,FALSE)),"")</f>
        <v/>
      </c>
      <c r="K18" s="149" t="str">
        <f>+IFERROR((VLOOKUP(A18,Hoja4!$A$2:$AA$1051,13,FALSE)),"")</f>
        <v/>
      </c>
      <c r="L18" s="144" t="str">
        <f>+IFERROR((VLOOKUP(A18,Hoja4!$A$2:$AA$1051,14,FALSE)),"")</f>
        <v/>
      </c>
    </row>
    <row r="19" spans="1:12" x14ac:dyDescent="0.25">
      <c r="A19" s="145">
        <v>8</v>
      </c>
      <c r="B19" s="41" t="str">
        <f>+IFERROR((VLOOKUP(A19,Hoja4!$A$2:$M$1051,4,FALSE)),"")</f>
        <v/>
      </c>
      <c r="C19" s="41" t="str">
        <f>+IFERROR((VLOOKUP(A19,Hoja4!$A$2:$M$1051,5,FALSE)),"")</f>
        <v/>
      </c>
      <c r="D19" s="42" t="str">
        <f>+IFERROR((VLOOKUP(A19,Hoja4!$A$2:$AA$1051,6,FALSE)),"")</f>
        <v/>
      </c>
      <c r="E19" s="42" t="str">
        <f>+IFERROR((VLOOKUP(A19,Hoja4!$A$2:$AA$1051,7,FALSE)),"")</f>
        <v/>
      </c>
      <c r="F19" s="42" t="str">
        <f>+IFERROR((VLOOKUP(A19,Hoja4!$A$2:$AA$1051,8,FALSE)),"")</f>
        <v/>
      </c>
      <c r="G19" s="42" t="str">
        <f>+IFERROR((VLOOKUP(A19,Hoja4!$A$2:$AA$1051,9,FALSE)),"")</f>
        <v/>
      </c>
      <c r="H19" s="42" t="str">
        <f>+IFERROR((VLOOKUP(A19,Hoja4!$A$2:$AA$1051,10,FALSE)),"")</f>
        <v/>
      </c>
      <c r="I19" s="42" t="str">
        <f>+IFERROR((VLOOKUP(A19,Hoja4!$A$2:$AA$1051,11,FALSE)),"")</f>
        <v/>
      </c>
      <c r="J19" s="42" t="str">
        <f>+IFERROR((VLOOKUP(A19,Hoja4!$A$2:$AA$1051,12,FALSE)),"")</f>
        <v/>
      </c>
      <c r="K19" s="149" t="str">
        <f>+IFERROR((VLOOKUP(A19,Hoja4!$A$2:$AA$1051,13,FALSE)),"")</f>
        <v/>
      </c>
      <c r="L19" s="144" t="str">
        <f>+IFERROR((VLOOKUP(A19,Hoja4!$A$2:$AA$1051,14,FALSE)),"")</f>
        <v/>
      </c>
    </row>
    <row r="20" spans="1:12" x14ac:dyDescent="0.25">
      <c r="A20" s="145">
        <v>9</v>
      </c>
      <c r="B20" s="41" t="str">
        <f>+IFERROR((VLOOKUP(A20,Hoja4!$A$2:$M$1051,4,FALSE)),"")</f>
        <v/>
      </c>
      <c r="C20" s="41" t="str">
        <f>+IFERROR((VLOOKUP(A20,Hoja4!$A$2:$M$1051,5,FALSE)),"")</f>
        <v/>
      </c>
      <c r="D20" s="42" t="str">
        <f>+IFERROR((VLOOKUP(A20,Hoja4!$A$2:$AA$1051,6,FALSE)),"")</f>
        <v/>
      </c>
      <c r="E20" s="42" t="str">
        <f>+IFERROR((VLOOKUP(A20,Hoja4!$A$2:$AA$1051,7,FALSE)),"")</f>
        <v/>
      </c>
      <c r="F20" s="42" t="str">
        <f>+IFERROR((VLOOKUP(A20,Hoja4!$A$2:$AA$1051,8,FALSE)),"")</f>
        <v/>
      </c>
      <c r="G20" s="42" t="str">
        <f>+IFERROR((VLOOKUP(A20,Hoja4!$A$2:$AA$1051,9,FALSE)),"")</f>
        <v/>
      </c>
      <c r="H20" s="42" t="str">
        <f>+IFERROR((VLOOKUP(A20,Hoja4!$A$2:$AA$1051,10,FALSE)),"")</f>
        <v/>
      </c>
      <c r="I20" s="42" t="str">
        <f>+IFERROR((VLOOKUP(A20,Hoja4!$A$2:$AA$1051,11,FALSE)),"")</f>
        <v/>
      </c>
      <c r="J20" s="42" t="str">
        <f>+IFERROR((VLOOKUP(A20,Hoja4!$A$2:$AA$1051,12,FALSE)),"")</f>
        <v/>
      </c>
      <c r="K20" s="149" t="str">
        <f>+IFERROR((VLOOKUP(A20,Hoja4!$A$2:$AA$1051,13,FALSE)),"")</f>
        <v/>
      </c>
      <c r="L20" s="144" t="str">
        <f>+IFERROR((VLOOKUP(A20,Hoja4!$A$2:$AA$1051,14,FALSE)),"")</f>
        <v/>
      </c>
    </row>
    <row r="21" spans="1:12" x14ac:dyDescent="0.25">
      <c r="A21" s="145">
        <v>10</v>
      </c>
      <c r="B21" s="41" t="str">
        <f>+IFERROR((VLOOKUP(A21,Hoja4!$A$2:$M$1051,4,FALSE)),"")</f>
        <v/>
      </c>
      <c r="C21" s="41" t="str">
        <f>+IFERROR((VLOOKUP(A21,Hoja4!$A$2:$M$1051,5,FALSE)),"")</f>
        <v/>
      </c>
      <c r="D21" s="42" t="str">
        <f>+IFERROR((VLOOKUP(A21,Hoja4!$A$2:$AA$1051,6,FALSE)),"")</f>
        <v/>
      </c>
      <c r="E21" s="42" t="str">
        <f>+IFERROR((VLOOKUP(A21,Hoja4!$A$2:$AA$1051,7,FALSE)),"")</f>
        <v/>
      </c>
      <c r="F21" s="42" t="str">
        <f>+IFERROR((VLOOKUP(A21,Hoja4!$A$2:$AA$1051,8,FALSE)),"")</f>
        <v/>
      </c>
      <c r="G21" s="42" t="str">
        <f>+IFERROR((VLOOKUP(A21,Hoja4!$A$2:$AA$1051,9,FALSE)),"")</f>
        <v/>
      </c>
      <c r="H21" s="42" t="str">
        <f>+IFERROR((VLOOKUP(A21,Hoja4!$A$2:$AA$1051,10,FALSE)),"")</f>
        <v/>
      </c>
      <c r="I21" s="42" t="str">
        <f>+IFERROR((VLOOKUP(A21,Hoja4!$A$2:$AA$1051,11,FALSE)),"")</f>
        <v/>
      </c>
      <c r="J21" s="42" t="str">
        <f>+IFERROR((VLOOKUP(A21,Hoja4!$A$2:$AA$1051,12,FALSE)),"")</f>
        <v/>
      </c>
      <c r="K21" s="149" t="str">
        <f>+IFERROR((VLOOKUP(A21,Hoja4!$A$2:$AA$1051,13,FALSE)),"")</f>
        <v/>
      </c>
      <c r="L21" s="144" t="str">
        <f>+IFERROR((VLOOKUP(A21,Hoja4!$A$2:$AA$1051,14,FALSE)),"")</f>
        <v/>
      </c>
    </row>
    <row r="22" spans="1:12" x14ac:dyDescent="0.25">
      <c r="A22" s="145">
        <v>11</v>
      </c>
      <c r="B22" s="41" t="str">
        <f>+IFERROR((VLOOKUP(A22,Hoja4!$A$2:$M$1051,4,FALSE)),"")</f>
        <v/>
      </c>
      <c r="C22" s="41" t="str">
        <f>+IFERROR((VLOOKUP(A22,Hoja4!$A$2:$M$1051,5,FALSE)),"")</f>
        <v/>
      </c>
      <c r="D22" s="42" t="str">
        <f>+IFERROR((VLOOKUP(A22,Hoja4!$A$2:$AA$1051,6,FALSE)),"")</f>
        <v/>
      </c>
      <c r="E22" s="42" t="str">
        <f>+IFERROR((VLOOKUP(A22,Hoja4!$A$2:$AA$1051,7,FALSE)),"")</f>
        <v/>
      </c>
      <c r="F22" s="42" t="str">
        <f>+IFERROR((VLOOKUP(A22,Hoja4!$A$2:$AA$1051,8,FALSE)),"")</f>
        <v/>
      </c>
      <c r="G22" s="42" t="str">
        <f>+IFERROR((VLOOKUP(A22,Hoja4!$A$2:$AA$1051,9,FALSE)),"")</f>
        <v/>
      </c>
      <c r="H22" s="42" t="str">
        <f>+IFERROR((VLOOKUP(A22,Hoja4!$A$2:$AA$1051,10,FALSE)),"")</f>
        <v/>
      </c>
      <c r="I22" s="42" t="str">
        <f>+IFERROR((VLOOKUP(A22,Hoja4!$A$2:$AA$1051,11,FALSE)),"")</f>
        <v/>
      </c>
      <c r="J22" s="42" t="str">
        <f>+IFERROR((VLOOKUP(A22,Hoja4!$A$2:$AA$1051,12,FALSE)),"")</f>
        <v/>
      </c>
      <c r="K22" s="149" t="str">
        <f>+IFERROR((VLOOKUP(A22,Hoja4!$A$2:$AA$1051,13,FALSE)),"")</f>
        <v/>
      </c>
      <c r="L22" s="144" t="str">
        <f>+IFERROR((VLOOKUP(A22,Hoja4!$A$2:$AA$1051,14,FALSE)),"")</f>
        <v/>
      </c>
    </row>
    <row r="23" spans="1:12" x14ac:dyDescent="0.25">
      <c r="A23" s="145">
        <v>12</v>
      </c>
      <c r="B23" s="41" t="str">
        <f>+IFERROR((VLOOKUP(A23,Hoja4!$A$2:$M$1051,4,FALSE)),"")</f>
        <v/>
      </c>
      <c r="C23" s="41" t="str">
        <f>+IFERROR((VLOOKUP(A23,Hoja4!$A$2:$M$1051,5,FALSE)),"")</f>
        <v/>
      </c>
      <c r="D23" s="42" t="str">
        <f>+IFERROR((VLOOKUP(A23,Hoja4!$A$2:$AA$1051,6,FALSE)),"")</f>
        <v/>
      </c>
      <c r="E23" s="42" t="str">
        <f>+IFERROR((VLOOKUP(A23,Hoja4!$A$2:$AA$1051,7,FALSE)),"")</f>
        <v/>
      </c>
      <c r="F23" s="42" t="str">
        <f>+IFERROR((VLOOKUP(A23,Hoja4!$A$2:$AA$1051,8,FALSE)),"")</f>
        <v/>
      </c>
      <c r="G23" s="42" t="str">
        <f>+IFERROR((VLOOKUP(A23,Hoja4!$A$2:$AA$1051,9,FALSE)),"")</f>
        <v/>
      </c>
      <c r="H23" s="42" t="str">
        <f>+IFERROR((VLOOKUP(A23,Hoja4!$A$2:$AA$1051,10,FALSE)),"")</f>
        <v/>
      </c>
      <c r="I23" s="42" t="str">
        <f>+IFERROR((VLOOKUP(A23,Hoja4!$A$2:$AA$1051,11,FALSE)),"")</f>
        <v/>
      </c>
      <c r="J23" s="42" t="str">
        <f>+IFERROR((VLOOKUP(A23,Hoja4!$A$2:$AA$1051,12,FALSE)),"")</f>
        <v/>
      </c>
      <c r="K23" s="149" t="str">
        <f>+IFERROR((VLOOKUP(A23,Hoja4!$A$2:$AA$1051,13,FALSE)),"")</f>
        <v/>
      </c>
      <c r="L23" s="144" t="str">
        <f>+IFERROR((VLOOKUP(A23,Hoja4!$A$2:$AA$1051,14,FALSE)),"")</f>
        <v/>
      </c>
    </row>
    <row r="24" spans="1:12" x14ac:dyDescent="0.25">
      <c r="A24" s="145">
        <v>13</v>
      </c>
      <c r="B24" s="41" t="str">
        <f>+IFERROR((VLOOKUP(A24,Hoja4!$A$2:$M$1051,4,FALSE)),"")</f>
        <v/>
      </c>
      <c r="C24" s="41" t="str">
        <f>+IFERROR((VLOOKUP(A24,Hoja4!$A$2:$M$1051,5,FALSE)),"")</f>
        <v/>
      </c>
      <c r="D24" s="42" t="str">
        <f>+IFERROR((VLOOKUP(A24,Hoja4!$A$2:$AA$1051,6,FALSE)),"")</f>
        <v/>
      </c>
      <c r="E24" s="42" t="str">
        <f>+IFERROR((VLOOKUP(A24,Hoja4!$A$2:$AA$1051,7,FALSE)),"")</f>
        <v/>
      </c>
      <c r="F24" s="42" t="str">
        <f>+IFERROR((VLOOKUP(A24,Hoja4!$A$2:$AA$1051,8,FALSE)),"")</f>
        <v/>
      </c>
      <c r="G24" s="42" t="str">
        <f>+IFERROR((VLOOKUP(A24,Hoja4!$A$2:$AA$1051,9,FALSE)),"")</f>
        <v/>
      </c>
      <c r="H24" s="42" t="str">
        <f>+IFERROR((VLOOKUP(A24,Hoja4!$A$2:$AA$1051,10,FALSE)),"")</f>
        <v/>
      </c>
      <c r="I24" s="42" t="str">
        <f>+IFERROR((VLOOKUP(A24,Hoja4!$A$2:$AA$1051,11,FALSE)),"")</f>
        <v/>
      </c>
      <c r="J24" s="42" t="str">
        <f>+IFERROR((VLOOKUP(A24,Hoja4!$A$2:$AA$1051,12,FALSE)),"")</f>
        <v/>
      </c>
      <c r="K24" s="149" t="str">
        <f>+IFERROR((VLOOKUP(A24,Hoja4!$A$2:$AA$1051,13,FALSE)),"")</f>
        <v/>
      </c>
      <c r="L24" s="144" t="str">
        <f>+IFERROR((VLOOKUP(A24,Hoja4!$A$2:$AA$1051,14,FALSE)),"")</f>
        <v/>
      </c>
    </row>
    <row r="25" spans="1:12" x14ac:dyDescent="0.25">
      <c r="A25" s="145">
        <v>14</v>
      </c>
      <c r="B25" s="41" t="str">
        <f>+IFERROR((VLOOKUP(A25,Hoja4!$A$2:$M$1051,4,FALSE)),"")</f>
        <v/>
      </c>
      <c r="C25" s="41" t="str">
        <f>+IFERROR((VLOOKUP(A25,Hoja4!$A$2:$M$1051,5,FALSE)),"")</f>
        <v/>
      </c>
      <c r="D25" s="42" t="str">
        <f>+IFERROR((VLOOKUP(A25,Hoja4!$A$2:$AA$1051,6,FALSE)),"")</f>
        <v/>
      </c>
      <c r="E25" s="42" t="str">
        <f>+IFERROR((VLOOKUP(A25,Hoja4!$A$2:$AA$1051,7,FALSE)),"")</f>
        <v/>
      </c>
      <c r="F25" s="42" t="str">
        <f>+IFERROR((VLOOKUP(A25,Hoja4!$A$2:$AA$1051,8,FALSE)),"")</f>
        <v/>
      </c>
      <c r="G25" s="42" t="str">
        <f>+IFERROR((VLOOKUP(A25,Hoja4!$A$2:$AA$1051,9,FALSE)),"")</f>
        <v/>
      </c>
      <c r="H25" s="42" t="str">
        <f>+IFERROR((VLOOKUP(A25,Hoja4!$A$2:$AA$1051,10,FALSE)),"")</f>
        <v/>
      </c>
      <c r="I25" s="42" t="str">
        <f>+IFERROR((VLOOKUP(A25,Hoja4!$A$2:$AA$1051,11,FALSE)),"")</f>
        <v/>
      </c>
      <c r="J25" s="42" t="str">
        <f>+IFERROR((VLOOKUP(A25,Hoja4!$A$2:$AA$1051,12,FALSE)),"")</f>
        <v/>
      </c>
      <c r="K25" s="149" t="str">
        <f>+IFERROR((VLOOKUP(A25,Hoja4!$A$2:$AA$1051,13,FALSE)),"")</f>
        <v/>
      </c>
      <c r="L25" s="144" t="str">
        <f>+IFERROR((VLOOKUP(A25,Hoja4!$A$2:$AA$1051,14,FALSE)),"")</f>
        <v/>
      </c>
    </row>
    <row r="26" spans="1:12" x14ac:dyDescent="0.25">
      <c r="A26" s="145">
        <v>15</v>
      </c>
      <c r="B26" s="41" t="str">
        <f>+IFERROR((VLOOKUP(A26,Hoja4!$A$2:$M$1051,4,FALSE)),"")</f>
        <v/>
      </c>
      <c r="C26" s="41" t="str">
        <f>+IFERROR((VLOOKUP(A26,Hoja4!$A$2:$M$1051,5,FALSE)),"")</f>
        <v/>
      </c>
      <c r="D26" s="42" t="str">
        <f>+IFERROR((VLOOKUP(A26,Hoja4!$A$2:$AA$1051,6,FALSE)),"")</f>
        <v/>
      </c>
      <c r="E26" s="42" t="str">
        <f>+IFERROR((VLOOKUP(A26,Hoja4!$A$2:$AA$1051,7,FALSE)),"")</f>
        <v/>
      </c>
      <c r="F26" s="42" t="str">
        <f>+IFERROR((VLOOKUP(A26,Hoja4!$A$2:$AA$1051,8,FALSE)),"")</f>
        <v/>
      </c>
      <c r="G26" s="42" t="str">
        <f>+IFERROR((VLOOKUP(A26,Hoja4!$A$2:$AA$1051,9,FALSE)),"")</f>
        <v/>
      </c>
      <c r="H26" s="42" t="str">
        <f>+IFERROR((VLOOKUP(A26,Hoja4!$A$2:$AA$1051,10,FALSE)),"")</f>
        <v/>
      </c>
      <c r="I26" s="42" t="str">
        <f>+IFERROR((VLOOKUP(A26,Hoja4!$A$2:$AA$1051,11,FALSE)),"")</f>
        <v/>
      </c>
      <c r="J26" s="42" t="str">
        <f>+IFERROR((VLOOKUP(A26,Hoja4!$A$2:$AA$1051,12,FALSE)),"")</f>
        <v/>
      </c>
      <c r="K26" s="149" t="str">
        <f>+IFERROR((VLOOKUP(A26,Hoja4!$A$2:$AA$1051,13,FALSE)),"")</f>
        <v/>
      </c>
      <c r="L26" s="144" t="str">
        <f>+IFERROR((VLOOKUP(A26,Hoja4!$A$2:$AA$1051,14,FALSE)),"")</f>
        <v/>
      </c>
    </row>
    <row r="27" spans="1:12" x14ac:dyDescent="0.25">
      <c r="A27" s="145">
        <v>16</v>
      </c>
      <c r="B27" s="41" t="str">
        <f>+IFERROR((VLOOKUP(A27,Hoja4!$A$2:$M$1051,4,FALSE)),"")</f>
        <v/>
      </c>
      <c r="C27" s="41" t="str">
        <f>+IFERROR((VLOOKUP(A27,Hoja4!$A$2:$M$1051,5,FALSE)),"")</f>
        <v/>
      </c>
      <c r="D27" s="42" t="str">
        <f>+IFERROR((VLOOKUP(A27,Hoja4!$A$2:$AA$1051,6,FALSE)),"")</f>
        <v/>
      </c>
      <c r="E27" s="42" t="str">
        <f>+IFERROR((VLOOKUP(A27,Hoja4!$A$2:$AA$1051,7,FALSE)),"")</f>
        <v/>
      </c>
      <c r="F27" s="42" t="str">
        <f>+IFERROR((VLOOKUP(A27,Hoja4!$A$2:$AA$1051,8,FALSE)),"")</f>
        <v/>
      </c>
      <c r="G27" s="42" t="str">
        <f>+IFERROR((VLOOKUP(A27,Hoja4!$A$2:$AA$1051,9,FALSE)),"")</f>
        <v/>
      </c>
      <c r="H27" s="42" t="str">
        <f>+IFERROR((VLOOKUP(A27,Hoja4!$A$2:$AA$1051,10,FALSE)),"")</f>
        <v/>
      </c>
      <c r="I27" s="42" t="str">
        <f>+IFERROR((VLOOKUP(A27,Hoja4!$A$2:$AA$1051,11,FALSE)),"")</f>
        <v/>
      </c>
      <c r="J27" s="42" t="str">
        <f>+IFERROR((VLOOKUP(A27,Hoja4!$A$2:$AA$1051,12,FALSE)),"")</f>
        <v/>
      </c>
      <c r="K27" s="149" t="str">
        <f>+IFERROR((VLOOKUP(A27,Hoja4!$A$2:$AA$1051,13,FALSE)),"")</f>
        <v/>
      </c>
      <c r="L27" s="144" t="str">
        <f>+IFERROR((VLOOKUP(A27,Hoja4!$A$2:$AA$1051,14,FALSE)),"")</f>
        <v/>
      </c>
    </row>
    <row r="28" spans="1:12" x14ac:dyDescent="0.25">
      <c r="A28" s="145">
        <v>17</v>
      </c>
      <c r="B28" s="41" t="str">
        <f>+IFERROR((VLOOKUP(A28,Hoja4!$A$2:$M$1051,4,FALSE)),"")</f>
        <v/>
      </c>
      <c r="C28" s="41" t="str">
        <f>+IFERROR((VLOOKUP(A28,Hoja4!$A$2:$M$1051,5,FALSE)),"")</f>
        <v/>
      </c>
      <c r="D28" s="42" t="str">
        <f>+IFERROR((VLOOKUP(A28,Hoja4!$A$2:$AA$1051,6,FALSE)),"")</f>
        <v/>
      </c>
      <c r="E28" s="42" t="str">
        <f>+IFERROR((VLOOKUP(A28,Hoja4!$A$2:$AA$1051,7,FALSE)),"")</f>
        <v/>
      </c>
      <c r="F28" s="42" t="str">
        <f>+IFERROR((VLOOKUP(A28,Hoja4!$A$2:$AA$1051,8,FALSE)),"")</f>
        <v/>
      </c>
      <c r="G28" s="42" t="str">
        <f>+IFERROR((VLOOKUP(A28,Hoja4!$A$2:$AA$1051,9,FALSE)),"")</f>
        <v/>
      </c>
      <c r="H28" s="42" t="str">
        <f>+IFERROR((VLOOKUP(A28,Hoja4!$A$2:$AA$1051,10,FALSE)),"")</f>
        <v/>
      </c>
      <c r="I28" s="42" t="str">
        <f>+IFERROR((VLOOKUP(A28,Hoja4!$A$2:$AA$1051,11,FALSE)),"")</f>
        <v/>
      </c>
      <c r="J28" s="42" t="str">
        <f>+IFERROR((VLOOKUP(A28,Hoja4!$A$2:$AA$1051,12,FALSE)),"")</f>
        <v/>
      </c>
      <c r="K28" s="149" t="str">
        <f>+IFERROR((VLOOKUP(A28,Hoja4!$A$2:$AA$1051,13,FALSE)),"")</f>
        <v/>
      </c>
      <c r="L28" s="144" t="str">
        <f>+IFERROR((VLOOKUP(A28,Hoja4!$A$2:$AA$1051,14,FALSE)),"")</f>
        <v/>
      </c>
    </row>
    <row r="29" spans="1:12" x14ac:dyDescent="0.25">
      <c r="A29" s="145">
        <v>18</v>
      </c>
      <c r="B29" s="41" t="str">
        <f>+IFERROR((VLOOKUP(A29,Hoja4!$A$2:$M$1051,4,FALSE)),"")</f>
        <v/>
      </c>
      <c r="C29" s="41" t="str">
        <f>+IFERROR((VLOOKUP(A29,Hoja4!$A$2:$M$1051,5,FALSE)),"")</f>
        <v/>
      </c>
      <c r="D29" s="42" t="str">
        <f>+IFERROR((VLOOKUP(A29,Hoja4!$A$2:$AA$1051,6,FALSE)),"")</f>
        <v/>
      </c>
      <c r="E29" s="42" t="str">
        <f>+IFERROR((VLOOKUP(A29,Hoja4!$A$2:$AA$1051,7,FALSE)),"")</f>
        <v/>
      </c>
      <c r="F29" s="42" t="str">
        <f>+IFERROR((VLOOKUP(A29,Hoja4!$A$2:$AA$1051,8,FALSE)),"")</f>
        <v/>
      </c>
      <c r="G29" s="42" t="str">
        <f>+IFERROR((VLOOKUP(A29,Hoja4!$A$2:$AA$1051,9,FALSE)),"")</f>
        <v/>
      </c>
      <c r="H29" s="42" t="str">
        <f>+IFERROR((VLOOKUP(A29,Hoja4!$A$2:$AA$1051,10,FALSE)),"")</f>
        <v/>
      </c>
      <c r="I29" s="42" t="str">
        <f>+IFERROR((VLOOKUP(A29,Hoja4!$A$2:$AA$1051,11,FALSE)),"")</f>
        <v/>
      </c>
      <c r="J29" s="42" t="str">
        <f>+IFERROR((VLOOKUP(A29,Hoja4!$A$2:$AA$1051,12,FALSE)),"")</f>
        <v/>
      </c>
      <c r="K29" s="149" t="str">
        <f>+IFERROR((VLOOKUP(A29,Hoja4!$A$2:$AA$1051,13,FALSE)),"")</f>
        <v/>
      </c>
      <c r="L29" s="144" t="str">
        <f>+IFERROR((VLOOKUP(A29,Hoja4!$A$2:$AA$1051,14,FALSE)),"")</f>
        <v/>
      </c>
    </row>
    <row r="30" spans="1:12" x14ac:dyDescent="0.25">
      <c r="A30" s="145">
        <v>19</v>
      </c>
      <c r="B30" s="41" t="str">
        <f>+IFERROR((VLOOKUP(A30,Hoja4!$A$2:$M$1051,4,FALSE)),"")</f>
        <v/>
      </c>
      <c r="C30" s="41" t="str">
        <f>+IFERROR((VLOOKUP(A30,Hoja4!$A$2:$M$1051,5,FALSE)),"")</f>
        <v/>
      </c>
      <c r="D30" s="42" t="str">
        <f>+IFERROR((VLOOKUP(A30,Hoja4!$A$2:$AA$1051,6,FALSE)),"")</f>
        <v/>
      </c>
      <c r="E30" s="42" t="str">
        <f>+IFERROR((VLOOKUP(A30,Hoja4!$A$2:$AA$1051,7,FALSE)),"")</f>
        <v/>
      </c>
      <c r="F30" s="42" t="str">
        <f>+IFERROR((VLOOKUP(A30,Hoja4!$A$2:$AA$1051,8,FALSE)),"")</f>
        <v/>
      </c>
      <c r="G30" s="42" t="str">
        <f>+IFERROR((VLOOKUP(A30,Hoja4!$A$2:$AA$1051,9,FALSE)),"")</f>
        <v/>
      </c>
      <c r="H30" s="42" t="str">
        <f>+IFERROR((VLOOKUP(A30,Hoja4!$A$2:$AA$1051,10,FALSE)),"")</f>
        <v/>
      </c>
      <c r="I30" s="42" t="str">
        <f>+IFERROR((VLOOKUP(A30,Hoja4!$A$2:$AA$1051,11,FALSE)),"")</f>
        <v/>
      </c>
      <c r="J30" s="42" t="str">
        <f>+IFERROR((VLOOKUP(A30,Hoja4!$A$2:$AA$1051,12,FALSE)),"")</f>
        <v/>
      </c>
      <c r="K30" s="149" t="str">
        <f>+IFERROR((VLOOKUP(A30,Hoja4!$A$2:$AA$1051,13,FALSE)),"")</f>
        <v/>
      </c>
      <c r="L30" s="144" t="str">
        <f>+IFERROR((VLOOKUP(A30,Hoja4!$A$2:$AA$1051,14,FALSE)),"")</f>
        <v/>
      </c>
    </row>
    <row r="31" spans="1:12" x14ac:dyDescent="0.25">
      <c r="A31" s="145">
        <v>20</v>
      </c>
      <c r="B31" s="41" t="str">
        <f>+IFERROR((VLOOKUP(A31,Hoja4!$A$2:$M$1051,4,FALSE)),"")</f>
        <v/>
      </c>
      <c r="C31" s="41" t="str">
        <f>+IFERROR((VLOOKUP(A31,Hoja4!$A$2:$M$1051,5,FALSE)),"")</f>
        <v/>
      </c>
      <c r="D31" s="42" t="str">
        <f>+IFERROR((VLOOKUP(A31,Hoja4!$A$2:$AA$1051,6,FALSE)),"")</f>
        <v/>
      </c>
      <c r="E31" s="42" t="str">
        <f>+IFERROR((VLOOKUP(A31,Hoja4!$A$2:$AA$1051,7,FALSE)),"")</f>
        <v/>
      </c>
      <c r="F31" s="42" t="str">
        <f>+IFERROR((VLOOKUP(A31,Hoja4!$A$2:$AA$1051,8,FALSE)),"")</f>
        <v/>
      </c>
      <c r="G31" s="42" t="str">
        <f>+IFERROR((VLOOKUP(A31,Hoja4!$A$2:$AA$1051,9,FALSE)),"")</f>
        <v/>
      </c>
      <c r="H31" s="42" t="str">
        <f>+IFERROR((VLOOKUP(A31,Hoja4!$A$2:$AA$1051,10,FALSE)),"")</f>
        <v/>
      </c>
      <c r="I31" s="42" t="str">
        <f>+IFERROR((VLOOKUP(A31,Hoja4!$A$2:$AA$1051,11,FALSE)),"")</f>
        <v/>
      </c>
      <c r="J31" s="42" t="str">
        <f>+IFERROR((VLOOKUP(A31,Hoja4!$A$2:$AA$1051,12,FALSE)),"")</f>
        <v/>
      </c>
      <c r="K31" s="149" t="str">
        <f>+IFERROR((VLOOKUP(A31,Hoja4!$A$2:$AA$1051,13,FALSE)),"")</f>
        <v/>
      </c>
      <c r="L31" s="144" t="str">
        <f>+IFERROR((VLOOKUP(A31,Hoja4!$A$2:$AA$1051,14,FALSE)),"")</f>
        <v/>
      </c>
    </row>
    <row r="32" spans="1:12" x14ac:dyDescent="0.25">
      <c r="A32" s="145">
        <v>21</v>
      </c>
      <c r="B32" s="41" t="str">
        <f>+IFERROR((VLOOKUP(A32,Hoja4!$A$2:$M$1051,4,FALSE)),"")</f>
        <v/>
      </c>
      <c r="C32" s="41" t="str">
        <f>+IFERROR((VLOOKUP(A32,Hoja4!$A$2:$M$1051,5,FALSE)),"")</f>
        <v/>
      </c>
      <c r="D32" s="42" t="str">
        <f>+IFERROR((VLOOKUP(A32,Hoja4!$A$2:$AA$1051,6,FALSE)),"")</f>
        <v/>
      </c>
      <c r="E32" s="42" t="str">
        <f>+IFERROR((VLOOKUP(A32,Hoja4!$A$2:$AA$1051,7,FALSE)),"")</f>
        <v/>
      </c>
      <c r="F32" s="42" t="str">
        <f>+IFERROR((VLOOKUP(A32,Hoja4!$A$2:$AA$1051,8,FALSE)),"")</f>
        <v/>
      </c>
      <c r="G32" s="42" t="str">
        <f>+IFERROR((VLOOKUP(A32,Hoja4!$A$2:$AA$1051,9,FALSE)),"")</f>
        <v/>
      </c>
      <c r="H32" s="42" t="str">
        <f>+IFERROR((VLOOKUP(A32,Hoja4!$A$2:$AA$1051,10,FALSE)),"")</f>
        <v/>
      </c>
      <c r="I32" s="42" t="str">
        <f>+IFERROR((VLOOKUP(A32,Hoja4!$A$2:$AA$1051,11,FALSE)),"")</f>
        <v/>
      </c>
      <c r="J32" s="42" t="str">
        <f>+IFERROR((VLOOKUP(A32,Hoja4!$A$2:$AA$1051,12,FALSE)),"")</f>
        <v/>
      </c>
      <c r="K32" s="149" t="str">
        <f>+IFERROR((VLOOKUP(A32,Hoja4!$A$2:$AA$1051,13,FALSE)),"")</f>
        <v/>
      </c>
      <c r="L32" s="144" t="str">
        <f>+IFERROR((VLOOKUP(A32,Hoja4!$A$2:$AA$1051,14,FALSE)),"")</f>
        <v/>
      </c>
    </row>
    <row r="33" spans="1:12" x14ac:dyDescent="0.25">
      <c r="A33" s="145">
        <v>22</v>
      </c>
      <c r="B33" s="41" t="str">
        <f>+IFERROR((VLOOKUP(A33,Hoja4!$A$2:$M$1051,4,FALSE)),"")</f>
        <v/>
      </c>
      <c r="C33" s="41" t="str">
        <f>+IFERROR((VLOOKUP(A33,Hoja4!$A$2:$M$1051,5,FALSE)),"")</f>
        <v/>
      </c>
      <c r="D33" s="42" t="str">
        <f>+IFERROR((VLOOKUP(A33,Hoja4!$A$2:$AA$1051,6,FALSE)),"")</f>
        <v/>
      </c>
      <c r="E33" s="42" t="str">
        <f>+IFERROR((VLOOKUP(A33,Hoja4!$A$2:$AA$1051,7,FALSE)),"")</f>
        <v/>
      </c>
      <c r="F33" s="42" t="str">
        <f>+IFERROR((VLOOKUP(A33,Hoja4!$A$2:$AA$1051,8,FALSE)),"")</f>
        <v/>
      </c>
      <c r="G33" s="42" t="str">
        <f>+IFERROR((VLOOKUP(A33,Hoja4!$A$2:$AA$1051,9,FALSE)),"")</f>
        <v/>
      </c>
      <c r="H33" s="42" t="str">
        <f>+IFERROR((VLOOKUP(A33,Hoja4!$A$2:$AA$1051,10,FALSE)),"")</f>
        <v/>
      </c>
      <c r="I33" s="42" t="str">
        <f>+IFERROR((VLOOKUP(A33,Hoja4!$A$2:$AA$1051,11,FALSE)),"")</f>
        <v/>
      </c>
      <c r="J33" s="42" t="str">
        <f>+IFERROR((VLOOKUP(A33,Hoja4!$A$2:$AA$1051,12,FALSE)),"")</f>
        <v/>
      </c>
      <c r="K33" s="149" t="str">
        <f>+IFERROR((VLOOKUP(A33,Hoja4!$A$2:$AA$1051,13,FALSE)),"")</f>
        <v/>
      </c>
      <c r="L33" s="144" t="str">
        <f>+IFERROR((VLOOKUP(A33,Hoja4!$A$2:$AA$1051,14,FALSE)),"")</f>
        <v/>
      </c>
    </row>
    <row r="34" spans="1:12" x14ac:dyDescent="0.25">
      <c r="A34" s="145">
        <v>23</v>
      </c>
      <c r="B34" s="41" t="str">
        <f>+IFERROR((VLOOKUP(A34,Hoja4!$A$2:$M$1051,4,FALSE)),"")</f>
        <v/>
      </c>
      <c r="C34" s="41" t="str">
        <f>+IFERROR((VLOOKUP(A34,Hoja4!$A$2:$M$1051,5,FALSE)),"")</f>
        <v/>
      </c>
      <c r="D34" s="42" t="str">
        <f>+IFERROR((VLOOKUP(A34,Hoja4!$A$2:$AA$1051,6,FALSE)),"")</f>
        <v/>
      </c>
      <c r="E34" s="42" t="str">
        <f>+IFERROR((VLOOKUP(A34,Hoja4!$A$2:$AA$1051,7,FALSE)),"")</f>
        <v/>
      </c>
      <c r="F34" s="42" t="str">
        <f>+IFERROR((VLOOKUP(A34,Hoja4!$A$2:$AA$1051,8,FALSE)),"")</f>
        <v/>
      </c>
      <c r="G34" s="42" t="str">
        <f>+IFERROR((VLOOKUP(A34,Hoja4!$A$2:$AA$1051,9,FALSE)),"")</f>
        <v/>
      </c>
      <c r="H34" s="42" t="str">
        <f>+IFERROR((VLOOKUP(A34,Hoja4!$A$2:$AA$1051,10,FALSE)),"")</f>
        <v/>
      </c>
      <c r="I34" s="42" t="str">
        <f>+IFERROR((VLOOKUP(A34,Hoja4!$A$2:$AA$1051,11,FALSE)),"")</f>
        <v/>
      </c>
      <c r="J34" s="42" t="str">
        <f>+IFERROR((VLOOKUP(A34,Hoja4!$A$2:$AA$1051,12,FALSE)),"")</f>
        <v/>
      </c>
      <c r="K34" s="149" t="str">
        <f>+IFERROR((VLOOKUP(A34,Hoja4!$A$2:$AA$1051,13,FALSE)),"")</f>
        <v/>
      </c>
      <c r="L34" s="144" t="str">
        <f>+IFERROR((VLOOKUP(A34,Hoja4!$A$2:$AA$1051,14,FALSE)),"")</f>
        <v/>
      </c>
    </row>
    <row r="35" spans="1:12" x14ac:dyDescent="0.25">
      <c r="A35" s="145">
        <v>24</v>
      </c>
      <c r="B35" s="41" t="str">
        <f>+IFERROR((VLOOKUP(A35,Hoja4!$A$2:$M$1051,4,FALSE)),"")</f>
        <v/>
      </c>
      <c r="C35" s="41" t="str">
        <f>+IFERROR((VLOOKUP(A35,Hoja4!$A$2:$M$1051,5,FALSE)),"")</f>
        <v/>
      </c>
      <c r="D35" s="42" t="str">
        <f>+IFERROR((VLOOKUP(A35,Hoja4!$A$2:$AA$1051,6,FALSE)),"")</f>
        <v/>
      </c>
      <c r="E35" s="42" t="str">
        <f>+IFERROR((VLOOKUP(A35,Hoja4!$A$2:$AA$1051,7,FALSE)),"")</f>
        <v/>
      </c>
      <c r="F35" s="42" t="str">
        <f>+IFERROR((VLOOKUP(A35,Hoja4!$A$2:$AA$1051,8,FALSE)),"")</f>
        <v/>
      </c>
      <c r="G35" s="42" t="str">
        <f>+IFERROR((VLOOKUP(A35,Hoja4!$A$2:$AA$1051,9,FALSE)),"")</f>
        <v/>
      </c>
      <c r="H35" s="42" t="str">
        <f>+IFERROR((VLOOKUP(A35,Hoja4!$A$2:$AA$1051,10,FALSE)),"")</f>
        <v/>
      </c>
      <c r="I35" s="42" t="str">
        <f>+IFERROR((VLOOKUP(A35,Hoja4!$A$2:$AA$1051,11,FALSE)),"")</f>
        <v/>
      </c>
      <c r="J35" s="42" t="str">
        <f>+IFERROR((VLOOKUP(A35,Hoja4!$A$2:$AA$1051,12,FALSE)),"")</f>
        <v/>
      </c>
      <c r="K35" s="149" t="str">
        <f>+IFERROR((VLOOKUP(A35,Hoja4!$A$2:$AA$1051,13,FALSE)),"")</f>
        <v/>
      </c>
      <c r="L35" s="144" t="str">
        <f>+IFERROR((VLOOKUP(A35,Hoja4!$A$2:$AA$1051,14,FALSE)),"")</f>
        <v/>
      </c>
    </row>
    <row r="36" spans="1:12" x14ac:dyDescent="0.25">
      <c r="A36" s="145">
        <v>25</v>
      </c>
      <c r="B36" s="41" t="str">
        <f>+IFERROR((VLOOKUP(A36,Hoja4!$A$2:$M$1051,4,FALSE)),"")</f>
        <v/>
      </c>
      <c r="C36" s="41" t="str">
        <f>+IFERROR((VLOOKUP(A36,Hoja4!$A$2:$M$1051,5,FALSE)),"")</f>
        <v/>
      </c>
      <c r="D36" s="42" t="str">
        <f>+IFERROR((VLOOKUP(A36,Hoja4!$A$2:$AA$1051,6,FALSE)),"")</f>
        <v/>
      </c>
      <c r="E36" s="42" t="str">
        <f>+IFERROR((VLOOKUP(A36,Hoja4!$A$2:$AA$1051,7,FALSE)),"")</f>
        <v/>
      </c>
      <c r="F36" s="42" t="str">
        <f>+IFERROR((VLOOKUP(A36,Hoja4!$A$2:$AA$1051,8,FALSE)),"")</f>
        <v/>
      </c>
      <c r="G36" s="42" t="str">
        <f>+IFERROR((VLOOKUP(A36,Hoja4!$A$2:$AA$1051,9,FALSE)),"")</f>
        <v/>
      </c>
      <c r="H36" s="42" t="str">
        <f>+IFERROR((VLOOKUP(A36,Hoja4!$A$2:$AA$1051,10,FALSE)),"")</f>
        <v/>
      </c>
      <c r="I36" s="42" t="str">
        <f>+IFERROR((VLOOKUP(A36,Hoja4!$A$2:$AA$1051,11,FALSE)),"")</f>
        <v/>
      </c>
      <c r="J36" s="42" t="str">
        <f>+IFERROR((VLOOKUP(A36,Hoja4!$A$2:$AA$1051,12,FALSE)),"")</f>
        <v/>
      </c>
      <c r="K36" s="149" t="str">
        <f>+IFERROR((VLOOKUP(A36,Hoja4!$A$2:$AA$1051,13,FALSE)),"")</f>
        <v/>
      </c>
      <c r="L36" s="144" t="str">
        <f>+IFERROR((VLOOKUP(A36,Hoja4!$A$2:$AA$1051,14,FALSE)),"")</f>
        <v/>
      </c>
    </row>
    <row r="37" spans="1:12" x14ac:dyDescent="0.25">
      <c r="A37" s="145">
        <v>26</v>
      </c>
      <c r="B37" s="41" t="str">
        <f>+IFERROR((VLOOKUP(A37,Hoja4!$A$2:$M$1051,4,FALSE)),"")</f>
        <v/>
      </c>
      <c r="C37" s="41" t="str">
        <f>+IFERROR((VLOOKUP(A37,Hoja4!$A$2:$M$1051,5,FALSE)),"")</f>
        <v/>
      </c>
      <c r="D37" s="42" t="str">
        <f>+IFERROR((VLOOKUP(A37,Hoja4!$A$2:$AA$1051,6,FALSE)),"")</f>
        <v/>
      </c>
      <c r="E37" s="42" t="str">
        <f>+IFERROR((VLOOKUP(A37,Hoja4!$A$2:$AA$1051,7,FALSE)),"")</f>
        <v/>
      </c>
      <c r="F37" s="42" t="str">
        <f>+IFERROR((VLOOKUP(A37,Hoja4!$A$2:$AA$1051,8,FALSE)),"")</f>
        <v/>
      </c>
      <c r="G37" s="42" t="str">
        <f>+IFERROR((VLOOKUP(A37,Hoja4!$A$2:$AA$1051,9,FALSE)),"")</f>
        <v/>
      </c>
      <c r="H37" s="42" t="str">
        <f>+IFERROR((VLOOKUP(A37,Hoja4!$A$2:$AA$1051,10,FALSE)),"")</f>
        <v/>
      </c>
      <c r="I37" s="42" t="str">
        <f>+IFERROR((VLOOKUP(A37,Hoja4!$A$2:$AA$1051,11,FALSE)),"")</f>
        <v/>
      </c>
      <c r="J37" s="42" t="str">
        <f>+IFERROR((VLOOKUP(A37,Hoja4!$A$2:$AA$1051,12,FALSE)),"")</f>
        <v/>
      </c>
      <c r="K37" s="149" t="str">
        <f>+IFERROR((VLOOKUP(A37,Hoja4!$A$2:$AA$1051,13,FALSE)),"")</f>
        <v/>
      </c>
      <c r="L37" s="144" t="str">
        <f>+IFERROR((VLOOKUP(A37,Hoja4!$A$2:$AA$1051,14,FALSE)),"")</f>
        <v/>
      </c>
    </row>
    <row r="38" spans="1:12" x14ac:dyDescent="0.25">
      <c r="A38" s="145">
        <v>27</v>
      </c>
      <c r="B38" s="41" t="str">
        <f>+IFERROR((VLOOKUP(A38,Hoja4!$A$2:$M$1051,4,FALSE)),"")</f>
        <v/>
      </c>
      <c r="C38" s="41" t="str">
        <f>+IFERROR((VLOOKUP(A38,Hoja4!$A$2:$M$1051,5,FALSE)),"")</f>
        <v/>
      </c>
      <c r="D38" s="42" t="str">
        <f>+IFERROR((VLOOKUP(A38,Hoja4!$A$2:$AA$1051,6,FALSE)),"")</f>
        <v/>
      </c>
      <c r="E38" s="42" t="str">
        <f>+IFERROR((VLOOKUP(A38,Hoja4!$A$2:$AA$1051,7,FALSE)),"")</f>
        <v/>
      </c>
      <c r="F38" s="42" t="str">
        <f>+IFERROR((VLOOKUP(A38,Hoja4!$A$2:$AA$1051,8,FALSE)),"")</f>
        <v/>
      </c>
      <c r="G38" s="42" t="str">
        <f>+IFERROR((VLOOKUP(A38,Hoja4!$A$2:$AA$1051,9,FALSE)),"")</f>
        <v/>
      </c>
      <c r="H38" s="42" t="str">
        <f>+IFERROR((VLOOKUP(A38,Hoja4!$A$2:$AA$1051,10,FALSE)),"")</f>
        <v/>
      </c>
      <c r="I38" s="42" t="str">
        <f>+IFERROR((VLOOKUP(A38,Hoja4!$A$2:$AA$1051,11,FALSE)),"")</f>
        <v/>
      </c>
      <c r="J38" s="42" t="str">
        <f>+IFERROR((VLOOKUP(A38,Hoja4!$A$2:$AA$1051,12,FALSE)),"")</f>
        <v/>
      </c>
      <c r="K38" s="149" t="str">
        <f>+IFERROR((VLOOKUP(A38,Hoja4!$A$2:$AA$1051,13,FALSE)),"")</f>
        <v/>
      </c>
      <c r="L38" s="144" t="str">
        <f>+IFERROR((VLOOKUP(A38,Hoja4!$A$2:$AA$1051,14,FALSE)),"")</f>
        <v/>
      </c>
    </row>
    <row r="39" spans="1:12" x14ac:dyDescent="0.25">
      <c r="A39" s="145">
        <v>28</v>
      </c>
      <c r="B39" s="41" t="str">
        <f>+IFERROR((VLOOKUP(A39,Hoja4!$A$2:$M$1051,4,FALSE)),"")</f>
        <v/>
      </c>
      <c r="C39" s="41" t="str">
        <f>+IFERROR((VLOOKUP(A39,Hoja4!$A$2:$M$1051,5,FALSE)),"")</f>
        <v/>
      </c>
      <c r="D39" s="42" t="str">
        <f>+IFERROR((VLOOKUP(A39,Hoja4!$A$2:$AA$1051,6,FALSE)),"")</f>
        <v/>
      </c>
      <c r="E39" s="42" t="str">
        <f>+IFERROR((VLOOKUP(A39,Hoja4!$A$2:$AA$1051,7,FALSE)),"")</f>
        <v/>
      </c>
      <c r="F39" s="42" t="str">
        <f>+IFERROR((VLOOKUP(A39,Hoja4!$A$2:$AA$1051,8,FALSE)),"")</f>
        <v/>
      </c>
      <c r="G39" s="42" t="str">
        <f>+IFERROR((VLOOKUP(A39,Hoja4!$A$2:$AA$1051,9,FALSE)),"")</f>
        <v/>
      </c>
      <c r="H39" s="42" t="str">
        <f>+IFERROR((VLOOKUP(A39,Hoja4!$A$2:$AA$1051,10,FALSE)),"")</f>
        <v/>
      </c>
      <c r="I39" s="42" t="str">
        <f>+IFERROR((VLOOKUP(A39,Hoja4!$A$2:$AA$1051,11,FALSE)),"")</f>
        <v/>
      </c>
      <c r="J39" s="42" t="str">
        <f>+IFERROR((VLOOKUP(A39,Hoja4!$A$2:$AA$1051,12,FALSE)),"")</f>
        <v/>
      </c>
      <c r="K39" s="149" t="str">
        <f>+IFERROR((VLOOKUP(A39,Hoja4!$A$2:$AA$1051,13,FALSE)),"")</f>
        <v/>
      </c>
      <c r="L39" s="144" t="str">
        <f>+IFERROR((VLOOKUP(A39,Hoja4!$A$2:$AA$1051,14,FALSE)),"")</f>
        <v/>
      </c>
    </row>
    <row r="40" spans="1:12" x14ac:dyDescent="0.25">
      <c r="A40" s="145">
        <v>29</v>
      </c>
      <c r="B40" s="41" t="str">
        <f>+IFERROR((VLOOKUP(A40,Hoja4!$A$2:$M$1051,4,FALSE)),"")</f>
        <v/>
      </c>
      <c r="C40" s="41" t="str">
        <f>+IFERROR((VLOOKUP(A40,Hoja4!$A$2:$M$1051,5,FALSE)),"")</f>
        <v/>
      </c>
      <c r="D40" s="42" t="str">
        <f>+IFERROR((VLOOKUP(A40,Hoja4!$A$2:$AA$1051,6,FALSE)),"")</f>
        <v/>
      </c>
      <c r="E40" s="42" t="str">
        <f>+IFERROR((VLOOKUP(A40,Hoja4!$A$2:$AA$1051,7,FALSE)),"")</f>
        <v/>
      </c>
      <c r="F40" s="42" t="str">
        <f>+IFERROR((VLOOKUP(A40,Hoja4!$A$2:$AA$1051,8,FALSE)),"")</f>
        <v/>
      </c>
      <c r="G40" s="42" t="str">
        <f>+IFERROR((VLOOKUP(A40,Hoja4!$A$2:$AA$1051,9,FALSE)),"")</f>
        <v/>
      </c>
      <c r="H40" s="42" t="str">
        <f>+IFERROR((VLOOKUP(A40,Hoja4!$A$2:$AA$1051,10,FALSE)),"")</f>
        <v/>
      </c>
      <c r="I40" s="42" t="str">
        <f>+IFERROR((VLOOKUP(A40,Hoja4!$A$2:$AA$1051,11,FALSE)),"")</f>
        <v/>
      </c>
      <c r="J40" s="42" t="str">
        <f>+IFERROR((VLOOKUP(A40,Hoja4!$A$2:$AA$1051,12,FALSE)),"")</f>
        <v/>
      </c>
      <c r="K40" s="149" t="str">
        <f>+IFERROR((VLOOKUP(A40,Hoja4!$A$2:$AA$1051,13,FALSE)),"")</f>
        <v/>
      </c>
      <c r="L40" s="144" t="str">
        <f>+IFERROR((VLOOKUP(A40,Hoja4!$A$2:$AA$1051,14,FALSE)),"")</f>
        <v/>
      </c>
    </row>
    <row r="41" spans="1:12" x14ac:dyDescent="0.25">
      <c r="A41" s="145">
        <v>30</v>
      </c>
      <c r="B41" s="41" t="str">
        <f>+IFERROR((VLOOKUP(A41,Hoja4!$A$2:$M$1051,4,FALSE)),"")</f>
        <v/>
      </c>
      <c r="C41" s="41" t="str">
        <f>+IFERROR((VLOOKUP(A41,Hoja4!$A$2:$M$1051,5,FALSE)),"")</f>
        <v/>
      </c>
      <c r="D41" s="42" t="str">
        <f>+IFERROR((VLOOKUP(A41,Hoja4!$A$2:$AA$1051,6,FALSE)),"")</f>
        <v/>
      </c>
      <c r="E41" s="42" t="str">
        <f>+IFERROR((VLOOKUP(A41,Hoja4!$A$2:$AA$1051,7,FALSE)),"")</f>
        <v/>
      </c>
      <c r="F41" s="42" t="str">
        <f>+IFERROR((VLOOKUP(A41,Hoja4!$A$2:$AA$1051,8,FALSE)),"")</f>
        <v/>
      </c>
      <c r="G41" s="42" t="str">
        <f>+IFERROR((VLOOKUP(A41,Hoja4!$A$2:$AA$1051,9,FALSE)),"")</f>
        <v/>
      </c>
      <c r="H41" s="42" t="str">
        <f>+IFERROR((VLOOKUP(A41,Hoja4!$A$2:$AA$1051,10,FALSE)),"")</f>
        <v/>
      </c>
      <c r="I41" s="42" t="str">
        <f>+IFERROR((VLOOKUP(A41,Hoja4!$A$2:$AA$1051,11,FALSE)),"")</f>
        <v/>
      </c>
      <c r="J41" s="42" t="str">
        <f>+IFERROR((VLOOKUP(A41,Hoja4!$A$2:$AA$1051,12,FALSE)),"")</f>
        <v/>
      </c>
      <c r="K41" s="149" t="str">
        <f>+IFERROR((VLOOKUP(A41,Hoja4!$A$2:$AA$1051,13,FALSE)),"")</f>
        <v/>
      </c>
      <c r="L41" s="144" t="str">
        <f>+IFERROR((VLOOKUP(A41,Hoja4!$A$2:$AA$1051,14,FALSE)),"")</f>
        <v/>
      </c>
    </row>
    <row r="42" spans="1:12" x14ac:dyDescent="0.25">
      <c r="A42" s="145">
        <v>31</v>
      </c>
      <c r="B42" s="41" t="str">
        <f>+IFERROR((VLOOKUP(A42,Hoja4!$A$2:$M$1051,4,FALSE)),"")</f>
        <v/>
      </c>
      <c r="C42" s="41" t="str">
        <f>+IFERROR((VLOOKUP(A42,Hoja4!$A$2:$M$1051,5,FALSE)),"")</f>
        <v/>
      </c>
      <c r="D42" s="42" t="str">
        <f>+IFERROR((VLOOKUP(A42,Hoja4!$A$2:$AA$1051,6,FALSE)),"")</f>
        <v/>
      </c>
      <c r="E42" s="42" t="str">
        <f>+IFERROR((VLOOKUP(A42,Hoja4!$A$2:$AA$1051,7,FALSE)),"")</f>
        <v/>
      </c>
      <c r="F42" s="42" t="str">
        <f>+IFERROR((VLOOKUP(A42,Hoja4!$A$2:$AA$1051,8,FALSE)),"")</f>
        <v/>
      </c>
      <c r="G42" s="42" t="str">
        <f>+IFERROR((VLOOKUP(A42,Hoja4!$A$2:$AA$1051,9,FALSE)),"")</f>
        <v/>
      </c>
      <c r="H42" s="42" t="str">
        <f>+IFERROR((VLOOKUP(A42,Hoja4!$A$2:$AA$1051,10,FALSE)),"")</f>
        <v/>
      </c>
      <c r="I42" s="42" t="str">
        <f>+IFERROR((VLOOKUP(A42,Hoja4!$A$2:$AA$1051,11,FALSE)),"")</f>
        <v/>
      </c>
      <c r="J42" s="42" t="str">
        <f>+IFERROR((VLOOKUP(A42,Hoja4!$A$2:$AA$1051,12,FALSE)),"")</f>
        <v/>
      </c>
      <c r="K42" s="149" t="str">
        <f>+IFERROR((VLOOKUP(A42,Hoja4!$A$2:$AA$1051,13,FALSE)),"")</f>
        <v/>
      </c>
      <c r="L42" s="144" t="str">
        <f>+IFERROR((VLOOKUP(A42,Hoja4!$A$2:$AA$1051,14,FALSE)),"")</f>
        <v/>
      </c>
    </row>
    <row r="43" spans="1:12" x14ac:dyDescent="0.25">
      <c r="A43" s="145">
        <v>32</v>
      </c>
      <c r="B43" s="41" t="str">
        <f>+IFERROR((VLOOKUP(A43,Hoja4!$A$2:$M$1051,4,FALSE)),"")</f>
        <v/>
      </c>
      <c r="C43" s="41" t="str">
        <f>+IFERROR((VLOOKUP(A43,Hoja4!$A$2:$M$1051,5,FALSE)),"")</f>
        <v/>
      </c>
      <c r="D43" s="42" t="str">
        <f>+IFERROR((VLOOKUP(A43,Hoja4!$A$2:$AA$1051,6,FALSE)),"")</f>
        <v/>
      </c>
      <c r="E43" s="42" t="str">
        <f>+IFERROR((VLOOKUP(A43,Hoja4!$A$2:$AA$1051,7,FALSE)),"")</f>
        <v/>
      </c>
      <c r="F43" s="42" t="str">
        <f>+IFERROR((VLOOKUP(A43,Hoja4!$A$2:$AA$1051,8,FALSE)),"")</f>
        <v/>
      </c>
      <c r="G43" s="42" t="str">
        <f>+IFERROR((VLOOKUP(A43,Hoja4!$A$2:$AA$1051,9,FALSE)),"")</f>
        <v/>
      </c>
      <c r="H43" s="42" t="str">
        <f>+IFERROR((VLOOKUP(A43,Hoja4!$A$2:$AA$1051,10,FALSE)),"")</f>
        <v/>
      </c>
      <c r="I43" s="42" t="str">
        <f>+IFERROR((VLOOKUP(A43,Hoja4!$A$2:$AA$1051,11,FALSE)),"")</f>
        <v/>
      </c>
      <c r="J43" s="42" t="str">
        <f>+IFERROR((VLOOKUP(A43,Hoja4!$A$2:$AA$1051,12,FALSE)),"")</f>
        <v/>
      </c>
      <c r="K43" s="149" t="str">
        <f>+IFERROR((VLOOKUP(A43,Hoja4!$A$2:$AA$1051,13,FALSE)),"")</f>
        <v/>
      </c>
      <c r="L43" s="144" t="str">
        <f>+IFERROR((VLOOKUP(A43,Hoja4!$A$2:$AA$1051,14,FALSE)),"")</f>
        <v/>
      </c>
    </row>
    <row r="44" spans="1:12" x14ac:dyDescent="0.25">
      <c r="A44" s="145">
        <v>33</v>
      </c>
      <c r="B44" s="41" t="str">
        <f>+IFERROR((VLOOKUP(A44,Hoja4!$A$2:$M$1051,4,FALSE)),"")</f>
        <v/>
      </c>
      <c r="C44" s="41" t="str">
        <f>+IFERROR((VLOOKUP(A44,Hoja4!$A$2:$M$1051,5,FALSE)),"")</f>
        <v/>
      </c>
      <c r="D44" s="42" t="str">
        <f>+IFERROR((VLOOKUP(A44,Hoja4!$A$2:$AA$1051,6,FALSE)),"")</f>
        <v/>
      </c>
      <c r="E44" s="42" t="str">
        <f>+IFERROR((VLOOKUP(A44,Hoja4!$A$2:$AA$1051,7,FALSE)),"")</f>
        <v/>
      </c>
      <c r="F44" s="42" t="str">
        <f>+IFERROR((VLOOKUP(A44,Hoja4!$A$2:$AA$1051,8,FALSE)),"")</f>
        <v/>
      </c>
      <c r="G44" s="42" t="str">
        <f>+IFERROR((VLOOKUP(A44,Hoja4!$A$2:$AA$1051,9,FALSE)),"")</f>
        <v/>
      </c>
      <c r="H44" s="42" t="str">
        <f>+IFERROR((VLOOKUP(A44,Hoja4!$A$2:$AA$1051,10,FALSE)),"")</f>
        <v/>
      </c>
      <c r="I44" s="42" t="str">
        <f>+IFERROR((VLOOKUP(A44,Hoja4!$A$2:$AA$1051,11,FALSE)),"")</f>
        <v/>
      </c>
      <c r="J44" s="42" t="str">
        <f>+IFERROR((VLOOKUP(A44,Hoja4!$A$2:$AA$1051,12,FALSE)),"")</f>
        <v/>
      </c>
      <c r="K44" s="149" t="str">
        <f>+IFERROR((VLOOKUP(A44,Hoja4!$A$2:$AA$1051,13,FALSE)),"")</f>
        <v/>
      </c>
      <c r="L44" s="144" t="str">
        <f>+IFERROR((VLOOKUP(A44,Hoja4!$A$2:$AA$1051,14,FALSE)),"")</f>
        <v/>
      </c>
    </row>
    <row r="45" spans="1:12" x14ac:dyDescent="0.25">
      <c r="A45" s="145">
        <v>34</v>
      </c>
      <c r="B45" s="41" t="str">
        <f>+IFERROR((VLOOKUP(A45,Hoja4!$A$2:$M$1051,4,FALSE)),"")</f>
        <v/>
      </c>
      <c r="C45" s="41" t="str">
        <f>+IFERROR((VLOOKUP(A45,Hoja4!$A$2:$M$1051,5,FALSE)),"")</f>
        <v/>
      </c>
      <c r="D45" s="42" t="str">
        <f>+IFERROR((VLOOKUP(A45,Hoja4!$A$2:$AA$1051,6,FALSE)),"")</f>
        <v/>
      </c>
      <c r="E45" s="42" t="str">
        <f>+IFERROR((VLOOKUP(A45,Hoja4!$A$2:$AA$1051,7,FALSE)),"")</f>
        <v/>
      </c>
      <c r="F45" s="42" t="str">
        <f>+IFERROR((VLOOKUP(A45,Hoja4!$A$2:$AA$1051,8,FALSE)),"")</f>
        <v/>
      </c>
      <c r="G45" s="42" t="str">
        <f>+IFERROR((VLOOKUP(A45,Hoja4!$A$2:$AA$1051,9,FALSE)),"")</f>
        <v/>
      </c>
      <c r="H45" s="42" t="str">
        <f>+IFERROR((VLOOKUP(A45,Hoja4!$A$2:$AA$1051,10,FALSE)),"")</f>
        <v/>
      </c>
      <c r="I45" s="42" t="str">
        <f>+IFERROR((VLOOKUP(A45,Hoja4!$A$2:$AA$1051,11,FALSE)),"")</f>
        <v/>
      </c>
      <c r="J45" s="42" t="str">
        <f>+IFERROR((VLOOKUP(A45,Hoja4!$A$2:$AA$1051,12,FALSE)),"")</f>
        <v/>
      </c>
      <c r="K45" s="149" t="str">
        <f>+IFERROR((VLOOKUP(A45,Hoja4!$A$2:$AA$1051,13,FALSE)),"")</f>
        <v/>
      </c>
      <c r="L45" s="144" t="str">
        <f>+IFERROR((VLOOKUP(A45,Hoja4!$A$2:$AA$1051,14,FALSE)),"")</f>
        <v/>
      </c>
    </row>
    <row r="46" spans="1:12" x14ac:dyDescent="0.25">
      <c r="A46" s="145">
        <v>35</v>
      </c>
      <c r="B46" s="41" t="str">
        <f>+IFERROR((VLOOKUP(A46,Hoja4!$A$2:$M$1051,4,FALSE)),"")</f>
        <v/>
      </c>
      <c r="C46" s="41" t="str">
        <f>+IFERROR((VLOOKUP(A46,Hoja4!$A$2:$M$1051,5,FALSE)),"")</f>
        <v/>
      </c>
      <c r="D46" s="42" t="str">
        <f>+IFERROR((VLOOKUP(A46,Hoja4!$A$2:$AA$1051,6,FALSE)),"")</f>
        <v/>
      </c>
      <c r="E46" s="42" t="str">
        <f>+IFERROR((VLOOKUP(A46,Hoja4!$A$2:$AA$1051,7,FALSE)),"")</f>
        <v/>
      </c>
      <c r="F46" s="42" t="str">
        <f>+IFERROR((VLOOKUP(A46,Hoja4!$A$2:$AA$1051,8,FALSE)),"")</f>
        <v/>
      </c>
      <c r="G46" s="42" t="str">
        <f>+IFERROR((VLOOKUP(A46,Hoja4!$A$2:$AA$1051,9,FALSE)),"")</f>
        <v/>
      </c>
      <c r="H46" s="42" t="str">
        <f>+IFERROR((VLOOKUP(A46,Hoja4!$A$2:$AA$1051,10,FALSE)),"")</f>
        <v/>
      </c>
      <c r="I46" s="42" t="str">
        <f>+IFERROR((VLOOKUP(A46,Hoja4!$A$2:$AA$1051,11,FALSE)),"")</f>
        <v/>
      </c>
      <c r="J46" s="42" t="str">
        <f>+IFERROR((VLOOKUP(A46,Hoja4!$A$2:$AA$1051,12,FALSE)),"")</f>
        <v/>
      </c>
      <c r="K46" s="149" t="str">
        <f>+IFERROR((VLOOKUP(A46,Hoja4!$A$2:$AA$1051,13,FALSE)),"")</f>
        <v/>
      </c>
      <c r="L46" s="144" t="str">
        <f>+IFERROR((VLOOKUP(A46,Hoja4!$A$2:$AA$1051,14,FALSE)),"")</f>
        <v/>
      </c>
    </row>
    <row r="47" spans="1:12" x14ac:dyDescent="0.25">
      <c r="A47" s="145">
        <v>36</v>
      </c>
      <c r="B47" s="41" t="str">
        <f>+IFERROR((VLOOKUP(A47,Hoja4!$A$2:$M$1051,4,FALSE)),"")</f>
        <v/>
      </c>
      <c r="C47" s="41" t="str">
        <f>+IFERROR((VLOOKUP(A47,Hoja4!$A$2:$M$1051,5,FALSE)),"")</f>
        <v/>
      </c>
      <c r="D47" s="42" t="str">
        <f>+IFERROR((VLOOKUP(A47,Hoja4!$A$2:$AA$1051,6,FALSE)),"")</f>
        <v/>
      </c>
      <c r="E47" s="42" t="str">
        <f>+IFERROR((VLOOKUP(A47,Hoja4!$A$2:$AA$1051,7,FALSE)),"")</f>
        <v/>
      </c>
      <c r="F47" s="42" t="str">
        <f>+IFERROR((VLOOKUP(A47,Hoja4!$A$2:$AA$1051,8,FALSE)),"")</f>
        <v/>
      </c>
      <c r="G47" s="42" t="str">
        <f>+IFERROR((VLOOKUP(A47,Hoja4!$A$2:$AA$1051,9,FALSE)),"")</f>
        <v/>
      </c>
      <c r="H47" s="42" t="str">
        <f>+IFERROR((VLOOKUP(A47,Hoja4!$A$2:$AA$1051,10,FALSE)),"")</f>
        <v/>
      </c>
      <c r="I47" s="42" t="str">
        <f>+IFERROR((VLOOKUP(A47,Hoja4!$A$2:$AA$1051,11,FALSE)),"")</f>
        <v/>
      </c>
      <c r="J47" s="42" t="str">
        <f>+IFERROR((VLOOKUP(A47,Hoja4!$A$2:$AA$1051,12,FALSE)),"")</f>
        <v/>
      </c>
      <c r="K47" s="149" t="str">
        <f>+IFERROR((VLOOKUP(A47,Hoja4!$A$2:$AA$1051,13,FALSE)),"")</f>
        <v/>
      </c>
      <c r="L47" s="144" t="str">
        <f>+IFERROR((VLOOKUP(A47,Hoja4!$A$2:$AA$1051,14,FALSE)),"")</f>
        <v/>
      </c>
    </row>
    <row r="48" spans="1:12" x14ac:dyDescent="0.25">
      <c r="A48" s="145">
        <v>37</v>
      </c>
      <c r="B48" s="41" t="str">
        <f>+IFERROR((VLOOKUP(A48,Hoja4!$A$2:$M$1051,4,FALSE)),"")</f>
        <v/>
      </c>
      <c r="C48" s="41" t="str">
        <f>+IFERROR((VLOOKUP(A48,Hoja4!$A$2:$M$1051,5,FALSE)),"")</f>
        <v/>
      </c>
      <c r="D48" s="42" t="str">
        <f>+IFERROR((VLOOKUP(A48,Hoja4!$A$2:$AA$1051,6,FALSE)),"")</f>
        <v/>
      </c>
      <c r="E48" s="42" t="str">
        <f>+IFERROR((VLOOKUP(A48,Hoja4!$A$2:$AA$1051,7,FALSE)),"")</f>
        <v/>
      </c>
      <c r="F48" s="42" t="str">
        <f>+IFERROR((VLOOKUP(A48,Hoja4!$A$2:$AA$1051,8,FALSE)),"")</f>
        <v/>
      </c>
      <c r="G48" s="42" t="str">
        <f>+IFERROR((VLOOKUP(A48,Hoja4!$A$2:$AA$1051,9,FALSE)),"")</f>
        <v/>
      </c>
      <c r="H48" s="42" t="str">
        <f>+IFERROR((VLOOKUP(A48,Hoja4!$A$2:$AA$1051,10,FALSE)),"")</f>
        <v/>
      </c>
      <c r="I48" s="42" t="str">
        <f>+IFERROR((VLOOKUP(A48,Hoja4!$A$2:$AA$1051,11,FALSE)),"")</f>
        <v/>
      </c>
      <c r="J48" s="42" t="str">
        <f>+IFERROR((VLOOKUP(A48,Hoja4!$A$2:$AA$1051,12,FALSE)),"")</f>
        <v/>
      </c>
      <c r="K48" s="149" t="str">
        <f>+IFERROR((VLOOKUP(A48,Hoja4!$A$2:$AA$1051,13,FALSE)),"")</f>
        <v/>
      </c>
      <c r="L48" s="144" t="str">
        <f>+IFERROR((VLOOKUP(A48,Hoja4!$A$2:$AA$1051,14,FALSE)),"")</f>
        <v/>
      </c>
    </row>
    <row r="49" spans="1:12" x14ac:dyDescent="0.25">
      <c r="A49" s="145">
        <v>38</v>
      </c>
      <c r="B49" s="41" t="str">
        <f>+IFERROR((VLOOKUP(A49,Hoja4!$A$2:$M$1051,4,FALSE)),"")</f>
        <v/>
      </c>
      <c r="C49" s="41" t="str">
        <f>+IFERROR((VLOOKUP(A49,Hoja4!$A$2:$M$1051,5,FALSE)),"")</f>
        <v/>
      </c>
      <c r="D49" s="42" t="str">
        <f>+IFERROR((VLOOKUP(A49,Hoja4!$A$2:$AA$1051,6,FALSE)),"")</f>
        <v/>
      </c>
      <c r="E49" s="42" t="str">
        <f>+IFERROR((VLOOKUP(A49,Hoja4!$A$2:$AA$1051,7,FALSE)),"")</f>
        <v/>
      </c>
      <c r="F49" s="42" t="str">
        <f>+IFERROR((VLOOKUP(A49,Hoja4!$A$2:$AA$1051,8,FALSE)),"")</f>
        <v/>
      </c>
      <c r="G49" s="42" t="str">
        <f>+IFERROR((VLOOKUP(A49,Hoja4!$A$2:$AA$1051,9,FALSE)),"")</f>
        <v/>
      </c>
      <c r="H49" s="42" t="str">
        <f>+IFERROR((VLOOKUP(A49,Hoja4!$A$2:$AA$1051,10,FALSE)),"")</f>
        <v/>
      </c>
      <c r="I49" s="42" t="str">
        <f>+IFERROR((VLOOKUP(A49,Hoja4!$A$2:$AA$1051,11,FALSE)),"")</f>
        <v/>
      </c>
      <c r="J49" s="42" t="str">
        <f>+IFERROR((VLOOKUP(A49,Hoja4!$A$2:$AA$1051,12,FALSE)),"")</f>
        <v/>
      </c>
      <c r="K49" s="149" t="str">
        <f>+IFERROR((VLOOKUP(A49,Hoja4!$A$2:$AA$1051,13,FALSE)),"")</f>
        <v/>
      </c>
      <c r="L49" s="144" t="str">
        <f>+IFERROR((VLOOKUP(A49,Hoja4!$A$2:$AA$1051,14,FALSE)),"")</f>
        <v/>
      </c>
    </row>
    <row r="50" spans="1:12" x14ac:dyDescent="0.25">
      <c r="A50" s="145">
        <v>39</v>
      </c>
      <c r="B50" s="41" t="str">
        <f>+IFERROR((VLOOKUP(A50,Hoja4!$A$2:$M$1051,4,FALSE)),"")</f>
        <v/>
      </c>
      <c r="C50" s="41" t="str">
        <f>+IFERROR((VLOOKUP(A50,Hoja4!$A$2:$M$1051,5,FALSE)),"")</f>
        <v/>
      </c>
      <c r="D50" s="42" t="str">
        <f>+IFERROR((VLOOKUP(A50,Hoja4!$A$2:$AA$1051,6,FALSE)),"")</f>
        <v/>
      </c>
      <c r="E50" s="42" t="str">
        <f>+IFERROR((VLOOKUP(A50,Hoja4!$A$2:$AA$1051,7,FALSE)),"")</f>
        <v/>
      </c>
      <c r="F50" s="42" t="str">
        <f>+IFERROR((VLOOKUP(A50,Hoja4!$A$2:$AA$1051,8,FALSE)),"")</f>
        <v/>
      </c>
      <c r="G50" s="42" t="str">
        <f>+IFERROR((VLOOKUP(A50,Hoja4!$A$2:$AA$1051,9,FALSE)),"")</f>
        <v/>
      </c>
      <c r="H50" s="42" t="str">
        <f>+IFERROR((VLOOKUP(A50,Hoja4!$A$2:$AA$1051,10,FALSE)),"")</f>
        <v/>
      </c>
      <c r="I50" s="42" t="str">
        <f>+IFERROR((VLOOKUP(A50,Hoja4!$A$2:$AA$1051,11,FALSE)),"")</f>
        <v/>
      </c>
      <c r="J50" s="42" t="str">
        <f>+IFERROR((VLOOKUP(A50,Hoja4!$A$2:$AA$1051,12,FALSE)),"")</f>
        <v/>
      </c>
      <c r="K50" s="149" t="str">
        <f>+IFERROR((VLOOKUP(A50,Hoja4!$A$2:$AA$1051,13,FALSE)),"")</f>
        <v/>
      </c>
      <c r="L50" s="144" t="str">
        <f>+IFERROR((VLOOKUP(A50,Hoja4!$A$2:$AA$1051,14,FALSE)),"")</f>
        <v/>
      </c>
    </row>
    <row r="51" spans="1:12" x14ac:dyDescent="0.25">
      <c r="A51" s="145">
        <v>40</v>
      </c>
      <c r="B51" s="41" t="str">
        <f>+IFERROR((VLOOKUP(A51,Hoja4!$A$2:$M$1051,4,FALSE)),"")</f>
        <v/>
      </c>
      <c r="C51" s="41" t="str">
        <f>+IFERROR((VLOOKUP(A51,Hoja4!$A$2:$M$1051,5,FALSE)),"")</f>
        <v/>
      </c>
      <c r="D51" s="42" t="str">
        <f>+IFERROR((VLOOKUP(A51,Hoja4!$A$2:$AA$1051,6,FALSE)),"")</f>
        <v/>
      </c>
      <c r="E51" s="42" t="str">
        <f>+IFERROR((VLOOKUP(A51,Hoja4!$A$2:$AA$1051,7,FALSE)),"")</f>
        <v/>
      </c>
      <c r="F51" s="42" t="str">
        <f>+IFERROR((VLOOKUP(A51,Hoja4!$A$2:$AA$1051,8,FALSE)),"")</f>
        <v/>
      </c>
      <c r="G51" s="42" t="str">
        <f>+IFERROR((VLOOKUP(A51,Hoja4!$A$2:$AA$1051,9,FALSE)),"")</f>
        <v/>
      </c>
      <c r="H51" s="42" t="str">
        <f>+IFERROR((VLOOKUP(A51,Hoja4!$A$2:$AA$1051,10,FALSE)),"")</f>
        <v/>
      </c>
      <c r="I51" s="42" t="str">
        <f>+IFERROR((VLOOKUP(A51,Hoja4!$A$2:$AA$1051,11,FALSE)),"")</f>
        <v/>
      </c>
      <c r="J51" s="42" t="str">
        <f>+IFERROR((VLOOKUP(A51,Hoja4!$A$2:$AA$1051,12,FALSE)),"")</f>
        <v/>
      </c>
      <c r="K51" s="149" t="str">
        <f>+IFERROR((VLOOKUP(A51,Hoja4!$A$2:$AA$1051,13,FALSE)),"")</f>
        <v/>
      </c>
      <c r="L51" s="144" t="str">
        <f>+IFERROR((VLOOKUP(A51,Hoja4!$A$2:$AA$1051,14,FALSE)),"")</f>
        <v/>
      </c>
    </row>
    <row r="52" spans="1:12" x14ac:dyDescent="0.25">
      <c r="A52" s="145">
        <v>41</v>
      </c>
      <c r="B52" s="41" t="str">
        <f>+IFERROR((VLOOKUP(A52,Hoja4!$A$2:$M$1051,4,FALSE)),"")</f>
        <v/>
      </c>
      <c r="C52" s="41" t="str">
        <f>+IFERROR((VLOOKUP(A52,Hoja4!$A$2:$M$1051,5,FALSE)),"")</f>
        <v/>
      </c>
      <c r="D52" s="42" t="str">
        <f>+IFERROR((VLOOKUP(A52,Hoja4!$A$2:$AA$1051,6,FALSE)),"")</f>
        <v/>
      </c>
      <c r="E52" s="42" t="str">
        <f>+IFERROR((VLOOKUP(A52,Hoja4!$A$2:$AA$1051,7,FALSE)),"")</f>
        <v/>
      </c>
      <c r="F52" s="42" t="str">
        <f>+IFERROR((VLOOKUP(A52,Hoja4!$A$2:$AA$1051,8,FALSE)),"")</f>
        <v/>
      </c>
      <c r="G52" s="42" t="str">
        <f>+IFERROR((VLOOKUP(A52,Hoja4!$A$2:$AA$1051,9,FALSE)),"")</f>
        <v/>
      </c>
      <c r="H52" s="42" t="str">
        <f>+IFERROR((VLOOKUP(A52,Hoja4!$A$2:$AA$1051,10,FALSE)),"")</f>
        <v/>
      </c>
      <c r="I52" s="42" t="str">
        <f>+IFERROR((VLOOKUP(A52,Hoja4!$A$2:$AA$1051,11,FALSE)),"")</f>
        <v/>
      </c>
      <c r="J52" s="42" t="str">
        <f>+IFERROR((VLOOKUP(A52,Hoja4!$A$2:$AA$1051,12,FALSE)),"")</f>
        <v/>
      </c>
      <c r="K52" s="149" t="str">
        <f>+IFERROR((VLOOKUP(A52,Hoja4!$A$2:$AA$1051,13,FALSE)),"")</f>
        <v/>
      </c>
      <c r="L52" s="144" t="str">
        <f>+IFERROR((VLOOKUP(A52,Hoja4!$A$2:$AA$1051,14,FALSE)),"")</f>
        <v/>
      </c>
    </row>
    <row r="53" spans="1:12" x14ac:dyDescent="0.25">
      <c r="A53" s="145">
        <v>42</v>
      </c>
      <c r="B53" s="41" t="str">
        <f>+IFERROR((VLOOKUP(A53,Hoja4!$A$2:$M$1051,4,FALSE)),"")</f>
        <v/>
      </c>
      <c r="C53" s="41" t="str">
        <f>+IFERROR((VLOOKUP(A53,Hoja4!$A$2:$M$1051,5,FALSE)),"")</f>
        <v/>
      </c>
      <c r="D53" s="42" t="str">
        <f>+IFERROR((VLOOKUP(A53,Hoja4!$A$2:$AA$1051,6,FALSE)),"")</f>
        <v/>
      </c>
      <c r="E53" s="42" t="str">
        <f>+IFERROR((VLOOKUP(A53,Hoja4!$A$2:$AA$1051,7,FALSE)),"")</f>
        <v/>
      </c>
      <c r="F53" s="42" t="str">
        <f>+IFERROR((VLOOKUP(A53,Hoja4!$A$2:$AA$1051,8,FALSE)),"")</f>
        <v/>
      </c>
      <c r="G53" s="42" t="str">
        <f>+IFERROR((VLOOKUP(A53,Hoja4!$A$2:$AA$1051,9,FALSE)),"")</f>
        <v/>
      </c>
      <c r="H53" s="42" t="str">
        <f>+IFERROR((VLOOKUP(A53,Hoja4!$A$2:$AA$1051,10,FALSE)),"")</f>
        <v/>
      </c>
      <c r="I53" s="42" t="str">
        <f>+IFERROR((VLOOKUP(A53,Hoja4!$A$2:$AA$1051,11,FALSE)),"")</f>
        <v/>
      </c>
      <c r="J53" s="42" t="str">
        <f>+IFERROR((VLOOKUP(A53,Hoja4!$A$2:$AA$1051,12,FALSE)),"")</f>
        <v/>
      </c>
      <c r="K53" s="149" t="str">
        <f>+IFERROR((VLOOKUP(A53,Hoja4!$A$2:$AA$1051,13,FALSE)),"")</f>
        <v/>
      </c>
      <c r="L53" s="144" t="str">
        <f>+IFERROR((VLOOKUP(A53,Hoja4!$A$2:$AA$1051,14,FALSE)),"")</f>
        <v/>
      </c>
    </row>
    <row r="54" spans="1:12" x14ac:dyDescent="0.25">
      <c r="A54" s="145">
        <v>43</v>
      </c>
      <c r="B54" s="41" t="str">
        <f>+IFERROR((VLOOKUP(A54,Hoja4!$A$2:$M$1051,4,FALSE)),"")</f>
        <v/>
      </c>
      <c r="C54" s="41" t="str">
        <f>+IFERROR((VLOOKUP(A54,Hoja4!$A$2:$M$1051,5,FALSE)),"")</f>
        <v/>
      </c>
      <c r="D54" s="42" t="str">
        <f>+IFERROR((VLOOKUP(A54,Hoja4!$A$2:$AA$1051,6,FALSE)),"")</f>
        <v/>
      </c>
      <c r="E54" s="42" t="str">
        <f>+IFERROR((VLOOKUP(A54,Hoja4!$A$2:$AA$1051,7,FALSE)),"")</f>
        <v/>
      </c>
      <c r="F54" s="42" t="str">
        <f>+IFERROR((VLOOKUP(A54,Hoja4!$A$2:$AA$1051,8,FALSE)),"")</f>
        <v/>
      </c>
      <c r="G54" s="42" t="str">
        <f>+IFERROR((VLOOKUP(A54,Hoja4!$A$2:$AA$1051,9,FALSE)),"")</f>
        <v/>
      </c>
      <c r="H54" s="42" t="str">
        <f>+IFERROR((VLOOKUP(A54,Hoja4!$A$2:$AA$1051,10,FALSE)),"")</f>
        <v/>
      </c>
      <c r="I54" s="42" t="str">
        <f>+IFERROR((VLOOKUP(A54,Hoja4!$A$2:$AA$1051,11,FALSE)),"")</f>
        <v/>
      </c>
      <c r="J54" s="42" t="str">
        <f>+IFERROR((VLOOKUP(A54,Hoja4!$A$2:$AA$1051,12,FALSE)),"")</f>
        <v/>
      </c>
      <c r="K54" s="149" t="str">
        <f>+IFERROR((VLOOKUP(A54,Hoja4!$A$2:$AA$1051,13,FALSE)),"")</f>
        <v/>
      </c>
      <c r="L54" s="144" t="str">
        <f>+IFERROR((VLOOKUP(A54,Hoja4!$A$2:$AA$1051,14,FALSE)),"")</f>
        <v/>
      </c>
    </row>
    <row r="55" spans="1:12" x14ac:dyDescent="0.25">
      <c r="A55" s="145">
        <v>44</v>
      </c>
      <c r="B55" s="41" t="str">
        <f>+IFERROR((VLOOKUP(A55,Hoja4!$A$2:$M$1051,4,FALSE)),"")</f>
        <v/>
      </c>
      <c r="C55" s="41" t="str">
        <f>+IFERROR((VLOOKUP(A55,Hoja4!$A$2:$M$1051,5,FALSE)),"")</f>
        <v/>
      </c>
      <c r="D55" s="42" t="str">
        <f>+IFERROR((VLOOKUP(A55,Hoja4!$A$2:$AA$1051,6,FALSE)),"")</f>
        <v/>
      </c>
      <c r="E55" s="42" t="str">
        <f>+IFERROR((VLOOKUP(A55,Hoja4!$A$2:$AA$1051,7,FALSE)),"")</f>
        <v/>
      </c>
      <c r="F55" s="42" t="str">
        <f>+IFERROR((VLOOKUP(A55,Hoja4!$A$2:$AA$1051,8,FALSE)),"")</f>
        <v/>
      </c>
      <c r="G55" s="42" t="str">
        <f>+IFERROR((VLOOKUP(A55,Hoja4!$A$2:$AA$1051,9,FALSE)),"")</f>
        <v/>
      </c>
      <c r="H55" s="42" t="str">
        <f>+IFERROR((VLOOKUP(A55,Hoja4!$A$2:$AA$1051,10,FALSE)),"")</f>
        <v/>
      </c>
      <c r="I55" s="42" t="str">
        <f>+IFERROR((VLOOKUP(A55,Hoja4!$A$2:$AA$1051,11,FALSE)),"")</f>
        <v/>
      </c>
      <c r="J55" s="42" t="str">
        <f>+IFERROR((VLOOKUP(A55,Hoja4!$A$2:$AA$1051,12,FALSE)),"")</f>
        <v/>
      </c>
      <c r="K55" s="149" t="str">
        <f>+IFERROR((VLOOKUP(A55,Hoja4!$A$2:$AA$1051,13,FALSE)),"")</f>
        <v/>
      </c>
      <c r="L55" s="144" t="str">
        <f>+IFERROR((VLOOKUP(A55,Hoja4!$A$2:$AA$1051,14,FALSE)),"")</f>
        <v/>
      </c>
    </row>
    <row r="56" spans="1:12" x14ac:dyDescent="0.25">
      <c r="A56" s="145">
        <v>45</v>
      </c>
      <c r="B56" s="41" t="str">
        <f>+IFERROR((VLOOKUP(A56,Hoja4!$A$2:$M$1051,4,FALSE)),"")</f>
        <v/>
      </c>
      <c r="C56" s="41" t="str">
        <f>+IFERROR((VLOOKUP(A56,Hoja4!$A$2:$M$1051,5,FALSE)),"")</f>
        <v/>
      </c>
      <c r="D56" s="42" t="str">
        <f>+IFERROR((VLOOKUP(A56,Hoja4!$A$2:$AA$1051,6,FALSE)),"")</f>
        <v/>
      </c>
      <c r="E56" s="42" t="str">
        <f>+IFERROR((VLOOKUP(A56,Hoja4!$A$2:$AA$1051,7,FALSE)),"")</f>
        <v/>
      </c>
      <c r="F56" s="42" t="str">
        <f>+IFERROR((VLOOKUP(A56,Hoja4!$A$2:$AA$1051,8,FALSE)),"")</f>
        <v/>
      </c>
      <c r="G56" s="42" t="str">
        <f>+IFERROR((VLOOKUP(A56,Hoja4!$A$2:$AA$1051,9,FALSE)),"")</f>
        <v/>
      </c>
      <c r="H56" s="42" t="str">
        <f>+IFERROR((VLOOKUP(A56,Hoja4!$A$2:$AA$1051,10,FALSE)),"")</f>
        <v/>
      </c>
      <c r="I56" s="42" t="str">
        <f>+IFERROR((VLOOKUP(A56,Hoja4!$A$2:$AA$1051,11,FALSE)),"")</f>
        <v/>
      </c>
      <c r="J56" s="42" t="str">
        <f>+IFERROR((VLOOKUP(A56,Hoja4!$A$2:$AA$1051,12,FALSE)),"")</f>
        <v/>
      </c>
      <c r="K56" s="149" t="str">
        <f>+IFERROR((VLOOKUP(A56,Hoja4!$A$2:$AA$1051,13,FALSE)),"")</f>
        <v/>
      </c>
      <c r="L56" s="144" t="str">
        <f>+IFERROR((VLOOKUP(A56,Hoja4!$A$2:$AA$1051,14,FALSE)),"")</f>
        <v/>
      </c>
    </row>
    <row r="57" spans="1:12" x14ac:dyDescent="0.25">
      <c r="A57" s="145">
        <v>46</v>
      </c>
      <c r="B57" s="41" t="str">
        <f>+IFERROR((VLOOKUP(A57,Hoja4!$A$2:$M$1051,4,FALSE)),"")</f>
        <v/>
      </c>
      <c r="C57" s="41" t="str">
        <f>+IFERROR((VLOOKUP(A57,Hoja4!$A$2:$M$1051,5,FALSE)),"")</f>
        <v/>
      </c>
      <c r="D57" s="42" t="str">
        <f>+IFERROR((VLOOKUP(A57,Hoja4!$A$2:$AA$1051,6,FALSE)),"")</f>
        <v/>
      </c>
      <c r="E57" s="42" t="str">
        <f>+IFERROR((VLOOKUP(A57,Hoja4!$A$2:$AA$1051,7,FALSE)),"")</f>
        <v/>
      </c>
      <c r="F57" s="42" t="str">
        <f>+IFERROR((VLOOKUP(A57,Hoja4!$A$2:$AA$1051,8,FALSE)),"")</f>
        <v/>
      </c>
      <c r="G57" s="42" t="str">
        <f>+IFERROR((VLOOKUP(A57,Hoja4!$A$2:$AA$1051,9,FALSE)),"")</f>
        <v/>
      </c>
      <c r="H57" s="42" t="str">
        <f>+IFERROR((VLOOKUP(A57,Hoja4!$A$2:$AA$1051,10,FALSE)),"")</f>
        <v/>
      </c>
      <c r="I57" s="42" t="str">
        <f>+IFERROR((VLOOKUP(A57,Hoja4!$A$2:$AA$1051,11,FALSE)),"")</f>
        <v/>
      </c>
      <c r="J57" s="42" t="str">
        <f>+IFERROR((VLOOKUP(A57,Hoja4!$A$2:$AA$1051,12,FALSE)),"")</f>
        <v/>
      </c>
      <c r="K57" s="149" t="str">
        <f>+IFERROR((VLOOKUP(A57,Hoja4!$A$2:$AA$1051,13,FALSE)),"")</f>
        <v/>
      </c>
      <c r="L57" s="144" t="str">
        <f>+IFERROR((VLOOKUP(A57,Hoja4!$A$2:$AA$1051,14,FALSE)),"")</f>
        <v/>
      </c>
    </row>
    <row r="58" spans="1:12" x14ac:dyDescent="0.25">
      <c r="A58" s="145">
        <v>47</v>
      </c>
      <c r="B58" s="41" t="str">
        <f>+IFERROR((VLOOKUP(A58,Hoja4!$A$2:$M$1051,4,FALSE)),"")</f>
        <v/>
      </c>
      <c r="C58" s="41" t="str">
        <f>+IFERROR((VLOOKUP(A58,Hoja4!$A$2:$M$1051,5,FALSE)),"")</f>
        <v/>
      </c>
      <c r="D58" s="42" t="str">
        <f>+IFERROR((VLOOKUP(A58,Hoja4!$A$2:$AA$1051,6,FALSE)),"")</f>
        <v/>
      </c>
      <c r="E58" s="42" t="str">
        <f>+IFERROR((VLOOKUP(A58,Hoja4!$A$2:$AA$1051,7,FALSE)),"")</f>
        <v/>
      </c>
      <c r="F58" s="42" t="str">
        <f>+IFERROR((VLOOKUP(A58,Hoja4!$A$2:$AA$1051,8,FALSE)),"")</f>
        <v/>
      </c>
      <c r="G58" s="42" t="str">
        <f>+IFERROR((VLOOKUP(A58,Hoja4!$A$2:$AA$1051,9,FALSE)),"")</f>
        <v/>
      </c>
      <c r="H58" s="42" t="str">
        <f>+IFERROR((VLOOKUP(A58,Hoja4!$A$2:$AA$1051,10,FALSE)),"")</f>
        <v/>
      </c>
      <c r="I58" s="42" t="str">
        <f>+IFERROR((VLOOKUP(A58,Hoja4!$A$2:$AA$1051,11,FALSE)),"")</f>
        <v/>
      </c>
      <c r="J58" s="42" t="str">
        <f>+IFERROR((VLOOKUP(A58,Hoja4!$A$2:$AA$1051,12,FALSE)),"")</f>
        <v/>
      </c>
      <c r="K58" s="149" t="str">
        <f>+IFERROR((VLOOKUP(A58,Hoja4!$A$2:$AA$1051,13,FALSE)),"")</f>
        <v/>
      </c>
      <c r="L58" s="144" t="str">
        <f>+IFERROR((VLOOKUP(A58,Hoja4!$A$2:$AA$1051,14,FALSE)),"")</f>
        <v/>
      </c>
    </row>
    <row r="59" spans="1:12" x14ac:dyDescent="0.25">
      <c r="A59" s="145">
        <v>48</v>
      </c>
      <c r="B59" s="41" t="str">
        <f>+IFERROR((VLOOKUP(A59,Hoja4!$A$2:$M$1051,4,FALSE)),"")</f>
        <v/>
      </c>
      <c r="C59" s="41" t="str">
        <f>+IFERROR((VLOOKUP(A59,Hoja4!$A$2:$M$1051,5,FALSE)),"")</f>
        <v/>
      </c>
      <c r="D59" s="42" t="str">
        <f>+IFERROR((VLOOKUP(A59,Hoja4!$A$2:$AA$1051,6,FALSE)),"")</f>
        <v/>
      </c>
      <c r="E59" s="42" t="str">
        <f>+IFERROR((VLOOKUP(A59,Hoja4!$A$2:$AA$1051,7,FALSE)),"")</f>
        <v/>
      </c>
      <c r="F59" s="42" t="str">
        <f>+IFERROR((VLOOKUP(A59,Hoja4!$A$2:$AA$1051,8,FALSE)),"")</f>
        <v/>
      </c>
      <c r="G59" s="42" t="str">
        <f>+IFERROR((VLOOKUP(A59,Hoja4!$A$2:$AA$1051,9,FALSE)),"")</f>
        <v/>
      </c>
      <c r="H59" s="42" t="str">
        <f>+IFERROR((VLOOKUP(A59,Hoja4!$A$2:$AA$1051,10,FALSE)),"")</f>
        <v/>
      </c>
      <c r="I59" s="42" t="str">
        <f>+IFERROR((VLOOKUP(A59,Hoja4!$A$2:$AA$1051,11,FALSE)),"")</f>
        <v/>
      </c>
      <c r="J59" s="42" t="str">
        <f>+IFERROR((VLOOKUP(A59,Hoja4!$A$2:$AA$1051,12,FALSE)),"")</f>
        <v/>
      </c>
      <c r="K59" s="149" t="str">
        <f>+IFERROR((VLOOKUP(A59,Hoja4!$A$2:$AA$1051,13,FALSE)),"")</f>
        <v/>
      </c>
      <c r="L59" s="144" t="str">
        <f>+IFERROR((VLOOKUP(A59,Hoja4!$A$2:$AA$1051,14,FALSE)),"")</f>
        <v/>
      </c>
    </row>
    <row r="60" spans="1:12" x14ac:dyDescent="0.25">
      <c r="A60" s="145">
        <v>49</v>
      </c>
      <c r="B60" s="41" t="str">
        <f>+IFERROR((VLOOKUP(A60,Hoja4!$A$2:$M$1051,4,FALSE)),"")</f>
        <v/>
      </c>
      <c r="C60" s="41" t="str">
        <f>+IFERROR((VLOOKUP(A60,Hoja4!$A$2:$M$1051,5,FALSE)),"")</f>
        <v/>
      </c>
      <c r="D60" s="42" t="str">
        <f>+IFERROR((VLOOKUP(A60,Hoja4!$A$2:$AA$1051,6,FALSE)),"")</f>
        <v/>
      </c>
      <c r="E60" s="42" t="str">
        <f>+IFERROR((VLOOKUP(A60,Hoja4!$A$2:$AA$1051,7,FALSE)),"")</f>
        <v/>
      </c>
      <c r="F60" s="42" t="str">
        <f>+IFERROR((VLOOKUP(A60,Hoja4!$A$2:$AA$1051,8,FALSE)),"")</f>
        <v/>
      </c>
      <c r="G60" s="42" t="str">
        <f>+IFERROR((VLOOKUP(A60,Hoja4!$A$2:$AA$1051,9,FALSE)),"")</f>
        <v/>
      </c>
      <c r="H60" s="42" t="str">
        <f>+IFERROR((VLOOKUP(A60,Hoja4!$A$2:$AA$1051,10,FALSE)),"")</f>
        <v/>
      </c>
      <c r="I60" s="42" t="str">
        <f>+IFERROR((VLOOKUP(A60,Hoja4!$A$2:$AA$1051,11,FALSE)),"")</f>
        <v/>
      </c>
      <c r="J60" s="42" t="str">
        <f>+IFERROR((VLOOKUP(A60,Hoja4!$A$2:$AA$1051,12,FALSE)),"")</f>
        <v/>
      </c>
      <c r="K60" s="149" t="str">
        <f>+IFERROR((VLOOKUP(A60,Hoja4!$A$2:$AA$1051,13,FALSE)),"")</f>
        <v/>
      </c>
      <c r="L60" s="144" t="str">
        <f>+IFERROR((VLOOKUP(A60,Hoja4!$A$2:$AA$1051,14,FALSE)),"")</f>
        <v/>
      </c>
    </row>
    <row r="61" spans="1:12" x14ac:dyDescent="0.25">
      <c r="A61" s="145">
        <v>50</v>
      </c>
      <c r="B61" s="41" t="str">
        <f>+IFERROR((VLOOKUP(A61,Hoja4!$A$2:$M$1051,4,FALSE)),"")</f>
        <v/>
      </c>
      <c r="C61" s="41" t="str">
        <f>+IFERROR((VLOOKUP(A61,Hoja4!$A$2:$M$1051,5,FALSE)),"")</f>
        <v/>
      </c>
      <c r="D61" s="42" t="str">
        <f>+IFERROR((VLOOKUP(A61,Hoja4!$A$2:$AA$1051,6,FALSE)),"")</f>
        <v/>
      </c>
      <c r="E61" s="42" t="str">
        <f>+IFERROR((VLOOKUP(A61,Hoja4!$A$2:$AA$1051,7,FALSE)),"")</f>
        <v/>
      </c>
      <c r="F61" s="42" t="str">
        <f>+IFERROR((VLOOKUP(A61,Hoja4!$A$2:$AA$1051,8,FALSE)),"")</f>
        <v/>
      </c>
      <c r="G61" s="42" t="str">
        <f>+IFERROR((VLOOKUP(A61,Hoja4!$A$2:$AA$1051,9,FALSE)),"")</f>
        <v/>
      </c>
      <c r="H61" s="42" t="str">
        <f>+IFERROR((VLOOKUP(A61,Hoja4!$A$2:$AA$1051,10,FALSE)),"")</f>
        <v/>
      </c>
      <c r="I61" s="42" t="str">
        <f>+IFERROR((VLOOKUP(A61,Hoja4!$A$2:$AA$1051,11,FALSE)),"")</f>
        <v/>
      </c>
      <c r="J61" s="42" t="str">
        <f>+IFERROR((VLOOKUP(A61,Hoja4!$A$2:$AA$1051,12,FALSE)),"")</f>
        <v/>
      </c>
      <c r="K61" s="149" t="str">
        <f>+IFERROR((VLOOKUP(A61,Hoja4!$A$2:$AA$1051,13,FALSE)),"")</f>
        <v/>
      </c>
      <c r="L61" s="144" t="str">
        <f>+IFERROR((VLOOKUP(A61,Hoja4!$A$2:$AA$1051,14,FALSE)),"")</f>
        <v/>
      </c>
    </row>
    <row r="62" spans="1:12" x14ac:dyDescent="0.25">
      <c r="A62" s="145">
        <v>51</v>
      </c>
      <c r="B62" s="41" t="str">
        <f>+IFERROR((VLOOKUP(A62,Hoja4!$A$2:$M$1051,4,FALSE)),"")</f>
        <v/>
      </c>
      <c r="C62" s="41" t="str">
        <f>+IFERROR((VLOOKUP(A62,Hoja4!$A$2:$M$1051,5,FALSE)),"")</f>
        <v/>
      </c>
      <c r="D62" s="42" t="str">
        <f>+IFERROR((VLOOKUP(A62,Hoja4!$A$2:$AA$1051,6,FALSE)),"")</f>
        <v/>
      </c>
      <c r="E62" s="42" t="str">
        <f>+IFERROR((VLOOKUP(A62,Hoja4!$A$2:$AA$1051,7,FALSE)),"")</f>
        <v/>
      </c>
      <c r="F62" s="42" t="str">
        <f>+IFERROR((VLOOKUP(A62,Hoja4!$A$2:$AA$1051,8,FALSE)),"")</f>
        <v/>
      </c>
      <c r="G62" s="42" t="str">
        <f>+IFERROR((VLOOKUP(A62,Hoja4!$A$2:$AA$1051,9,FALSE)),"")</f>
        <v/>
      </c>
      <c r="H62" s="42" t="str">
        <f>+IFERROR((VLOOKUP(A62,Hoja4!$A$2:$AA$1051,10,FALSE)),"")</f>
        <v/>
      </c>
      <c r="I62" s="42" t="str">
        <f>+IFERROR((VLOOKUP(A62,Hoja4!$A$2:$AA$1051,11,FALSE)),"")</f>
        <v/>
      </c>
      <c r="J62" s="42" t="str">
        <f>+IFERROR((VLOOKUP(A62,Hoja4!$A$2:$AA$1051,12,FALSE)),"")</f>
        <v/>
      </c>
      <c r="K62" s="149" t="str">
        <f>+IFERROR((VLOOKUP(A62,Hoja4!$A$2:$AA$1051,13,FALSE)),"")</f>
        <v/>
      </c>
      <c r="L62" s="144" t="str">
        <f>+IFERROR((VLOOKUP(A62,Hoja4!$A$2:$AA$1051,14,FALSE)),"")</f>
        <v/>
      </c>
    </row>
    <row r="63" spans="1:12" x14ac:dyDescent="0.25">
      <c r="A63" s="145">
        <v>52</v>
      </c>
      <c r="B63" s="41" t="str">
        <f>+IFERROR((VLOOKUP(A63,Hoja4!$A$2:$M$1051,4,FALSE)),"")</f>
        <v/>
      </c>
      <c r="C63" s="41" t="str">
        <f>+IFERROR((VLOOKUP(A63,Hoja4!$A$2:$M$1051,5,FALSE)),"")</f>
        <v/>
      </c>
      <c r="D63" s="42" t="str">
        <f>+IFERROR((VLOOKUP(A63,Hoja4!$A$2:$AA$1051,6,FALSE)),"")</f>
        <v/>
      </c>
      <c r="E63" s="42" t="str">
        <f>+IFERROR((VLOOKUP(A63,Hoja4!$A$2:$AA$1051,7,FALSE)),"")</f>
        <v/>
      </c>
      <c r="F63" s="42" t="str">
        <f>+IFERROR((VLOOKUP(A63,Hoja4!$A$2:$AA$1051,8,FALSE)),"")</f>
        <v/>
      </c>
      <c r="G63" s="42" t="str">
        <f>+IFERROR((VLOOKUP(A63,Hoja4!$A$2:$AA$1051,9,FALSE)),"")</f>
        <v/>
      </c>
      <c r="H63" s="42" t="str">
        <f>+IFERROR((VLOOKUP(A63,Hoja4!$A$2:$AA$1051,10,FALSE)),"")</f>
        <v/>
      </c>
      <c r="I63" s="42" t="str">
        <f>+IFERROR((VLOOKUP(A63,Hoja4!$A$2:$AA$1051,11,FALSE)),"")</f>
        <v/>
      </c>
      <c r="J63" s="42" t="str">
        <f>+IFERROR((VLOOKUP(A63,Hoja4!$A$2:$AA$1051,12,FALSE)),"")</f>
        <v/>
      </c>
      <c r="K63" s="149" t="str">
        <f>+IFERROR((VLOOKUP(A63,Hoja4!$A$2:$AA$1051,13,FALSE)),"")</f>
        <v/>
      </c>
      <c r="L63" s="144" t="str">
        <f>+IFERROR((VLOOKUP(A63,Hoja4!$A$2:$AA$1051,14,FALSE)),"")</f>
        <v/>
      </c>
    </row>
    <row r="64" spans="1:12" x14ac:dyDescent="0.25">
      <c r="A64" s="145">
        <v>53</v>
      </c>
      <c r="B64" s="41" t="str">
        <f>+IFERROR((VLOOKUP(A64,Hoja4!$A$2:$M$1051,4,FALSE)),"")</f>
        <v/>
      </c>
      <c r="C64" s="41" t="str">
        <f>+IFERROR((VLOOKUP(A64,Hoja4!$A$2:$M$1051,5,FALSE)),"")</f>
        <v/>
      </c>
      <c r="D64" s="42" t="str">
        <f>+IFERROR((VLOOKUP(A64,Hoja4!$A$2:$AA$1051,6,FALSE)),"")</f>
        <v/>
      </c>
      <c r="E64" s="42" t="str">
        <f>+IFERROR((VLOOKUP(A64,Hoja4!$A$2:$AA$1051,7,FALSE)),"")</f>
        <v/>
      </c>
      <c r="F64" s="42" t="str">
        <f>+IFERROR((VLOOKUP(A64,Hoja4!$A$2:$AA$1051,8,FALSE)),"")</f>
        <v/>
      </c>
      <c r="G64" s="42" t="str">
        <f>+IFERROR((VLOOKUP(A64,Hoja4!$A$2:$AA$1051,9,FALSE)),"")</f>
        <v/>
      </c>
      <c r="H64" s="42" t="str">
        <f>+IFERROR((VLOOKUP(A64,Hoja4!$A$2:$AA$1051,10,FALSE)),"")</f>
        <v/>
      </c>
      <c r="I64" s="42" t="str">
        <f>+IFERROR((VLOOKUP(A64,Hoja4!$A$2:$AA$1051,11,FALSE)),"")</f>
        <v/>
      </c>
      <c r="J64" s="42" t="str">
        <f>+IFERROR((VLOOKUP(A64,Hoja4!$A$2:$AA$1051,12,FALSE)),"")</f>
        <v/>
      </c>
      <c r="K64" s="149" t="str">
        <f>+IFERROR((VLOOKUP(A64,Hoja4!$A$2:$AA$1051,13,FALSE)),"")</f>
        <v/>
      </c>
      <c r="L64" s="144" t="str">
        <f>+IFERROR((VLOOKUP(A64,Hoja4!$A$2:$AA$1051,14,FALSE)),"")</f>
        <v/>
      </c>
    </row>
    <row r="65" spans="1:12" x14ac:dyDescent="0.25">
      <c r="A65" s="145">
        <v>54</v>
      </c>
      <c r="B65" s="41" t="str">
        <f>+IFERROR((VLOOKUP(A65,Hoja4!$A$2:$M$1051,4,FALSE)),"")</f>
        <v/>
      </c>
      <c r="C65" s="41" t="str">
        <f>+IFERROR((VLOOKUP(A65,Hoja4!$A$2:$M$1051,5,FALSE)),"")</f>
        <v/>
      </c>
      <c r="D65" s="42" t="str">
        <f>+IFERROR((VLOOKUP(A65,Hoja4!$A$2:$AA$1051,6,FALSE)),"")</f>
        <v/>
      </c>
      <c r="E65" s="42" t="str">
        <f>+IFERROR((VLOOKUP(A65,Hoja4!$A$2:$AA$1051,7,FALSE)),"")</f>
        <v/>
      </c>
      <c r="F65" s="42" t="str">
        <f>+IFERROR((VLOOKUP(A65,Hoja4!$A$2:$AA$1051,8,FALSE)),"")</f>
        <v/>
      </c>
      <c r="G65" s="42" t="str">
        <f>+IFERROR((VLOOKUP(A65,Hoja4!$A$2:$AA$1051,9,FALSE)),"")</f>
        <v/>
      </c>
      <c r="H65" s="42" t="str">
        <f>+IFERROR((VLOOKUP(A65,Hoja4!$A$2:$AA$1051,10,FALSE)),"")</f>
        <v/>
      </c>
      <c r="I65" s="42" t="str">
        <f>+IFERROR((VLOOKUP(A65,Hoja4!$A$2:$AA$1051,11,FALSE)),"")</f>
        <v/>
      </c>
      <c r="J65" s="42" t="str">
        <f>+IFERROR((VLOOKUP(A65,Hoja4!$A$2:$AA$1051,12,FALSE)),"")</f>
        <v/>
      </c>
      <c r="K65" s="149" t="str">
        <f>+IFERROR((VLOOKUP(A65,Hoja4!$A$2:$AA$1051,13,FALSE)),"")</f>
        <v/>
      </c>
      <c r="L65" s="144" t="str">
        <f>+IFERROR((VLOOKUP(A65,Hoja4!$A$2:$AA$1051,14,FALSE)),"")</f>
        <v/>
      </c>
    </row>
    <row r="66" spans="1:12" x14ac:dyDescent="0.25">
      <c r="A66" s="145">
        <v>55</v>
      </c>
      <c r="B66" s="41" t="str">
        <f>+IFERROR((VLOOKUP(A66,Hoja4!$A$2:$M$1051,4,FALSE)),"")</f>
        <v/>
      </c>
      <c r="C66" s="41" t="str">
        <f>+IFERROR((VLOOKUP(A66,Hoja4!$A$2:$M$1051,5,FALSE)),"")</f>
        <v/>
      </c>
      <c r="D66" s="42" t="str">
        <f>+IFERROR((VLOOKUP(A66,Hoja4!$A$2:$AA$1051,6,FALSE)),"")</f>
        <v/>
      </c>
      <c r="E66" s="42" t="str">
        <f>+IFERROR((VLOOKUP(A66,Hoja4!$A$2:$AA$1051,7,FALSE)),"")</f>
        <v/>
      </c>
      <c r="F66" s="42" t="str">
        <f>+IFERROR((VLOOKUP(A66,Hoja4!$A$2:$AA$1051,8,FALSE)),"")</f>
        <v/>
      </c>
      <c r="G66" s="42" t="str">
        <f>+IFERROR((VLOOKUP(A66,Hoja4!$A$2:$AA$1051,9,FALSE)),"")</f>
        <v/>
      </c>
      <c r="H66" s="42" t="str">
        <f>+IFERROR((VLOOKUP(A66,Hoja4!$A$2:$AA$1051,10,FALSE)),"")</f>
        <v/>
      </c>
      <c r="I66" s="42" t="str">
        <f>+IFERROR((VLOOKUP(A66,Hoja4!$A$2:$AA$1051,11,FALSE)),"")</f>
        <v/>
      </c>
      <c r="J66" s="42" t="str">
        <f>+IFERROR((VLOOKUP(A66,Hoja4!$A$2:$AA$1051,12,FALSE)),"")</f>
        <v/>
      </c>
      <c r="K66" s="149" t="str">
        <f>+IFERROR((VLOOKUP(A66,Hoja4!$A$2:$AA$1051,13,FALSE)),"")</f>
        <v/>
      </c>
      <c r="L66" s="144" t="str">
        <f>+IFERROR((VLOOKUP(A66,Hoja4!$A$2:$AA$1051,14,FALSE)),"")</f>
        <v/>
      </c>
    </row>
    <row r="67" spans="1:12" x14ac:dyDescent="0.25">
      <c r="A67" s="145">
        <v>56</v>
      </c>
      <c r="B67" s="41" t="str">
        <f>+IFERROR((VLOOKUP(A67,Hoja4!$A$2:$M$1051,4,FALSE)),"")</f>
        <v/>
      </c>
      <c r="C67" s="41" t="str">
        <f>+IFERROR((VLOOKUP(A67,Hoja4!$A$2:$M$1051,5,FALSE)),"")</f>
        <v/>
      </c>
      <c r="D67" s="42" t="str">
        <f>+IFERROR((VLOOKUP(A67,Hoja4!$A$2:$AA$1051,6,FALSE)),"")</f>
        <v/>
      </c>
      <c r="E67" s="42" t="str">
        <f>+IFERROR((VLOOKUP(A67,Hoja4!$A$2:$AA$1051,7,FALSE)),"")</f>
        <v/>
      </c>
      <c r="F67" s="42" t="str">
        <f>+IFERROR((VLOOKUP(A67,Hoja4!$A$2:$AA$1051,8,FALSE)),"")</f>
        <v/>
      </c>
      <c r="G67" s="42" t="str">
        <f>+IFERROR((VLOOKUP(A67,Hoja4!$A$2:$AA$1051,9,FALSE)),"")</f>
        <v/>
      </c>
      <c r="H67" s="42" t="str">
        <f>+IFERROR((VLOOKUP(A67,Hoja4!$A$2:$AA$1051,10,FALSE)),"")</f>
        <v/>
      </c>
      <c r="I67" s="42" t="str">
        <f>+IFERROR((VLOOKUP(A67,Hoja4!$A$2:$AA$1051,11,FALSE)),"")</f>
        <v/>
      </c>
      <c r="J67" s="42" t="str">
        <f>+IFERROR((VLOOKUP(A67,Hoja4!$A$2:$AA$1051,12,FALSE)),"")</f>
        <v/>
      </c>
      <c r="K67" s="149" t="str">
        <f>+IFERROR((VLOOKUP(A67,Hoja4!$A$2:$AA$1051,13,FALSE)),"")</f>
        <v/>
      </c>
      <c r="L67" s="144" t="str">
        <f>+IFERROR((VLOOKUP(A67,Hoja4!$A$2:$AA$1051,14,FALSE)),"")</f>
        <v/>
      </c>
    </row>
    <row r="68" spans="1:12" x14ac:dyDescent="0.25">
      <c r="A68" s="145">
        <v>57</v>
      </c>
      <c r="B68" s="41" t="str">
        <f>+IFERROR((VLOOKUP(A68,Hoja4!$A$2:$M$1051,4,FALSE)),"")</f>
        <v/>
      </c>
      <c r="C68" s="41" t="str">
        <f>+IFERROR((VLOOKUP(A68,Hoja4!$A$2:$M$1051,5,FALSE)),"")</f>
        <v/>
      </c>
      <c r="D68" s="42" t="str">
        <f>+IFERROR((VLOOKUP(A68,Hoja4!$A$2:$AA$1051,6,FALSE)),"")</f>
        <v/>
      </c>
      <c r="E68" s="42" t="str">
        <f>+IFERROR((VLOOKUP(A68,Hoja4!$A$2:$AA$1051,7,FALSE)),"")</f>
        <v/>
      </c>
      <c r="F68" s="42" t="str">
        <f>+IFERROR((VLOOKUP(A68,Hoja4!$A$2:$AA$1051,8,FALSE)),"")</f>
        <v/>
      </c>
      <c r="G68" s="42" t="str">
        <f>+IFERROR((VLOOKUP(A68,Hoja4!$A$2:$AA$1051,9,FALSE)),"")</f>
        <v/>
      </c>
      <c r="H68" s="42" t="str">
        <f>+IFERROR((VLOOKUP(A68,Hoja4!$A$2:$AA$1051,10,FALSE)),"")</f>
        <v/>
      </c>
      <c r="I68" s="42" t="str">
        <f>+IFERROR((VLOOKUP(A68,Hoja4!$A$2:$AA$1051,11,FALSE)),"")</f>
        <v/>
      </c>
      <c r="J68" s="42" t="str">
        <f>+IFERROR((VLOOKUP(A68,Hoja4!$A$2:$AA$1051,12,FALSE)),"")</f>
        <v/>
      </c>
      <c r="K68" s="149" t="str">
        <f>+IFERROR((VLOOKUP(A68,Hoja4!$A$2:$AA$1051,13,FALSE)),"")</f>
        <v/>
      </c>
      <c r="L68" s="144" t="str">
        <f>+IFERROR((VLOOKUP(A68,Hoja4!$A$2:$AA$1051,14,FALSE)),"")</f>
        <v/>
      </c>
    </row>
    <row r="69" spans="1:12" x14ac:dyDescent="0.25">
      <c r="A69" s="145">
        <v>58</v>
      </c>
      <c r="B69" s="41" t="str">
        <f>+IFERROR((VLOOKUP(A69,Hoja4!$A$2:$M$1051,4,FALSE)),"")</f>
        <v/>
      </c>
      <c r="C69" s="41" t="str">
        <f>+IFERROR((VLOOKUP(A69,Hoja4!$A$2:$M$1051,5,FALSE)),"")</f>
        <v/>
      </c>
      <c r="D69" s="42" t="str">
        <f>+IFERROR((VLOOKUP(A69,Hoja4!$A$2:$AA$1051,6,FALSE)),"")</f>
        <v/>
      </c>
      <c r="E69" s="42" t="str">
        <f>+IFERROR((VLOOKUP(A69,Hoja4!$A$2:$AA$1051,7,FALSE)),"")</f>
        <v/>
      </c>
      <c r="F69" s="42" t="str">
        <f>+IFERROR((VLOOKUP(A69,Hoja4!$A$2:$AA$1051,8,FALSE)),"")</f>
        <v/>
      </c>
      <c r="G69" s="42" t="str">
        <f>+IFERROR((VLOOKUP(A69,Hoja4!$A$2:$AA$1051,9,FALSE)),"")</f>
        <v/>
      </c>
      <c r="H69" s="42" t="str">
        <f>+IFERROR((VLOOKUP(A69,Hoja4!$A$2:$AA$1051,10,FALSE)),"")</f>
        <v/>
      </c>
      <c r="I69" s="42" t="str">
        <f>+IFERROR((VLOOKUP(A69,Hoja4!$A$2:$AA$1051,11,FALSE)),"")</f>
        <v/>
      </c>
      <c r="J69" s="42" t="str">
        <f>+IFERROR((VLOOKUP(A69,Hoja4!$A$2:$AA$1051,12,FALSE)),"")</f>
        <v/>
      </c>
      <c r="K69" s="149" t="str">
        <f>+IFERROR((VLOOKUP(A69,Hoja4!$A$2:$AA$1051,13,FALSE)),"")</f>
        <v/>
      </c>
      <c r="L69" s="144" t="str">
        <f>+IFERROR((VLOOKUP(A69,Hoja4!$A$2:$AA$1051,14,FALSE)),"")</f>
        <v/>
      </c>
    </row>
    <row r="70" spans="1:12" x14ac:dyDescent="0.25">
      <c r="A70" s="145">
        <v>59</v>
      </c>
      <c r="B70" s="41" t="str">
        <f>+IFERROR((VLOOKUP(A70,Hoja4!$A$2:$M$1051,4,FALSE)),"")</f>
        <v/>
      </c>
      <c r="C70" s="41" t="str">
        <f>+IFERROR((VLOOKUP(A70,Hoja4!$A$2:$M$1051,5,FALSE)),"")</f>
        <v/>
      </c>
      <c r="D70" s="42" t="str">
        <f>+IFERROR((VLOOKUP(A70,Hoja4!$A$2:$AA$1051,6,FALSE)),"")</f>
        <v/>
      </c>
      <c r="E70" s="42" t="str">
        <f>+IFERROR((VLOOKUP(A70,Hoja4!$A$2:$AA$1051,7,FALSE)),"")</f>
        <v/>
      </c>
      <c r="F70" s="42" t="str">
        <f>+IFERROR((VLOOKUP(A70,Hoja4!$A$2:$AA$1051,8,FALSE)),"")</f>
        <v/>
      </c>
      <c r="G70" s="42" t="str">
        <f>+IFERROR((VLOOKUP(A70,Hoja4!$A$2:$AA$1051,9,FALSE)),"")</f>
        <v/>
      </c>
      <c r="H70" s="42" t="str">
        <f>+IFERROR((VLOOKUP(A70,Hoja4!$A$2:$AA$1051,10,FALSE)),"")</f>
        <v/>
      </c>
      <c r="I70" s="42" t="str">
        <f>+IFERROR((VLOOKUP(A70,Hoja4!$A$2:$AA$1051,11,FALSE)),"")</f>
        <v/>
      </c>
      <c r="J70" s="42" t="str">
        <f>+IFERROR((VLOOKUP(A70,Hoja4!$A$2:$AA$1051,12,FALSE)),"")</f>
        <v/>
      </c>
      <c r="K70" s="149" t="str">
        <f>+IFERROR((VLOOKUP(A70,Hoja4!$A$2:$AA$1051,13,FALSE)),"")</f>
        <v/>
      </c>
      <c r="L70" s="144" t="str">
        <f>+IFERROR((VLOOKUP(A70,Hoja4!$A$2:$AA$1051,14,FALSE)),"")</f>
        <v/>
      </c>
    </row>
    <row r="71" spans="1:12" x14ac:dyDescent="0.25">
      <c r="A71" s="145">
        <v>60</v>
      </c>
      <c r="B71" s="41" t="str">
        <f>+IFERROR((VLOOKUP(A71,Hoja4!$A$2:$M$1051,4,FALSE)),"")</f>
        <v/>
      </c>
      <c r="C71" s="41" t="str">
        <f>+IFERROR((VLOOKUP(A71,Hoja4!$A$2:$M$1051,5,FALSE)),"")</f>
        <v/>
      </c>
      <c r="D71" s="42" t="str">
        <f>+IFERROR((VLOOKUP(A71,Hoja4!$A$2:$AA$1051,6,FALSE)),"")</f>
        <v/>
      </c>
      <c r="E71" s="42" t="str">
        <f>+IFERROR((VLOOKUP(A71,Hoja4!$A$2:$AA$1051,7,FALSE)),"")</f>
        <v/>
      </c>
      <c r="F71" s="42" t="str">
        <f>+IFERROR((VLOOKUP(A71,Hoja4!$A$2:$AA$1051,8,FALSE)),"")</f>
        <v/>
      </c>
      <c r="G71" s="42" t="str">
        <f>+IFERROR((VLOOKUP(A71,Hoja4!$A$2:$AA$1051,9,FALSE)),"")</f>
        <v/>
      </c>
      <c r="H71" s="42" t="str">
        <f>+IFERROR((VLOOKUP(A71,Hoja4!$A$2:$AA$1051,10,FALSE)),"")</f>
        <v/>
      </c>
      <c r="I71" s="42" t="str">
        <f>+IFERROR((VLOOKUP(A71,Hoja4!$A$2:$AA$1051,11,FALSE)),"")</f>
        <v/>
      </c>
      <c r="J71" s="42" t="str">
        <f>+IFERROR((VLOOKUP(A71,Hoja4!$A$2:$AA$1051,12,FALSE)),"")</f>
        <v/>
      </c>
      <c r="K71" s="149" t="str">
        <f>+IFERROR((VLOOKUP(A71,Hoja4!$A$2:$AA$1051,13,FALSE)),"")</f>
        <v/>
      </c>
      <c r="L71" s="144" t="str">
        <f>+IFERROR((VLOOKUP(A71,Hoja4!$A$2:$AA$1051,14,FALSE)),"")</f>
        <v/>
      </c>
    </row>
    <row r="72" spans="1:12" x14ac:dyDescent="0.25">
      <c r="A72" s="145">
        <v>61</v>
      </c>
      <c r="B72" s="41" t="str">
        <f>+IFERROR((VLOOKUP(A72,Hoja4!$A$2:$M$1051,4,FALSE)),"")</f>
        <v/>
      </c>
      <c r="C72" s="41" t="str">
        <f>+IFERROR((VLOOKUP(A72,Hoja4!$A$2:$M$1051,5,FALSE)),"")</f>
        <v/>
      </c>
      <c r="D72" s="42" t="str">
        <f>+IFERROR((VLOOKUP(A72,Hoja4!$A$2:$AA$1051,6,FALSE)),"")</f>
        <v/>
      </c>
      <c r="E72" s="42" t="str">
        <f>+IFERROR((VLOOKUP(A72,Hoja4!$A$2:$AA$1051,7,FALSE)),"")</f>
        <v/>
      </c>
      <c r="F72" s="42" t="str">
        <f>+IFERROR((VLOOKUP(A72,Hoja4!$A$2:$AA$1051,8,FALSE)),"")</f>
        <v/>
      </c>
      <c r="G72" s="42" t="str">
        <f>+IFERROR((VLOOKUP(A72,Hoja4!$A$2:$AA$1051,9,FALSE)),"")</f>
        <v/>
      </c>
      <c r="H72" s="42" t="str">
        <f>+IFERROR((VLOOKUP(A72,Hoja4!$A$2:$AA$1051,10,FALSE)),"")</f>
        <v/>
      </c>
      <c r="I72" s="42" t="str">
        <f>+IFERROR((VLOOKUP(A72,Hoja4!$A$2:$AA$1051,11,FALSE)),"")</f>
        <v/>
      </c>
      <c r="J72" s="42" t="str">
        <f>+IFERROR((VLOOKUP(A72,Hoja4!$A$2:$AA$1051,12,FALSE)),"")</f>
        <v/>
      </c>
      <c r="K72" s="149" t="str">
        <f>+IFERROR((VLOOKUP(A72,Hoja4!$A$2:$AA$1051,13,FALSE)),"")</f>
        <v/>
      </c>
      <c r="L72" s="144" t="str">
        <f>+IFERROR((VLOOKUP(A72,Hoja4!$A$2:$AA$1051,14,FALSE)),"")</f>
        <v/>
      </c>
    </row>
    <row r="73" spans="1:12" x14ac:dyDescent="0.25">
      <c r="A73" s="145">
        <v>62</v>
      </c>
      <c r="B73" s="41" t="str">
        <f>+IFERROR((VLOOKUP(A73,Hoja4!$A$2:$M$1051,4,FALSE)),"")</f>
        <v/>
      </c>
      <c r="C73" s="41" t="str">
        <f>+IFERROR((VLOOKUP(A73,Hoja4!$A$2:$M$1051,5,FALSE)),"")</f>
        <v/>
      </c>
      <c r="D73" s="42" t="str">
        <f>+IFERROR((VLOOKUP(A73,Hoja4!$A$2:$AA$1051,6,FALSE)),"")</f>
        <v/>
      </c>
      <c r="E73" s="42" t="str">
        <f>+IFERROR((VLOOKUP(A73,Hoja4!$A$2:$AA$1051,7,FALSE)),"")</f>
        <v/>
      </c>
      <c r="F73" s="42" t="str">
        <f>+IFERROR((VLOOKUP(A73,Hoja4!$A$2:$AA$1051,8,FALSE)),"")</f>
        <v/>
      </c>
      <c r="G73" s="42" t="str">
        <f>+IFERROR((VLOOKUP(A73,Hoja4!$A$2:$AA$1051,9,FALSE)),"")</f>
        <v/>
      </c>
      <c r="H73" s="42" t="str">
        <f>+IFERROR((VLOOKUP(A73,Hoja4!$A$2:$AA$1051,10,FALSE)),"")</f>
        <v/>
      </c>
      <c r="I73" s="42" t="str">
        <f>+IFERROR((VLOOKUP(A73,Hoja4!$A$2:$AA$1051,11,FALSE)),"")</f>
        <v/>
      </c>
      <c r="J73" s="42" t="str">
        <f>+IFERROR((VLOOKUP(A73,Hoja4!$A$2:$AA$1051,12,FALSE)),"")</f>
        <v/>
      </c>
      <c r="K73" s="149" t="str">
        <f>+IFERROR((VLOOKUP(A73,Hoja4!$A$2:$AA$1051,13,FALSE)),"")</f>
        <v/>
      </c>
      <c r="L73" s="144" t="str">
        <f>+IFERROR((VLOOKUP(A73,Hoja4!$A$2:$AA$1051,14,FALSE)),"")</f>
        <v/>
      </c>
    </row>
    <row r="74" spans="1:12" x14ac:dyDescent="0.25">
      <c r="A74" s="145">
        <v>63</v>
      </c>
      <c r="B74" s="41" t="str">
        <f>+IFERROR((VLOOKUP(A74,Hoja4!$A$2:$M$1051,4,FALSE)),"")</f>
        <v/>
      </c>
      <c r="C74" s="41" t="str">
        <f>+IFERROR((VLOOKUP(A74,Hoja4!$A$2:$M$1051,5,FALSE)),"")</f>
        <v/>
      </c>
      <c r="D74" s="42" t="str">
        <f>+IFERROR((VLOOKUP(A74,Hoja4!$A$2:$AA$1051,6,FALSE)),"")</f>
        <v/>
      </c>
      <c r="E74" s="42" t="str">
        <f>+IFERROR((VLOOKUP(A74,Hoja4!$A$2:$AA$1051,7,FALSE)),"")</f>
        <v/>
      </c>
      <c r="F74" s="42" t="str">
        <f>+IFERROR((VLOOKUP(A74,Hoja4!$A$2:$AA$1051,8,FALSE)),"")</f>
        <v/>
      </c>
      <c r="G74" s="42" t="str">
        <f>+IFERROR((VLOOKUP(A74,Hoja4!$A$2:$AA$1051,9,FALSE)),"")</f>
        <v/>
      </c>
      <c r="H74" s="42" t="str">
        <f>+IFERROR((VLOOKUP(A74,Hoja4!$A$2:$AA$1051,10,FALSE)),"")</f>
        <v/>
      </c>
      <c r="I74" s="42" t="str">
        <f>+IFERROR((VLOOKUP(A74,Hoja4!$A$2:$AA$1051,11,FALSE)),"")</f>
        <v/>
      </c>
      <c r="J74" s="42" t="str">
        <f>+IFERROR((VLOOKUP(A74,Hoja4!$A$2:$AA$1051,12,FALSE)),"")</f>
        <v/>
      </c>
      <c r="K74" s="149" t="str">
        <f>+IFERROR((VLOOKUP(A74,Hoja4!$A$2:$AA$1051,13,FALSE)),"")</f>
        <v/>
      </c>
      <c r="L74" s="144" t="str">
        <f>+IFERROR((VLOOKUP(A74,Hoja4!$A$2:$AA$1051,14,FALSE)),"")</f>
        <v/>
      </c>
    </row>
    <row r="75" spans="1:12" x14ac:dyDescent="0.25">
      <c r="A75" s="145">
        <v>64</v>
      </c>
      <c r="B75" s="41" t="str">
        <f>+IFERROR((VLOOKUP(A75,Hoja4!$A$2:$M$1051,4,FALSE)),"")</f>
        <v/>
      </c>
      <c r="C75" s="41" t="str">
        <f>+IFERROR((VLOOKUP(A75,Hoja4!$A$2:$M$1051,5,FALSE)),"")</f>
        <v/>
      </c>
      <c r="D75" s="42" t="str">
        <f>+IFERROR((VLOOKUP(A75,Hoja4!$A$2:$AA$1051,6,FALSE)),"")</f>
        <v/>
      </c>
      <c r="E75" s="42" t="str">
        <f>+IFERROR((VLOOKUP(A75,Hoja4!$A$2:$AA$1051,7,FALSE)),"")</f>
        <v/>
      </c>
      <c r="F75" s="42" t="str">
        <f>+IFERROR((VLOOKUP(A75,Hoja4!$A$2:$AA$1051,8,FALSE)),"")</f>
        <v/>
      </c>
      <c r="G75" s="42" t="str">
        <f>+IFERROR((VLOOKUP(A75,Hoja4!$A$2:$AA$1051,9,FALSE)),"")</f>
        <v/>
      </c>
      <c r="H75" s="42" t="str">
        <f>+IFERROR((VLOOKUP(A75,Hoja4!$A$2:$AA$1051,10,FALSE)),"")</f>
        <v/>
      </c>
      <c r="I75" s="42" t="str">
        <f>+IFERROR((VLOOKUP(A75,Hoja4!$A$2:$AA$1051,11,FALSE)),"")</f>
        <v/>
      </c>
      <c r="J75" s="42" t="str">
        <f>+IFERROR((VLOOKUP(A75,Hoja4!$A$2:$AA$1051,12,FALSE)),"")</f>
        <v/>
      </c>
      <c r="K75" s="149" t="str">
        <f>+IFERROR((VLOOKUP(A75,Hoja4!$A$2:$AA$1051,13,FALSE)),"")</f>
        <v/>
      </c>
      <c r="L75" s="144" t="str">
        <f>+IFERROR((VLOOKUP(A75,Hoja4!$A$2:$AA$1051,14,FALSE)),"")</f>
        <v/>
      </c>
    </row>
    <row r="76" spans="1:12" x14ac:dyDescent="0.25">
      <c r="A76" s="145">
        <v>65</v>
      </c>
      <c r="B76" s="41" t="str">
        <f>+IFERROR((VLOOKUP(A76,Hoja4!$A$2:$M$1051,4,FALSE)),"")</f>
        <v/>
      </c>
      <c r="C76" s="41" t="str">
        <f>+IFERROR((VLOOKUP(A76,Hoja4!$A$2:$M$1051,5,FALSE)),"")</f>
        <v/>
      </c>
      <c r="D76" s="42" t="str">
        <f>+IFERROR((VLOOKUP(A76,Hoja4!$A$2:$AA$1051,6,FALSE)),"")</f>
        <v/>
      </c>
      <c r="E76" s="42" t="str">
        <f>+IFERROR((VLOOKUP(A76,Hoja4!$A$2:$AA$1051,7,FALSE)),"")</f>
        <v/>
      </c>
      <c r="F76" s="42" t="str">
        <f>+IFERROR((VLOOKUP(A76,Hoja4!$A$2:$AA$1051,8,FALSE)),"")</f>
        <v/>
      </c>
      <c r="G76" s="42" t="str">
        <f>+IFERROR((VLOOKUP(A76,Hoja4!$A$2:$AA$1051,9,FALSE)),"")</f>
        <v/>
      </c>
      <c r="H76" s="42" t="str">
        <f>+IFERROR((VLOOKUP(A76,Hoja4!$A$2:$AA$1051,10,FALSE)),"")</f>
        <v/>
      </c>
      <c r="I76" s="42" t="str">
        <f>+IFERROR((VLOOKUP(A76,Hoja4!$A$2:$AA$1051,11,FALSE)),"")</f>
        <v/>
      </c>
      <c r="J76" s="42" t="str">
        <f>+IFERROR((VLOOKUP(A76,Hoja4!$A$2:$AA$1051,12,FALSE)),"")</f>
        <v/>
      </c>
      <c r="K76" s="149" t="str">
        <f>+IFERROR((VLOOKUP(A76,Hoja4!$A$2:$AA$1051,13,FALSE)),"")</f>
        <v/>
      </c>
      <c r="L76" s="144" t="str">
        <f>+IFERROR((VLOOKUP(A76,Hoja4!$A$2:$AA$1051,14,FALSE)),"")</f>
        <v/>
      </c>
    </row>
    <row r="77" spans="1:12" x14ac:dyDescent="0.25">
      <c r="A77" s="145">
        <v>66</v>
      </c>
      <c r="B77" s="41" t="str">
        <f>+IFERROR((VLOOKUP(A77,Hoja4!$A$2:$M$1051,4,FALSE)),"")</f>
        <v/>
      </c>
      <c r="C77" s="41" t="str">
        <f>+IFERROR((VLOOKUP(A77,Hoja4!$A$2:$M$1051,5,FALSE)),"")</f>
        <v/>
      </c>
      <c r="D77" s="42" t="str">
        <f>+IFERROR((VLOOKUP(A77,Hoja4!$A$2:$AA$1051,6,FALSE)),"")</f>
        <v/>
      </c>
      <c r="E77" s="42" t="str">
        <f>+IFERROR((VLOOKUP(A77,Hoja4!$A$2:$AA$1051,7,FALSE)),"")</f>
        <v/>
      </c>
      <c r="F77" s="42" t="str">
        <f>+IFERROR((VLOOKUP(A77,Hoja4!$A$2:$AA$1051,8,FALSE)),"")</f>
        <v/>
      </c>
      <c r="G77" s="42" t="str">
        <f>+IFERROR((VLOOKUP(A77,Hoja4!$A$2:$AA$1051,9,FALSE)),"")</f>
        <v/>
      </c>
      <c r="H77" s="42" t="str">
        <f>+IFERROR((VLOOKUP(A77,Hoja4!$A$2:$AA$1051,10,FALSE)),"")</f>
        <v/>
      </c>
      <c r="I77" s="42" t="str">
        <f>+IFERROR((VLOOKUP(A77,Hoja4!$A$2:$AA$1051,11,FALSE)),"")</f>
        <v/>
      </c>
      <c r="J77" s="42" t="str">
        <f>+IFERROR((VLOOKUP(A77,Hoja4!$A$2:$AA$1051,12,FALSE)),"")</f>
        <v/>
      </c>
      <c r="K77" s="149" t="str">
        <f>+IFERROR((VLOOKUP(A77,Hoja4!$A$2:$AA$1051,13,FALSE)),"")</f>
        <v/>
      </c>
      <c r="L77" s="144" t="str">
        <f>+IFERROR((VLOOKUP(A77,Hoja4!$A$2:$AA$1051,14,FALSE)),"")</f>
        <v/>
      </c>
    </row>
    <row r="78" spans="1:12" x14ac:dyDescent="0.25">
      <c r="A78" s="145">
        <v>67</v>
      </c>
      <c r="B78" s="41" t="str">
        <f>+IFERROR((VLOOKUP(A78,Hoja4!$A$2:$M$1051,4,FALSE)),"")</f>
        <v/>
      </c>
      <c r="C78" s="41" t="str">
        <f>+IFERROR((VLOOKUP(A78,Hoja4!$A$2:$M$1051,5,FALSE)),"")</f>
        <v/>
      </c>
      <c r="D78" s="42" t="str">
        <f>+IFERROR((VLOOKUP(A78,Hoja4!$A$2:$AA$1051,6,FALSE)),"")</f>
        <v/>
      </c>
      <c r="E78" s="42" t="str">
        <f>+IFERROR((VLOOKUP(A78,Hoja4!$A$2:$AA$1051,7,FALSE)),"")</f>
        <v/>
      </c>
      <c r="F78" s="42" t="str">
        <f>+IFERROR((VLOOKUP(A78,Hoja4!$A$2:$AA$1051,8,FALSE)),"")</f>
        <v/>
      </c>
      <c r="G78" s="42" t="str">
        <f>+IFERROR((VLOOKUP(A78,Hoja4!$A$2:$AA$1051,9,FALSE)),"")</f>
        <v/>
      </c>
      <c r="H78" s="42" t="str">
        <f>+IFERROR((VLOOKUP(A78,Hoja4!$A$2:$AA$1051,10,FALSE)),"")</f>
        <v/>
      </c>
      <c r="I78" s="42" t="str">
        <f>+IFERROR((VLOOKUP(A78,Hoja4!$A$2:$AA$1051,11,FALSE)),"")</f>
        <v/>
      </c>
      <c r="J78" s="42" t="str">
        <f>+IFERROR((VLOOKUP(A78,Hoja4!$A$2:$AA$1051,12,FALSE)),"")</f>
        <v/>
      </c>
      <c r="K78" s="149" t="str">
        <f>+IFERROR((VLOOKUP(A78,Hoja4!$A$2:$AA$1051,13,FALSE)),"")</f>
        <v/>
      </c>
      <c r="L78" s="144" t="str">
        <f>+IFERROR((VLOOKUP(A78,Hoja4!$A$2:$AA$1051,14,FALSE)),"")</f>
        <v/>
      </c>
    </row>
    <row r="79" spans="1:12" x14ac:dyDescent="0.25">
      <c r="A79" s="145">
        <v>68</v>
      </c>
      <c r="B79" s="41" t="str">
        <f>+IFERROR((VLOOKUP(A79,Hoja4!$A$2:$M$1051,4,FALSE)),"")</f>
        <v/>
      </c>
      <c r="C79" s="41" t="str">
        <f>+IFERROR((VLOOKUP(A79,Hoja4!$A$2:$M$1051,5,FALSE)),"")</f>
        <v/>
      </c>
      <c r="D79" s="42" t="str">
        <f>+IFERROR((VLOOKUP(A79,Hoja4!$A$2:$AA$1051,6,FALSE)),"")</f>
        <v/>
      </c>
      <c r="E79" s="42" t="str">
        <f>+IFERROR((VLOOKUP(A79,Hoja4!$A$2:$AA$1051,7,FALSE)),"")</f>
        <v/>
      </c>
      <c r="F79" s="42" t="str">
        <f>+IFERROR((VLOOKUP(A79,Hoja4!$A$2:$AA$1051,8,FALSE)),"")</f>
        <v/>
      </c>
      <c r="G79" s="42" t="str">
        <f>+IFERROR((VLOOKUP(A79,Hoja4!$A$2:$AA$1051,9,FALSE)),"")</f>
        <v/>
      </c>
      <c r="H79" s="42" t="str">
        <f>+IFERROR((VLOOKUP(A79,Hoja4!$A$2:$AA$1051,10,FALSE)),"")</f>
        <v/>
      </c>
      <c r="I79" s="42" t="str">
        <f>+IFERROR((VLOOKUP(A79,Hoja4!$A$2:$AA$1051,11,FALSE)),"")</f>
        <v/>
      </c>
      <c r="J79" s="42" t="str">
        <f>+IFERROR((VLOOKUP(A79,Hoja4!$A$2:$AA$1051,12,FALSE)),"")</f>
        <v/>
      </c>
      <c r="K79" s="149" t="str">
        <f>+IFERROR((VLOOKUP(A79,Hoja4!$A$2:$AA$1051,13,FALSE)),"")</f>
        <v/>
      </c>
      <c r="L79" s="144" t="str">
        <f>+IFERROR((VLOOKUP(A79,Hoja4!$A$2:$AA$1051,14,FALSE)),"")</f>
        <v/>
      </c>
    </row>
    <row r="80" spans="1:12" x14ac:dyDescent="0.25">
      <c r="A80" s="145">
        <v>69</v>
      </c>
      <c r="B80" s="41" t="str">
        <f>+IFERROR((VLOOKUP(A80,Hoja4!$A$2:$M$1051,4,FALSE)),"")</f>
        <v/>
      </c>
      <c r="C80" s="41" t="str">
        <f>+IFERROR((VLOOKUP(A80,Hoja4!$A$2:$M$1051,5,FALSE)),"")</f>
        <v/>
      </c>
      <c r="D80" s="42" t="str">
        <f>+IFERROR((VLOOKUP(A80,Hoja4!$A$2:$AA$1051,6,FALSE)),"")</f>
        <v/>
      </c>
      <c r="E80" s="42" t="str">
        <f>+IFERROR((VLOOKUP(A80,Hoja4!$A$2:$AA$1051,7,FALSE)),"")</f>
        <v/>
      </c>
      <c r="F80" s="42" t="str">
        <f>+IFERROR((VLOOKUP(A80,Hoja4!$A$2:$AA$1051,8,FALSE)),"")</f>
        <v/>
      </c>
      <c r="G80" s="42" t="str">
        <f>+IFERROR((VLOOKUP(A80,Hoja4!$A$2:$AA$1051,9,FALSE)),"")</f>
        <v/>
      </c>
      <c r="H80" s="42" t="str">
        <f>+IFERROR((VLOOKUP(A80,Hoja4!$A$2:$AA$1051,10,FALSE)),"")</f>
        <v/>
      </c>
      <c r="I80" s="42" t="str">
        <f>+IFERROR((VLOOKUP(A80,Hoja4!$A$2:$AA$1051,11,FALSE)),"")</f>
        <v/>
      </c>
      <c r="J80" s="42" t="str">
        <f>+IFERROR((VLOOKUP(A80,Hoja4!$A$2:$AA$1051,12,FALSE)),"")</f>
        <v/>
      </c>
      <c r="K80" s="149" t="str">
        <f>+IFERROR((VLOOKUP(A80,Hoja4!$A$2:$AA$1051,13,FALSE)),"")</f>
        <v/>
      </c>
      <c r="L80" s="144" t="str">
        <f>+IFERROR((VLOOKUP(A80,Hoja4!$A$2:$AA$1051,14,FALSE)),"")</f>
        <v/>
      </c>
    </row>
    <row r="81" spans="1:12" x14ac:dyDescent="0.25">
      <c r="A81" s="145">
        <v>70</v>
      </c>
      <c r="B81" s="41" t="str">
        <f>+IFERROR((VLOOKUP(A81,Hoja4!$A$2:$M$1051,4,FALSE)),"")</f>
        <v/>
      </c>
      <c r="C81" s="41" t="str">
        <f>+IFERROR((VLOOKUP(A81,Hoja4!$A$2:$M$1051,5,FALSE)),"")</f>
        <v/>
      </c>
      <c r="D81" s="42" t="str">
        <f>+IFERROR((VLOOKUP(A81,Hoja4!$A$2:$AA$1051,6,FALSE)),"")</f>
        <v/>
      </c>
      <c r="E81" s="42" t="str">
        <f>+IFERROR((VLOOKUP(A81,Hoja4!$A$2:$AA$1051,7,FALSE)),"")</f>
        <v/>
      </c>
      <c r="F81" s="42" t="str">
        <f>+IFERROR((VLOOKUP(A81,Hoja4!$A$2:$AA$1051,8,FALSE)),"")</f>
        <v/>
      </c>
      <c r="G81" s="42" t="str">
        <f>+IFERROR((VLOOKUP(A81,Hoja4!$A$2:$AA$1051,9,FALSE)),"")</f>
        <v/>
      </c>
      <c r="H81" s="42" t="str">
        <f>+IFERROR((VLOOKUP(A81,Hoja4!$A$2:$AA$1051,10,FALSE)),"")</f>
        <v/>
      </c>
      <c r="I81" s="42" t="str">
        <f>+IFERROR((VLOOKUP(A81,Hoja4!$A$2:$AA$1051,11,FALSE)),"")</f>
        <v/>
      </c>
      <c r="J81" s="42" t="str">
        <f>+IFERROR((VLOOKUP(A81,Hoja4!$A$2:$AA$1051,12,FALSE)),"")</f>
        <v/>
      </c>
      <c r="K81" s="149" t="str">
        <f>+IFERROR((VLOOKUP(A81,Hoja4!$A$2:$AA$1051,13,FALSE)),"")</f>
        <v/>
      </c>
      <c r="L81" s="144" t="str">
        <f>+IFERROR((VLOOKUP(A81,Hoja4!$A$2:$AA$1051,14,FALSE)),"")</f>
        <v/>
      </c>
    </row>
    <row r="82" spans="1:12" x14ac:dyDescent="0.25">
      <c r="A82" s="145">
        <v>71</v>
      </c>
      <c r="B82" s="41" t="str">
        <f>+IFERROR((VLOOKUP(A82,Hoja4!$A$2:$M$1051,4,FALSE)),"")</f>
        <v/>
      </c>
      <c r="C82" s="41" t="str">
        <f>+IFERROR((VLOOKUP(A82,Hoja4!$A$2:$M$1051,5,FALSE)),"")</f>
        <v/>
      </c>
      <c r="D82" s="42" t="str">
        <f>+IFERROR((VLOOKUP(A82,Hoja4!$A$2:$AA$1051,6,FALSE)),"")</f>
        <v/>
      </c>
      <c r="E82" s="42" t="str">
        <f>+IFERROR((VLOOKUP(A82,Hoja4!$A$2:$AA$1051,7,FALSE)),"")</f>
        <v/>
      </c>
      <c r="F82" s="42" t="str">
        <f>+IFERROR((VLOOKUP(A82,Hoja4!$A$2:$AA$1051,8,FALSE)),"")</f>
        <v/>
      </c>
      <c r="G82" s="42" t="str">
        <f>+IFERROR((VLOOKUP(A82,Hoja4!$A$2:$AA$1051,9,FALSE)),"")</f>
        <v/>
      </c>
      <c r="H82" s="42" t="str">
        <f>+IFERROR((VLOOKUP(A82,Hoja4!$A$2:$AA$1051,10,FALSE)),"")</f>
        <v/>
      </c>
      <c r="I82" s="42" t="str">
        <f>+IFERROR((VLOOKUP(A82,Hoja4!$A$2:$AA$1051,11,FALSE)),"")</f>
        <v/>
      </c>
      <c r="J82" s="42" t="str">
        <f>+IFERROR((VLOOKUP(A82,Hoja4!$A$2:$AA$1051,12,FALSE)),"")</f>
        <v/>
      </c>
      <c r="K82" s="149" t="str">
        <f>+IFERROR((VLOOKUP(A82,Hoja4!$A$2:$AA$1051,13,FALSE)),"")</f>
        <v/>
      </c>
      <c r="L82" s="144" t="str">
        <f>+IFERROR((VLOOKUP(A82,Hoja4!$A$2:$AA$1051,14,FALSE)),"")</f>
        <v/>
      </c>
    </row>
    <row r="83" spans="1:12" x14ac:dyDescent="0.25">
      <c r="A83" s="145">
        <v>72</v>
      </c>
      <c r="B83" s="41" t="str">
        <f>+IFERROR((VLOOKUP(A83,Hoja4!$A$2:$M$1051,4,FALSE)),"")</f>
        <v/>
      </c>
      <c r="C83" s="41" t="str">
        <f>+IFERROR((VLOOKUP(A83,Hoja4!$A$2:$M$1051,5,FALSE)),"")</f>
        <v/>
      </c>
      <c r="D83" s="42" t="str">
        <f>+IFERROR((VLOOKUP(A83,Hoja4!$A$2:$AA$1051,6,FALSE)),"")</f>
        <v/>
      </c>
      <c r="E83" s="42" t="str">
        <f>+IFERROR((VLOOKUP(A83,Hoja4!$A$2:$AA$1051,7,FALSE)),"")</f>
        <v/>
      </c>
      <c r="F83" s="42" t="str">
        <f>+IFERROR((VLOOKUP(A83,Hoja4!$A$2:$AA$1051,8,FALSE)),"")</f>
        <v/>
      </c>
      <c r="G83" s="42" t="str">
        <f>+IFERROR((VLOOKUP(A83,Hoja4!$A$2:$AA$1051,9,FALSE)),"")</f>
        <v/>
      </c>
      <c r="H83" s="42" t="str">
        <f>+IFERROR((VLOOKUP(A83,Hoja4!$A$2:$AA$1051,10,FALSE)),"")</f>
        <v/>
      </c>
      <c r="I83" s="42" t="str">
        <f>+IFERROR((VLOOKUP(A83,Hoja4!$A$2:$AA$1051,11,FALSE)),"")</f>
        <v/>
      </c>
      <c r="J83" s="42" t="str">
        <f>+IFERROR((VLOOKUP(A83,Hoja4!$A$2:$AA$1051,12,FALSE)),"")</f>
        <v/>
      </c>
      <c r="K83" s="149" t="str">
        <f>+IFERROR((VLOOKUP(A83,Hoja4!$A$2:$AA$1051,13,FALSE)),"")</f>
        <v/>
      </c>
      <c r="L83" s="144" t="str">
        <f>+IFERROR((VLOOKUP(A83,Hoja4!$A$2:$AA$1051,14,FALSE)),"")</f>
        <v/>
      </c>
    </row>
    <row r="84" spans="1:12" x14ac:dyDescent="0.25">
      <c r="A84" s="145">
        <v>73</v>
      </c>
      <c r="B84" s="41" t="str">
        <f>+IFERROR((VLOOKUP(A84,Hoja4!$A$2:$M$1051,4,FALSE)),"")</f>
        <v/>
      </c>
      <c r="C84" s="41" t="str">
        <f>+IFERROR((VLOOKUP(A84,Hoja4!$A$2:$M$1051,5,FALSE)),"")</f>
        <v/>
      </c>
      <c r="D84" s="42" t="str">
        <f>+IFERROR((VLOOKUP(A84,Hoja4!$A$2:$AA$1051,6,FALSE)),"")</f>
        <v/>
      </c>
      <c r="E84" s="42" t="str">
        <f>+IFERROR((VLOOKUP(A84,Hoja4!$A$2:$AA$1051,7,FALSE)),"")</f>
        <v/>
      </c>
      <c r="F84" s="42" t="str">
        <f>+IFERROR((VLOOKUP(A84,Hoja4!$A$2:$AA$1051,8,FALSE)),"")</f>
        <v/>
      </c>
      <c r="G84" s="42" t="str">
        <f>+IFERROR((VLOOKUP(A84,Hoja4!$A$2:$AA$1051,9,FALSE)),"")</f>
        <v/>
      </c>
      <c r="H84" s="42" t="str">
        <f>+IFERROR((VLOOKUP(A84,Hoja4!$A$2:$AA$1051,10,FALSE)),"")</f>
        <v/>
      </c>
      <c r="I84" s="42" t="str">
        <f>+IFERROR((VLOOKUP(A84,Hoja4!$A$2:$AA$1051,11,FALSE)),"")</f>
        <v/>
      </c>
      <c r="J84" s="42" t="str">
        <f>+IFERROR((VLOOKUP(A84,Hoja4!$A$2:$AA$1051,12,FALSE)),"")</f>
        <v/>
      </c>
      <c r="K84" s="149" t="str">
        <f>+IFERROR((VLOOKUP(A84,Hoja4!$A$2:$AA$1051,13,FALSE)),"")</f>
        <v/>
      </c>
      <c r="L84" s="144" t="str">
        <f>+IFERROR((VLOOKUP(A84,Hoja4!$A$2:$AA$1051,14,FALSE)),"")</f>
        <v/>
      </c>
    </row>
    <row r="85" spans="1:12" x14ac:dyDescent="0.25">
      <c r="A85" s="145">
        <v>74</v>
      </c>
      <c r="B85" s="41" t="str">
        <f>+IFERROR((VLOOKUP(A85,Hoja4!$A$2:$M$1051,4,FALSE)),"")</f>
        <v/>
      </c>
      <c r="C85" s="41" t="str">
        <f>+IFERROR((VLOOKUP(A85,Hoja4!$A$2:$M$1051,5,FALSE)),"")</f>
        <v/>
      </c>
      <c r="D85" s="42" t="str">
        <f>+IFERROR((VLOOKUP(A85,Hoja4!$A$2:$AA$1051,6,FALSE)),"")</f>
        <v/>
      </c>
      <c r="E85" s="42" t="str">
        <f>+IFERROR((VLOOKUP(A85,Hoja4!$A$2:$AA$1051,7,FALSE)),"")</f>
        <v/>
      </c>
      <c r="F85" s="42" t="str">
        <f>+IFERROR((VLOOKUP(A85,Hoja4!$A$2:$AA$1051,8,FALSE)),"")</f>
        <v/>
      </c>
      <c r="G85" s="42" t="str">
        <f>+IFERROR((VLOOKUP(A85,Hoja4!$A$2:$AA$1051,9,FALSE)),"")</f>
        <v/>
      </c>
      <c r="H85" s="42" t="str">
        <f>+IFERROR((VLOOKUP(A85,Hoja4!$A$2:$AA$1051,10,FALSE)),"")</f>
        <v/>
      </c>
      <c r="I85" s="42" t="str">
        <f>+IFERROR((VLOOKUP(A85,Hoja4!$A$2:$AA$1051,11,FALSE)),"")</f>
        <v/>
      </c>
      <c r="J85" s="42" t="str">
        <f>+IFERROR((VLOOKUP(A85,Hoja4!$A$2:$AA$1051,12,FALSE)),"")</f>
        <v/>
      </c>
      <c r="K85" s="149" t="str">
        <f>+IFERROR((VLOOKUP(A85,Hoja4!$A$2:$AA$1051,13,FALSE)),"")</f>
        <v/>
      </c>
      <c r="L85" s="144" t="str">
        <f>+IFERROR((VLOOKUP(A85,Hoja4!$A$2:$AA$1051,14,FALSE)),"")</f>
        <v/>
      </c>
    </row>
    <row r="86" spans="1:12" x14ac:dyDescent="0.25">
      <c r="A86" s="145">
        <v>75</v>
      </c>
      <c r="B86" s="41" t="str">
        <f>+IFERROR((VLOOKUP(A86,Hoja4!$A$2:$M$1051,4,FALSE)),"")</f>
        <v/>
      </c>
      <c r="C86" s="41" t="str">
        <f>+IFERROR((VLOOKUP(A86,Hoja4!$A$2:$M$1051,5,FALSE)),"")</f>
        <v/>
      </c>
      <c r="D86" s="42" t="str">
        <f>+IFERROR((VLOOKUP(A86,Hoja4!$A$2:$AA$1051,6,FALSE)),"")</f>
        <v/>
      </c>
      <c r="E86" s="42" t="str">
        <f>+IFERROR((VLOOKUP(A86,Hoja4!$A$2:$AA$1051,7,FALSE)),"")</f>
        <v/>
      </c>
      <c r="F86" s="42" t="str">
        <f>+IFERROR((VLOOKUP(A86,Hoja4!$A$2:$AA$1051,8,FALSE)),"")</f>
        <v/>
      </c>
      <c r="G86" s="42" t="str">
        <f>+IFERROR((VLOOKUP(A86,Hoja4!$A$2:$AA$1051,9,FALSE)),"")</f>
        <v/>
      </c>
      <c r="H86" s="42" t="str">
        <f>+IFERROR((VLOOKUP(A86,Hoja4!$A$2:$AA$1051,10,FALSE)),"")</f>
        <v/>
      </c>
      <c r="I86" s="42" t="str">
        <f>+IFERROR((VLOOKUP(A86,Hoja4!$A$2:$AA$1051,11,FALSE)),"")</f>
        <v/>
      </c>
      <c r="J86" s="42" t="str">
        <f>+IFERROR((VLOOKUP(A86,Hoja4!$A$2:$AA$1051,12,FALSE)),"")</f>
        <v/>
      </c>
      <c r="K86" s="149" t="str">
        <f>+IFERROR((VLOOKUP(A86,Hoja4!$A$2:$AA$1051,13,FALSE)),"")</f>
        <v/>
      </c>
      <c r="L86" s="144" t="str">
        <f>+IFERROR((VLOOKUP(A86,Hoja4!$A$2:$AA$1051,14,FALSE)),"")</f>
        <v/>
      </c>
    </row>
    <row r="87" spans="1:12" x14ac:dyDescent="0.25">
      <c r="A87" s="145">
        <v>76</v>
      </c>
      <c r="B87" s="41" t="str">
        <f>+IFERROR((VLOOKUP(A87,Hoja4!$A$2:$M$1051,4,FALSE)),"")</f>
        <v/>
      </c>
      <c r="C87" s="41" t="str">
        <f>+IFERROR((VLOOKUP(A87,Hoja4!$A$2:$M$1051,5,FALSE)),"")</f>
        <v/>
      </c>
      <c r="D87" s="42" t="str">
        <f>+IFERROR((VLOOKUP(A87,Hoja4!$A$2:$AA$1051,6,FALSE)),"")</f>
        <v/>
      </c>
      <c r="E87" s="42" t="str">
        <f>+IFERROR((VLOOKUP(A87,Hoja4!$A$2:$AA$1051,7,FALSE)),"")</f>
        <v/>
      </c>
      <c r="F87" s="42" t="str">
        <f>+IFERROR((VLOOKUP(A87,Hoja4!$A$2:$AA$1051,8,FALSE)),"")</f>
        <v/>
      </c>
      <c r="G87" s="42" t="str">
        <f>+IFERROR((VLOOKUP(A87,Hoja4!$A$2:$AA$1051,9,FALSE)),"")</f>
        <v/>
      </c>
      <c r="H87" s="42" t="str">
        <f>+IFERROR((VLOOKUP(A87,Hoja4!$A$2:$AA$1051,10,FALSE)),"")</f>
        <v/>
      </c>
      <c r="I87" s="42" t="str">
        <f>+IFERROR((VLOOKUP(A87,Hoja4!$A$2:$AA$1051,11,FALSE)),"")</f>
        <v/>
      </c>
      <c r="J87" s="42" t="str">
        <f>+IFERROR((VLOOKUP(A87,Hoja4!$A$2:$AA$1051,12,FALSE)),"")</f>
        <v/>
      </c>
      <c r="K87" s="149" t="str">
        <f>+IFERROR((VLOOKUP(A87,Hoja4!$A$2:$AA$1051,13,FALSE)),"")</f>
        <v/>
      </c>
      <c r="L87" s="144" t="str">
        <f>+IFERROR((VLOOKUP(A87,Hoja4!$A$2:$AA$1051,14,FALSE)),"")</f>
        <v/>
      </c>
    </row>
    <row r="88" spans="1:12" x14ac:dyDescent="0.25">
      <c r="A88" s="145">
        <v>77</v>
      </c>
      <c r="B88" s="41" t="str">
        <f>+IFERROR((VLOOKUP(A88,Hoja4!$A$2:$M$1051,4,FALSE)),"")</f>
        <v/>
      </c>
      <c r="C88" s="41" t="str">
        <f>+IFERROR((VLOOKUP(A88,Hoja4!$A$2:$M$1051,5,FALSE)),"")</f>
        <v/>
      </c>
      <c r="D88" s="42" t="str">
        <f>+IFERROR((VLOOKUP(A88,Hoja4!$A$2:$AA$1051,6,FALSE)),"")</f>
        <v/>
      </c>
      <c r="E88" s="42" t="str">
        <f>+IFERROR((VLOOKUP(A88,Hoja4!$A$2:$AA$1051,7,FALSE)),"")</f>
        <v/>
      </c>
      <c r="F88" s="42" t="str">
        <f>+IFERROR((VLOOKUP(A88,Hoja4!$A$2:$AA$1051,8,FALSE)),"")</f>
        <v/>
      </c>
      <c r="G88" s="42" t="str">
        <f>+IFERROR((VLOOKUP(A88,Hoja4!$A$2:$AA$1051,9,FALSE)),"")</f>
        <v/>
      </c>
      <c r="H88" s="42" t="str">
        <f>+IFERROR((VLOOKUP(A88,Hoja4!$A$2:$AA$1051,10,FALSE)),"")</f>
        <v/>
      </c>
      <c r="I88" s="42" t="str">
        <f>+IFERROR((VLOOKUP(A88,Hoja4!$A$2:$AA$1051,11,FALSE)),"")</f>
        <v/>
      </c>
      <c r="J88" s="42" t="str">
        <f>+IFERROR((VLOOKUP(A88,Hoja4!$A$2:$AA$1051,12,FALSE)),"")</f>
        <v/>
      </c>
      <c r="K88" s="149" t="str">
        <f>+IFERROR((VLOOKUP(A88,Hoja4!$A$2:$AA$1051,13,FALSE)),"")</f>
        <v/>
      </c>
      <c r="L88" s="144" t="str">
        <f>+IFERROR((VLOOKUP(A88,Hoja4!$A$2:$AA$1051,14,FALSE)),"")</f>
        <v/>
      </c>
    </row>
    <row r="89" spans="1:12" x14ac:dyDescent="0.25">
      <c r="A89" s="145">
        <v>78</v>
      </c>
      <c r="B89" s="41" t="str">
        <f>+IFERROR((VLOOKUP(A89,Hoja4!$A$2:$M$1051,4,FALSE)),"")</f>
        <v/>
      </c>
      <c r="C89" s="41" t="str">
        <f>+IFERROR((VLOOKUP(A89,Hoja4!$A$2:$M$1051,5,FALSE)),"")</f>
        <v/>
      </c>
      <c r="D89" s="42" t="str">
        <f>+IFERROR((VLOOKUP(A89,Hoja4!$A$2:$AA$1051,6,FALSE)),"")</f>
        <v/>
      </c>
      <c r="E89" s="42" t="str">
        <f>+IFERROR((VLOOKUP(A89,Hoja4!$A$2:$AA$1051,7,FALSE)),"")</f>
        <v/>
      </c>
      <c r="F89" s="42" t="str">
        <f>+IFERROR((VLOOKUP(A89,Hoja4!$A$2:$AA$1051,8,FALSE)),"")</f>
        <v/>
      </c>
      <c r="G89" s="42" t="str">
        <f>+IFERROR((VLOOKUP(A89,Hoja4!$A$2:$AA$1051,9,FALSE)),"")</f>
        <v/>
      </c>
      <c r="H89" s="42" t="str">
        <f>+IFERROR((VLOOKUP(A89,Hoja4!$A$2:$AA$1051,10,FALSE)),"")</f>
        <v/>
      </c>
      <c r="I89" s="42" t="str">
        <f>+IFERROR((VLOOKUP(A89,Hoja4!$A$2:$AA$1051,11,FALSE)),"")</f>
        <v/>
      </c>
      <c r="J89" s="42" t="str">
        <f>+IFERROR((VLOOKUP(A89,Hoja4!$A$2:$AA$1051,12,FALSE)),"")</f>
        <v/>
      </c>
      <c r="K89" s="149" t="str">
        <f>+IFERROR((VLOOKUP(A89,Hoja4!$A$2:$AA$1051,13,FALSE)),"")</f>
        <v/>
      </c>
      <c r="L89" s="144" t="str">
        <f>+IFERROR((VLOOKUP(A89,Hoja4!$A$2:$AA$1051,14,FALSE)),"")</f>
        <v/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BOGOTA DC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11001</v>
      </c>
      <c r="C12" s="39" t="str">
        <f>+IFERROR(VLOOKUP($A12,Hoja5!$A$2:$M$2116,4,FALSE),"")</f>
        <v>BOGOTA D.C.</v>
      </c>
      <c r="D12" s="163">
        <f>+IFERROR(VLOOKUP($A12,Hoja5!$A$2:$M$2116,5,FALSE),"")</f>
        <v>0.73611401143854505</v>
      </c>
      <c r="E12" s="163">
        <f>+IFERROR(VLOOKUP($A12,Hoja5!$A$2:$M$2116,6,FALSE),"")</f>
        <v>0.81480897431140464</v>
      </c>
      <c r="F12" s="163">
        <f>+IFERROR(VLOOKUP($A12,Hoja5!$A$2:$M$2116,7,FALSE),"")</f>
        <v>0.85581807804896037</v>
      </c>
      <c r="G12" s="163">
        <f>+IFERROR(VLOOKUP($A12,Hoja5!$A$2:$M$2116,8,FALSE),"")</f>
        <v>0.9212817010482155</v>
      </c>
      <c r="H12" s="163">
        <f>+IFERROR(VLOOKUP($A12,Hoja5!$A$2:$M$2116,9,FALSE),"")</f>
        <v>0.98020453040620581</v>
      </c>
      <c r="I12" s="163">
        <f>+IFERROR(VLOOKUP($A12,Hoja5!$A$2:$M$2116,10,FALSE),"")</f>
        <v>1.0131260768255752</v>
      </c>
      <c r="J12" s="163">
        <f>+IFERROR(VLOOKUP($A12,Hoja5!$A$2:$M$2116,11,FALSE),"")</f>
        <v>1.083852374489527</v>
      </c>
      <c r="K12" s="164">
        <f>+IFERROR(VLOOKUP($A12,Hoja5!$A$2:$M$2116,12,FALSE),"")</f>
        <v>1.1201355091720315</v>
      </c>
      <c r="L12" s="165">
        <f>+IFERROR(VLOOKUP($A12,Hoja5!$A$2:$M$2116,13,FALSE),"")</f>
        <v>1.1358114587868207</v>
      </c>
    </row>
    <row r="13" spans="1:12" x14ac:dyDescent="0.25">
      <c r="A13" s="145">
        <v>2</v>
      </c>
      <c r="B13" s="41" t="str">
        <f>+IFERROR(VLOOKUP($A13,Hoja5!$A$2:$M$2116,3,FALSE),"")</f>
        <v/>
      </c>
      <c r="C13" s="41" t="str">
        <f>+IFERROR(VLOOKUP($A13,Hoja5!$A$2:$M$2116,4,FALSE),"")</f>
        <v/>
      </c>
      <c r="D13" s="166" t="str">
        <f>+IFERROR(VLOOKUP($A13,Hoja5!$A$2:$M$2116,5,FALSE),"")</f>
        <v/>
      </c>
      <c r="E13" s="166" t="str">
        <f>+IFERROR(VLOOKUP($A13,Hoja5!$A$2:$M$2116,6,FALSE),"")</f>
        <v/>
      </c>
      <c r="F13" s="166" t="str">
        <f>+IFERROR(VLOOKUP($A13,Hoja5!$A$2:$M$2116,7,FALSE),"")</f>
        <v/>
      </c>
      <c r="G13" s="166" t="str">
        <f>+IFERROR(VLOOKUP($A13,Hoja5!$A$2:$M$2116,8,FALSE),"")</f>
        <v/>
      </c>
      <c r="H13" s="166" t="str">
        <f>+IFERROR(VLOOKUP($A13,Hoja5!$A$2:$M$2116,9,FALSE),"")</f>
        <v/>
      </c>
      <c r="I13" s="166" t="str">
        <f>+IFERROR(VLOOKUP($A13,Hoja5!$A$2:$M$2116,10,FALSE),"")</f>
        <v/>
      </c>
      <c r="J13" s="166" t="str">
        <f>+IFERROR(VLOOKUP($A13,Hoja5!$A$2:$M$2116,11,FALSE),"")</f>
        <v/>
      </c>
      <c r="K13" s="164" t="str">
        <f>+IFERROR(VLOOKUP($A13,Hoja5!$A$2:$M$2116,12,FALSE),"")</f>
        <v/>
      </c>
      <c r="L13" s="165" t="str">
        <f>+IFERROR(VLOOKUP($A13,Hoja5!$A$2:$M$2116,13,FALSE),"")</f>
        <v/>
      </c>
    </row>
    <row r="14" spans="1:12" x14ac:dyDescent="0.25">
      <c r="A14" s="145">
        <v>3</v>
      </c>
      <c r="B14" s="41" t="str">
        <f>+IFERROR(VLOOKUP($A14,Hoja5!$A$2:$M$2116,3,FALSE),"")</f>
        <v/>
      </c>
      <c r="C14" s="41" t="str">
        <f>+IFERROR(VLOOKUP($A14,Hoja5!$A$2:$M$2116,4,FALSE),"")</f>
        <v/>
      </c>
      <c r="D14" s="166" t="str">
        <f>+IFERROR(VLOOKUP($A14,Hoja5!$A$2:$M$2116,5,FALSE),"")</f>
        <v/>
      </c>
      <c r="E14" s="166" t="str">
        <f>+IFERROR(VLOOKUP($A14,Hoja5!$A$2:$M$2116,6,FALSE),"")</f>
        <v/>
      </c>
      <c r="F14" s="166" t="str">
        <f>+IFERROR(VLOOKUP($A14,Hoja5!$A$2:$M$2116,7,FALSE),"")</f>
        <v/>
      </c>
      <c r="G14" s="166" t="str">
        <f>+IFERROR(VLOOKUP($A14,Hoja5!$A$2:$M$2116,8,FALSE),"")</f>
        <v/>
      </c>
      <c r="H14" s="166" t="str">
        <f>+IFERROR(VLOOKUP($A14,Hoja5!$A$2:$M$2116,9,FALSE),"")</f>
        <v/>
      </c>
      <c r="I14" s="166" t="str">
        <f>+IFERROR(VLOOKUP($A14,Hoja5!$A$2:$M$2116,10,FALSE),"")</f>
        <v/>
      </c>
      <c r="J14" s="166" t="str">
        <f>+IFERROR(VLOOKUP($A14,Hoja5!$A$2:$M$2116,11,FALSE),"")</f>
        <v/>
      </c>
      <c r="K14" s="164" t="str">
        <f>+IFERROR(VLOOKUP($A14,Hoja5!$A$2:$M$2116,12,FALSE),"")</f>
        <v/>
      </c>
      <c r="L14" s="165" t="str">
        <f>+IFERROR(VLOOKUP($A14,Hoja5!$A$2:$M$2116,13,FALSE),"")</f>
        <v/>
      </c>
    </row>
    <row r="15" spans="1:12" x14ac:dyDescent="0.25">
      <c r="A15" s="145">
        <v>4</v>
      </c>
      <c r="B15" s="41" t="str">
        <f>+IFERROR(VLOOKUP($A15,Hoja5!$A$2:$M$2116,3,FALSE),"")</f>
        <v/>
      </c>
      <c r="C15" s="41" t="str">
        <f>+IFERROR(VLOOKUP($A15,Hoja5!$A$2:$M$2116,4,FALSE),"")</f>
        <v/>
      </c>
      <c r="D15" s="166" t="str">
        <f>+IFERROR(VLOOKUP($A15,Hoja5!$A$2:$M$2116,5,FALSE),"")</f>
        <v/>
      </c>
      <c r="E15" s="166" t="str">
        <f>+IFERROR(VLOOKUP($A15,Hoja5!$A$2:$M$2116,6,FALSE),"")</f>
        <v/>
      </c>
      <c r="F15" s="166" t="str">
        <f>+IFERROR(VLOOKUP($A15,Hoja5!$A$2:$M$2116,7,FALSE),"")</f>
        <v/>
      </c>
      <c r="G15" s="166" t="str">
        <f>+IFERROR(VLOOKUP($A15,Hoja5!$A$2:$M$2116,8,FALSE),"")</f>
        <v/>
      </c>
      <c r="H15" s="166" t="str">
        <f>+IFERROR(VLOOKUP($A15,Hoja5!$A$2:$M$2116,9,FALSE),"")</f>
        <v/>
      </c>
      <c r="I15" s="166" t="str">
        <f>+IFERROR(VLOOKUP($A15,Hoja5!$A$2:$M$2116,10,FALSE),"")</f>
        <v/>
      </c>
      <c r="J15" s="166" t="str">
        <f>+IFERROR(VLOOKUP($A15,Hoja5!$A$2:$M$2116,11,FALSE),"")</f>
        <v/>
      </c>
      <c r="K15" s="164" t="str">
        <f>+IFERROR(VLOOKUP($A15,Hoja5!$A$2:$M$2116,12,FALSE),"")</f>
        <v/>
      </c>
      <c r="L15" s="165" t="str">
        <f>+IFERROR(VLOOKUP($A15,Hoja5!$A$2:$M$2116,13,FALSE),"")</f>
        <v/>
      </c>
    </row>
    <row r="16" spans="1:12" x14ac:dyDescent="0.25">
      <c r="A16" s="145">
        <v>5</v>
      </c>
      <c r="B16" s="41" t="str">
        <f>+IFERROR(VLOOKUP($A16,Hoja5!$A$2:$M$2116,3,FALSE),"")</f>
        <v/>
      </c>
      <c r="C16" s="41" t="str">
        <f>+IFERROR(VLOOKUP($A16,Hoja5!$A$2:$M$2116,4,FALSE),"")</f>
        <v/>
      </c>
      <c r="D16" s="166" t="str">
        <f>+IFERROR(VLOOKUP($A16,Hoja5!$A$2:$M$2116,5,FALSE),"")</f>
        <v/>
      </c>
      <c r="E16" s="166" t="str">
        <f>+IFERROR(VLOOKUP($A16,Hoja5!$A$2:$M$2116,6,FALSE),"")</f>
        <v/>
      </c>
      <c r="F16" s="166" t="str">
        <f>+IFERROR(VLOOKUP($A16,Hoja5!$A$2:$M$2116,7,FALSE),"")</f>
        <v/>
      </c>
      <c r="G16" s="166" t="str">
        <f>+IFERROR(VLOOKUP($A16,Hoja5!$A$2:$M$2116,8,FALSE),"")</f>
        <v/>
      </c>
      <c r="H16" s="166" t="str">
        <f>+IFERROR(VLOOKUP($A16,Hoja5!$A$2:$M$2116,9,FALSE),"")</f>
        <v/>
      </c>
      <c r="I16" s="166" t="str">
        <f>+IFERROR(VLOOKUP($A16,Hoja5!$A$2:$M$2116,10,FALSE),"")</f>
        <v/>
      </c>
      <c r="J16" s="166" t="str">
        <f>+IFERROR(VLOOKUP($A16,Hoja5!$A$2:$M$2116,11,FALSE),"")</f>
        <v/>
      </c>
      <c r="K16" s="164" t="str">
        <f>+IFERROR(VLOOKUP($A16,Hoja5!$A$2:$M$2116,12,FALSE),"")</f>
        <v/>
      </c>
      <c r="L16" s="165" t="str">
        <f>+IFERROR(VLOOKUP($A16,Hoja5!$A$2:$M$2116,13,FALSE),"")</f>
        <v/>
      </c>
    </row>
    <row r="17" spans="1:12" x14ac:dyDescent="0.25">
      <c r="A17" s="145">
        <v>6</v>
      </c>
      <c r="B17" s="41" t="str">
        <f>+IFERROR(VLOOKUP($A17,Hoja5!$A$2:$M$2116,3,FALSE),"")</f>
        <v/>
      </c>
      <c r="C17" s="41" t="str">
        <f>+IFERROR(VLOOKUP($A17,Hoja5!$A$2:$M$2116,4,FALSE),"")</f>
        <v/>
      </c>
      <c r="D17" s="166" t="str">
        <f>+IFERROR(VLOOKUP($A17,Hoja5!$A$2:$M$2116,5,FALSE),"")</f>
        <v/>
      </c>
      <c r="E17" s="166" t="str">
        <f>+IFERROR(VLOOKUP($A17,Hoja5!$A$2:$M$2116,6,FALSE),"")</f>
        <v/>
      </c>
      <c r="F17" s="166" t="str">
        <f>+IFERROR(VLOOKUP($A17,Hoja5!$A$2:$M$2116,7,FALSE),"")</f>
        <v/>
      </c>
      <c r="G17" s="166" t="str">
        <f>+IFERROR(VLOOKUP($A17,Hoja5!$A$2:$M$2116,8,FALSE),"")</f>
        <v/>
      </c>
      <c r="H17" s="166" t="str">
        <f>+IFERROR(VLOOKUP($A17,Hoja5!$A$2:$M$2116,9,FALSE),"")</f>
        <v/>
      </c>
      <c r="I17" s="166" t="str">
        <f>+IFERROR(VLOOKUP($A17,Hoja5!$A$2:$M$2116,10,FALSE),"")</f>
        <v/>
      </c>
      <c r="J17" s="166" t="str">
        <f>+IFERROR(VLOOKUP($A17,Hoja5!$A$2:$M$2116,11,FALSE),"")</f>
        <v/>
      </c>
      <c r="K17" s="164" t="str">
        <f>+IFERROR(VLOOKUP($A17,Hoja5!$A$2:$M$2116,12,FALSE),"")</f>
        <v/>
      </c>
      <c r="L17" s="165" t="str">
        <f>+IFERROR(VLOOKUP($A17,Hoja5!$A$2:$M$2116,13,FALSE),"")</f>
        <v/>
      </c>
    </row>
    <row r="18" spans="1:12" x14ac:dyDescent="0.25">
      <c r="A18" s="145">
        <v>7</v>
      </c>
      <c r="B18" s="41" t="str">
        <f>+IFERROR(VLOOKUP($A18,Hoja5!$A$2:$M$2116,3,FALSE),"")</f>
        <v/>
      </c>
      <c r="C18" s="41" t="str">
        <f>+IFERROR(VLOOKUP($A18,Hoja5!$A$2:$M$2116,4,FALSE),"")</f>
        <v/>
      </c>
      <c r="D18" s="166" t="str">
        <f>+IFERROR(VLOOKUP($A18,Hoja5!$A$2:$M$2116,5,FALSE),"")</f>
        <v/>
      </c>
      <c r="E18" s="166" t="str">
        <f>+IFERROR(VLOOKUP($A18,Hoja5!$A$2:$M$2116,6,FALSE),"")</f>
        <v/>
      </c>
      <c r="F18" s="166" t="str">
        <f>+IFERROR(VLOOKUP($A18,Hoja5!$A$2:$M$2116,7,FALSE),"")</f>
        <v/>
      </c>
      <c r="G18" s="166" t="str">
        <f>+IFERROR(VLOOKUP($A18,Hoja5!$A$2:$M$2116,8,FALSE),"")</f>
        <v/>
      </c>
      <c r="H18" s="166" t="str">
        <f>+IFERROR(VLOOKUP($A18,Hoja5!$A$2:$M$2116,9,FALSE),"")</f>
        <v/>
      </c>
      <c r="I18" s="166" t="str">
        <f>+IFERROR(VLOOKUP($A18,Hoja5!$A$2:$M$2116,10,FALSE),"")</f>
        <v/>
      </c>
      <c r="J18" s="166" t="str">
        <f>+IFERROR(VLOOKUP($A18,Hoja5!$A$2:$M$2116,11,FALSE),"")</f>
        <v/>
      </c>
      <c r="K18" s="164" t="str">
        <f>+IFERROR(VLOOKUP($A18,Hoja5!$A$2:$M$2116,12,FALSE),"")</f>
        <v/>
      </c>
      <c r="L18" s="165" t="str">
        <f>+IFERROR(VLOOKUP($A18,Hoja5!$A$2:$M$2116,13,FALSE),"")</f>
        <v/>
      </c>
    </row>
    <row r="19" spans="1:12" x14ac:dyDescent="0.25">
      <c r="A19" s="145">
        <v>8</v>
      </c>
      <c r="B19" s="41" t="str">
        <f>+IFERROR(VLOOKUP($A19,Hoja5!$A$2:$M$2116,3,FALSE),"")</f>
        <v/>
      </c>
      <c r="C19" s="41" t="str">
        <f>+IFERROR(VLOOKUP($A19,Hoja5!$A$2:$M$2116,4,FALSE),"")</f>
        <v/>
      </c>
      <c r="D19" s="166" t="str">
        <f>+IFERROR(VLOOKUP($A19,Hoja5!$A$2:$M$2116,5,FALSE),"")</f>
        <v/>
      </c>
      <c r="E19" s="166" t="str">
        <f>+IFERROR(VLOOKUP($A19,Hoja5!$A$2:$M$2116,6,FALSE),"")</f>
        <v/>
      </c>
      <c r="F19" s="166" t="str">
        <f>+IFERROR(VLOOKUP($A19,Hoja5!$A$2:$M$2116,7,FALSE),"")</f>
        <v/>
      </c>
      <c r="G19" s="166" t="str">
        <f>+IFERROR(VLOOKUP($A19,Hoja5!$A$2:$M$2116,8,FALSE),"")</f>
        <v/>
      </c>
      <c r="H19" s="166" t="str">
        <f>+IFERROR(VLOOKUP($A19,Hoja5!$A$2:$M$2116,9,FALSE),"")</f>
        <v/>
      </c>
      <c r="I19" s="166" t="str">
        <f>+IFERROR(VLOOKUP($A19,Hoja5!$A$2:$M$2116,10,FALSE),"")</f>
        <v/>
      </c>
      <c r="J19" s="166" t="str">
        <f>+IFERROR(VLOOKUP($A19,Hoja5!$A$2:$M$2116,11,FALSE),"")</f>
        <v/>
      </c>
      <c r="K19" s="164" t="str">
        <f>+IFERROR(VLOOKUP($A19,Hoja5!$A$2:$M$2116,12,FALSE),"")</f>
        <v/>
      </c>
      <c r="L19" s="165" t="str">
        <f>+IFERROR(VLOOKUP($A19,Hoja5!$A$2:$M$2116,13,FALSE),"")</f>
        <v/>
      </c>
    </row>
    <row r="20" spans="1:12" x14ac:dyDescent="0.25">
      <c r="A20" s="145">
        <v>9</v>
      </c>
      <c r="B20" s="41" t="str">
        <f>+IFERROR(VLOOKUP($A20,Hoja5!$A$2:$M$2116,3,FALSE),"")</f>
        <v/>
      </c>
      <c r="C20" s="41" t="str">
        <f>+IFERROR(VLOOKUP($A20,Hoja5!$A$2:$M$2116,4,FALSE),"")</f>
        <v/>
      </c>
      <c r="D20" s="166" t="str">
        <f>+IFERROR(VLOOKUP($A20,Hoja5!$A$2:$M$2116,5,FALSE),"")</f>
        <v/>
      </c>
      <c r="E20" s="166" t="str">
        <f>+IFERROR(VLOOKUP($A20,Hoja5!$A$2:$M$2116,6,FALSE),"")</f>
        <v/>
      </c>
      <c r="F20" s="166" t="str">
        <f>+IFERROR(VLOOKUP($A20,Hoja5!$A$2:$M$2116,7,FALSE),"")</f>
        <v/>
      </c>
      <c r="G20" s="166" t="str">
        <f>+IFERROR(VLOOKUP($A20,Hoja5!$A$2:$M$2116,8,FALSE),"")</f>
        <v/>
      </c>
      <c r="H20" s="166" t="str">
        <f>+IFERROR(VLOOKUP($A20,Hoja5!$A$2:$M$2116,9,FALSE),"")</f>
        <v/>
      </c>
      <c r="I20" s="166" t="str">
        <f>+IFERROR(VLOOKUP($A20,Hoja5!$A$2:$M$2116,10,FALSE),"")</f>
        <v/>
      </c>
      <c r="J20" s="166" t="str">
        <f>+IFERROR(VLOOKUP($A20,Hoja5!$A$2:$M$2116,11,FALSE),"")</f>
        <v/>
      </c>
      <c r="K20" s="164" t="str">
        <f>+IFERROR(VLOOKUP($A20,Hoja5!$A$2:$M$2116,12,FALSE),"")</f>
        <v/>
      </c>
      <c r="L20" s="165" t="str">
        <f>+IFERROR(VLOOKUP($A20,Hoja5!$A$2:$M$2116,13,FALSE),"")</f>
        <v/>
      </c>
    </row>
    <row r="21" spans="1:12" x14ac:dyDescent="0.25">
      <c r="A21" s="145">
        <v>10</v>
      </c>
      <c r="B21" s="41" t="str">
        <f>+IFERROR(VLOOKUP($A21,Hoja5!$A$2:$M$2116,3,FALSE),"")</f>
        <v/>
      </c>
      <c r="C21" s="41" t="str">
        <f>+IFERROR(VLOOKUP($A21,Hoja5!$A$2:$M$2116,4,FALSE),"")</f>
        <v/>
      </c>
      <c r="D21" s="166" t="str">
        <f>+IFERROR(VLOOKUP($A21,Hoja5!$A$2:$M$2116,5,FALSE),"")</f>
        <v/>
      </c>
      <c r="E21" s="166" t="str">
        <f>+IFERROR(VLOOKUP($A21,Hoja5!$A$2:$M$2116,6,FALSE),"")</f>
        <v/>
      </c>
      <c r="F21" s="166" t="str">
        <f>+IFERROR(VLOOKUP($A21,Hoja5!$A$2:$M$2116,7,FALSE),"")</f>
        <v/>
      </c>
      <c r="G21" s="166" t="str">
        <f>+IFERROR(VLOOKUP($A21,Hoja5!$A$2:$M$2116,8,FALSE),"")</f>
        <v/>
      </c>
      <c r="H21" s="166" t="str">
        <f>+IFERROR(VLOOKUP($A21,Hoja5!$A$2:$M$2116,9,FALSE),"")</f>
        <v/>
      </c>
      <c r="I21" s="166" t="str">
        <f>+IFERROR(VLOOKUP($A21,Hoja5!$A$2:$M$2116,10,FALSE),"")</f>
        <v/>
      </c>
      <c r="J21" s="166" t="str">
        <f>+IFERROR(VLOOKUP($A21,Hoja5!$A$2:$M$2116,11,FALSE),"")</f>
        <v/>
      </c>
      <c r="K21" s="164" t="str">
        <f>+IFERROR(VLOOKUP($A21,Hoja5!$A$2:$M$2116,12,FALSE),"")</f>
        <v/>
      </c>
      <c r="L21" s="165" t="str">
        <f>+IFERROR(VLOOKUP($A21,Hoja5!$A$2:$M$2116,13,FALSE),"")</f>
        <v/>
      </c>
    </row>
    <row r="22" spans="1:12" x14ac:dyDescent="0.25">
      <c r="A22" s="145">
        <v>11</v>
      </c>
      <c r="B22" s="41" t="str">
        <f>+IFERROR(VLOOKUP($A22,Hoja5!$A$2:$M$2116,3,FALSE),"")</f>
        <v/>
      </c>
      <c r="C22" s="41" t="str">
        <f>+IFERROR(VLOOKUP($A22,Hoja5!$A$2:$M$2116,4,FALSE),"")</f>
        <v/>
      </c>
      <c r="D22" s="166" t="str">
        <f>+IFERROR(VLOOKUP($A22,Hoja5!$A$2:$M$2116,5,FALSE),"")</f>
        <v/>
      </c>
      <c r="E22" s="166" t="str">
        <f>+IFERROR(VLOOKUP($A22,Hoja5!$A$2:$M$2116,6,FALSE),"")</f>
        <v/>
      </c>
      <c r="F22" s="166" t="str">
        <f>+IFERROR(VLOOKUP($A22,Hoja5!$A$2:$M$2116,7,FALSE),"")</f>
        <v/>
      </c>
      <c r="G22" s="166" t="str">
        <f>+IFERROR(VLOOKUP($A22,Hoja5!$A$2:$M$2116,8,FALSE),"")</f>
        <v/>
      </c>
      <c r="H22" s="166" t="str">
        <f>+IFERROR(VLOOKUP($A22,Hoja5!$A$2:$M$2116,9,FALSE),"")</f>
        <v/>
      </c>
      <c r="I22" s="166" t="str">
        <f>+IFERROR(VLOOKUP($A22,Hoja5!$A$2:$M$2116,10,FALSE),"")</f>
        <v/>
      </c>
      <c r="J22" s="166" t="str">
        <f>+IFERROR(VLOOKUP($A22,Hoja5!$A$2:$M$2116,11,FALSE),"")</f>
        <v/>
      </c>
      <c r="K22" s="164" t="str">
        <f>+IFERROR(VLOOKUP($A22,Hoja5!$A$2:$M$2116,12,FALSE),"")</f>
        <v/>
      </c>
      <c r="L22" s="165" t="str">
        <f>+IFERROR(VLOOKUP($A22,Hoja5!$A$2:$M$2116,13,FALSE),"")</f>
        <v/>
      </c>
    </row>
    <row r="23" spans="1:12" x14ac:dyDescent="0.25">
      <c r="A23" s="145">
        <v>12</v>
      </c>
      <c r="B23" s="41" t="str">
        <f>+IFERROR(VLOOKUP($A23,Hoja5!$A$2:$M$2116,3,FALSE),"")</f>
        <v/>
      </c>
      <c r="C23" s="41" t="str">
        <f>+IFERROR(VLOOKUP($A23,Hoja5!$A$2:$M$2116,4,FALSE),"")</f>
        <v/>
      </c>
      <c r="D23" s="166" t="str">
        <f>+IFERROR(VLOOKUP($A23,Hoja5!$A$2:$M$2116,5,FALSE),"")</f>
        <v/>
      </c>
      <c r="E23" s="166" t="str">
        <f>+IFERROR(VLOOKUP($A23,Hoja5!$A$2:$M$2116,6,FALSE),"")</f>
        <v/>
      </c>
      <c r="F23" s="166" t="str">
        <f>+IFERROR(VLOOKUP($A23,Hoja5!$A$2:$M$2116,7,FALSE),"")</f>
        <v/>
      </c>
      <c r="G23" s="166" t="str">
        <f>+IFERROR(VLOOKUP($A23,Hoja5!$A$2:$M$2116,8,FALSE),"")</f>
        <v/>
      </c>
      <c r="H23" s="166" t="str">
        <f>+IFERROR(VLOOKUP($A23,Hoja5!$A$2:$M$2116,9,FALSE),"")</f>
        <v/>
      </c>
      <c r="I23" s="166" t="str">
        <f>+IFERROR(VLOOKUP($A23,Hoja5!$A$2:$M$2116,10,FALSE),"")</f>
        <v/>
      </c>
      <c r="J23" s="166" t="str">
        <f>+IFERROR(VLOOKUP($A23,Hoja5!$A$2:$M$2116,11,FALSE),"")</f>
        <v/>
      </c>
      <c r="K23" s="164" t="str">
        <f>+IFERROR(VLOOKUP($A23,Hoja5!$A$2:$M$2116,12,FALSE),"")</f>
        <v/>
      </c>
      <c r="L23" s="165" t="str">
        <f>+IFERROR(VLOOKUP($A23,Hoja5!$A$2:$M$2116,13,FALSE),"")</f>
        <v/>
      </c>
    </row>
    <row r="24" spans="1:12" x14ac:dyDescent="0.25">
      <c r="A24" s="145">
        <v>13</v>
      </c>
      <c r="B24" s="41" t="str">
        <f>+IFERROR(VLOOKUP($A24,Hoja5!$A$2:$M$2116,3,FALSE),"")</f>
        <v/>
      </c>
      <c r="C24" s="41" t="str">
        <f>+IFERROR(VLOOKUP($A24,Hoja5!$A$2:$M$2116,4,FALSE),"")</f>
        <v/>
      </c>
      <c r="D24" s="166" t="str">
        <f>+IFERROR(VLOOKUP($A24,Hoja5!$A$2:$M$2116,5,FALSE),"")</f>
        <v/>
      </c>
      <c r="E24" s="166" t="str">
        <f>+IFERROR(VLOOKUP($A24,Hoja5!$A$2:$M$2116,6,FALSE),"")</f>
        <v/>
      </c>
      <c r="F24" s="166" t="str">
        <f>+IFERROR(VLOOKUP($A24,Hoja5!$A$2:$M$2116,7,FALSE),"")</f>
        <v/>
      </c>
      <c r="G24" s="166" t="str">
        <f>+IFERROR(VLOOKUP($A24,Hoja5!$A$2:$M$2116,8,FALSE),"")</f>
        <v/>
      </c>
      <c r="H24" s="166" t="str">
        <f>+IFERROR(VLOOKUP($A24,Hoja5!$A$2:$M$2116,9,FALSE),"")</f>
        <v/>
      </c>
      <c r="I24" s="166" t="str">
        <f>+IFERROR(VLOOKUP($A24,Hoja5!$A$2:$M$2116,10,FALSE),"")</f>
        <v/>
      </c>
      <c r="J24" s="166" t="str">
        <f>+IFERROR(VLOOKUP($A24,Hoja5!$A$2:$M$2116,11,FALSE),"")</f>
        <v/>
      </c>
      <c r="K24" s="164" t="str">
        <f>+IFERROR(VLOOKUP($A24,Hoja5!$A$2:$M$2116,12,FALSE),"")</f>
        <v/>
      </c>
      <c r="L24" s="165" t="str">
        <f>+IFERROR(VLOOKUP($A24,Hoja5!$A$2:$M$2116,13,FALSE),"")</f>
        <v/>
      </c>
    </row>
    <row r="25" spans="1:12" x14ac:dyDescent="0.25">
      <c r="A25" s="145">
        <v>14</v>
      </c>
      <c r="B25" s="41" t="str">
        <f>+IFERROR(VLOOKUP($A25,Hoja5!$A$2:$M$2116,3,FALSE),"")</f>
        <v/>
      </c>
      <c r="C25" s="41" t="str">
        <f>+IFERROR(VLOOKUP($A25,Hoja5!$A$2:$M$2116,4,FALSE),"")</f>
        <v/>
      </c>
      <c r="D25" s="166" t="str">
        <f>+IFERROR(VLOOKUP($A25,Hoja5!$A$2:$M$2116,5,FALSE),"")</f>
        <v/>
      </c>
      <c r="E25" s="166" t="str">
        <f>+IFERROR(VLOOKUP($A25,Hoja5!$A$2:$M$2116,6,FALSE),"")</f>
        <v/>
      </c>
      <c r="F25" s="166" t="str">
        <f>+IFERROR(VLOOKUP($A25,Hoja5!$A$2:$M$2116,7,FALSE),"")</f>
        <v/>
      </c>
      <c r="G25" s="166" t="str">
        <f>+IFERROR(VLOOKUP($A25,Hoja5!$A$2:$M$2116,8,FALSE),"")</f>
        <v/>
      </c>
      <c r="H25" s="166" t="str">
        <f>+IFERROR(VLOOKUP($A25,Hoja5!$A$2:$M$2116,9,FALSE),"")</f>
        <v/>
      </c>
      <c r="I25" s="166" t="str">
        <f>+IFERROR(VLOOKUP($A25,Hoja5!$A$2:$M$2116,10,FALSE),"")</f>
        <v/>
      </c>
      <c r="J25" s="166" t="str">
        <f>+IFERROR(VLOOKUP($A25,Hoja5!$A$2:$M$2116,11,FALSE),"")</f>
        <v/>
      </c>
      <c r="K25" s="164" t="str">
        <f>+IFERROR(VLOOKUP($A25,Hoja5!$A$2:$M$2116,12,FALSE),"")</f>
        <v/>
      </c>
      <c r="L25" s="165" t="str">
        <f>+IFERROR(VLOOKUP($A25,Hoja5!$A$2:$M$2116,13,FALSE),"")</f>
        <v/>
      </c>
    </row>
    <row r="26" spans="1:12" x14ac:dyDescent="0.25">
      <c r="A26" s="145">
        <v>15</v>
      </c>
      <c r="B26" s="41" t="str">
        <f>+IFERROR(VLOOKUP($A26,Hoja5!$A$2:$M$2116,3,FALSE),"")</f>
        <v/>
      </c>
      <c r="C26" s="41" t="str">
        <f>+IFERROR(VLOOKUP($A26,Hoja5!$A$2:$M$2116,4,FALSE),"")</f>
        <v/>
      </c>
      <c r="D26" s="166" t="str">
        <f>+IFERROR(VLOOKUP($A26,Hoja5!$A$2:$M$2116,5,FALSE),"")</f>
        <v/>
      </c>
      <c r="E26" s="166" t="str">
        <f>+IFERROR(VLOOKUP($A26,Hoja5!$A$2:$M$2116,6,FALSE),"")</f>
        <v/>
      </c>
      <c r="F26" s="166" t="str">
        <f>+IFERROR(VLOOKUP($A26,Hoja5!$A$2:$M$2116,7,FALSE),"")</f>
        <v/>
      </c>
      <c r="G26" s="166" t="str">
        <f>+IFERROR(VLOOKUP($A26,Hoja5!$A$2:$M$2116,8,FALSE),"")</f>
        <v/>
      </c>
      <c r="H26" s="166" t="str">
        <f>+IFERROR(VLOOKUP($A26,Hoja5!$A$2:$M$2116,9,FALSE),"")</f>
        <v/>
      </c>
      <c r="I26" s="166" t="str">
        <f>+IFERROR(VLOOKUP($A26,Hoja5!$A$2:$M$2116,10,FALSE),"")</f>
        <v/>
      </c>
      <c r="J26" s="166" t="str">
        <f>+IFERROR(VLOOKUP($A26,Hoja5!$A$2:$M$2116,11,FALSE),"")</f>
        <v/>
      </c>
      <c r="K26" s="164" t="str">
        <f>+IFERROR(VLOOKUP($A26,Hoja5!$A$2:$M$2116,12,FALSE),"")</f>
        <v/>
      </c>
      <c r="L26" s="165" t="str">
        <f>+IFERROR(VLOOKUP($A26,Hoja5!$A$2:$M$2116,13,FALSE),"")</f>
        <v/>
      </c>
    </row>
    <row r="27" spans="1:12" x14ac:dyDescent="0.25">
      <c r="A27" s="145">
        <v>16</v>
      </c>
      <c r="B27" s="41" t="str">
        <f>+IFERROR(VLOOKUP($A27,Hoja5!$A$2:$M$2116,3,FALSE),"")</f>
        <v/>
      </c>
      <c r="C27" s="41" t="str">
        <f>+IFERROR(VLOOKUP($A27,Hoja5!$A$2:$M$2116,4,FALSE),"")</f>
        <v/>
      </c>
      <c r="D27" s="166" t="str">
        <f>+IFERROR(VLOOKUP($A27,Hoja5!$A$2:$M$2116,5,FALSE),"")</f>
        <v/>
      </c>
      <c r="E27" s="166" t="str">
        <f>+IFERROR(VLOOKUP($A27,Hoja5!$A$2:$M$2116,6,FALSE),"")</f>
        <v/>
      </c>
      <c r="F27" s="166" t="str">
        <f>+IFERROR(VLOOKUP($A27,Hoja5!$A$2:$M$2116,7,FALSE),"")</f>
        <v/>
      </c>
      <c r="G27" s="166" t="str">
        <f>+IFERROR(VLOOKUP($A27,Hoja5!$A$2:$M$2116,8,FALSE),"")</f>
        <v/>
      </c>
      <c r="H27" s="166" t="str">
        <f>+IFERROR(VLOOKUP($A27,Hoja5!$A$2:$M$2116,9,FALSE),"")</f>
        <v/>
      </c>
      <c r="I27" s="166" t="str">
        <f>+IFERROR(VLOOKUP($A27,Hoja5!$A$2:$M$2116,10,FALSE),"")</f>
        <v/>
      </c>
      <c r="J27" s="166" t="str">
        <f>+IFERROR(VLOOKUP($A27,Hoja5!$A$2:$M$2116,11,FALSE),"")</f>
        <v/>
      </c>
      <c r="K27" s="164" t="str">
        <f>+IFERROR(VLOOKUP($A27,Hoja5!$A$2:$M$2116,12,FALSE),"")</f>
        <v/>
      </c>
      <c r="L27" s="165" t="str">
        <f>+IFERROR(VLOOKUP($A27,Hoja5!$A$2:$M$2116,13,FALSE),"")</f>
        <v/>
      </c>
    </row>
    <row r="28" spans="1:12" x14ac:dyDescent="0.25">
      <c r="A28" s="145">
        <v>17</v>
      </c>
      <c r="B28" s="41" t="str">
        <f>+IFERROR(VLOOKUP($A28,Hoja5!$A$2:$M$2116,3,FALSE),"")</f>
        <v/>
      </c>
      <c r="C28" s="41" t="str">
        <f>+IFERROR(VLOOKUP($A28,Hoja5!$A$2:$M$2116,4,FALSE),"")</f>
        <v/>
      </c>
      <c r="D28" s="166" t="str">
        <f>+IFERROR(VLOOKUP($A28,Hoja5!$A$2:$M$2116,5,FALSE),"")</f>
        <v/>
      </c>
      <c r="E28" s="166" t="str">
        <f>+IFERROR(VLOOKUP($A28,Hoja5!$A$2:$M$2116,6,FALSE),"")</f>
        <v/>
      </c>
      <c r="F28" s="166" t="str">
        <f>+IFERROR(VLOOKUP($A28,Hoja5!$A$2:$M$2116,7,FALSE),"")</f>
        <v/>
      </c>
      <c r="G28" s="166" t="str">
        <f>+IFERROR(VLOOKUP($A28,Hoja5!$A$2:$M$2116,8,FALSE),"")</f>
        <v/>
      </c>
      <c r="H28" s="166" t="str">
        <f>+IFERROR(VLOOKUP($A28,Hoja5!$A$2:$M$2116,9,FALSE),"")</f>
        <v/>
      </c>
      <c r="I28" s="166" t="str">
        <f>+IFERROR(VLOOKUP($A28,Hoja5!$A$2:$M$2116,10,FALSE),"")</f>
        <v/>
      </c>
      <c r="J28" s="166" t="str">
        <f>+IFERROR(VLOOKUP($A28,Hoja5!$A$2:$M$2116,11,FALSE),"")</f>
        <v/>
      </c>
      <c r="K28" s="164" t="str">
        <f>+IFERROR(VLOOKUP($A28,Hoja5!$A$2:$M$2116,12,FALSE),"")</f>
        <v/>
      </c>
      <c r="L28" s="165" t="str">
        <f>+IFERROR(VLOOKUP($A28,Hoja5!$A$2:$M$2116,13,FALSE),"")</f>
        <v/>
      </c>
    </row>
    <row r="29" spans="1:12" x14ac:dyDescent="0.25">
      <c r="A29" s="145">
        <v>18</v>
      </c>
      <c r="B29" s="41" t="str">
        <f>+IFERROR(VLOOKUP($A29,Hoja5!$A$2:$M$2116,3,FALSE),"")</f>
        <v/>
      </c>
      <c r="C29" s="41" t="str">
        <f>+IFERROR(VLOOKUP($A29,Hoja5!$A$2:$M$2116,4,FALSE),"")</f>
        <v/>
      </c>
      <c r="D29" s="166" t="str">
        <f>+IFERROR(VLOOKUP($A29,Hoja5!$A$2:$M$2116,5,FALSE),"")</f>
        <v/>
      </c>
      <c r="E29" s="166" t="str">
        <f>+IFERROR(VLOOKUP($A29,Hoja5!$A$2:$M$2116,6,FALSE),"")</f>
        <v/>
      </c>
      <c r="F29" s="166" t="str">
        <f>+IFERROR(VLOOKUP($A29,Hoja5!$A$2:$M$2116,7,FALSE),"")</f>
        <v/>
      </c>
      <c r="G29" s="166" t="str">
        <f>+IFERROR(VLOOKUP($A29,Hoja5!$A$2:$M$2116,8,FALSE),"")</f>
        <v/>
      </c>
      <c r="H29" s="166" t="str">
        <f>+IFERROR(VLOOKUP($A29,Hoja5!$A$2:$M$2116,9,FALSE),"")</f>
        <v/>
      </c>
      <c r="I29" s="166" t="str">
        <f>+IFERROR(VLOOKUP($A29,Hoja5!$A$2:$M$2116,10,FALSE),"")</f>
        <v/>
      </c>
      <c r="J29" s="166" t="str">
        <f>+IFERROR(VLOOKUP($A29,Hoja5!$A$2:$M$2116,11,FALSE),"")</f>
        <v/>
      </c>
      <c r="K29" s="164" t="str">
        <f>+IFERROR(VLOOKUP($A29,Hoja5!$A$2:$M$2116,12,FALSE),"")</f>
        <v/>
      </c>
      <c r="L29" s="165" t="str">
        <f>+IFERROR(VLOOKUP($A29,Hoja5!$A$2:$M$2116,13,FALSE),"")</f>
        <v/>
      </c>
    </row>
    <row r="30" spans="1:12" x14ac:dyDescent="0.25">
      <c r="A30" s="145">
        <v>19</v>
      </c>
      <c r="B30" s="41" t="str">
        <f>+IFERROR(VLOOKUP($A30,Hoja5!$A$2:$M$2116,3,FALSE),"")</f>
        <v/>
      </c>
      <c r="C30" s="41" t="str">
        <f>+IFERROR(VLOOKUP($A30,Hoja5!$A$2:$M$2116,4,FALSE),"")</f>
        <v/>
      </c>
      <c r="D30" s="166" t="str">
        <f>+IFERROR(VLOOKUP($A30,Hoja5!$A$2:$M$2116,5,FALSE),"")</f>
        <v/>
      </c>
      <c r="E30" s="166" t="str">
        <f>+IFERROR(VLOOKUP($A30,Hoja5!$A$2:$M$2116,6,FALSE),"")</f>
        <v/>
      </c>
      <c r="F30" s="166" t="str">
        <f>+IFERROR(VLOOKUP($A30,Hoja5!$A$2:$M$2116,7,FALSE),"")</f>
        <v/>
      </c>
      <c r="G30" s="166" t="str">
        <f>+IFERROR(VLOOKUP($A30,Hoja5!$A$2:$M$2116,8,FALSE),"")</f>
        <v/>
      </c>
      <c r="H30" s="166" t="str">
        <f>+IFERROR(VLOOKUP($A30,Hoja5!$A$2:$M$2116,9,FALSE),"")</f>
        <v/>
      </c>
      <c r="I30" s="166" t="str">
        <f>+IFERROR(VLOOKUP($A30,Hoja5!$A$2:$M$2116,10,FALSE),"")</f>
        <v/>
      </c>
      <c r="J30" s="166" t="str">
        <f>+IFERROR(VLOOKUP($A30,Hoja5!$A$2:$M$2116,11,FALSE),"")</f>
        <v/>
      </c>
      <c r="K30" s="164" t="str">
        <f>+IFERROR(VLOOKUP($A30,Hoja5!$A$2:$M$2116,12,FALSE),"")</f>
        <v/>
      </c>
      <c r="L30" s="165" t="str">
        <f>+IFERROR(VLOOKUP($A30,Hoja5!$A$2:$M$2116,13,FALSE),"")</f>
        <v/>
      </c>
    </row>
    <row r="31" spans="1:12" x14ac:dyDescent="0.25">
      <c r="A31" s="145">
        <v>20</v>
      </c>
      <c r="B31" s="41" t="str">
        <f>+IFERROR(VLOOKUP($A31,Hoja5!$A$2:$M$2116,3,FALSE),"")</f>
        <v/>
      </c>
      <c r="C31" s="41" t="str">
        <f>+IFERROR(VLOOKUP($A31,Hoja5!$A$2:$M$2116,4,FALSE),"")</f>
        <v/>
      </c>
      <c r="D31" s="166" t="str">
        <f>+IFERROR(VLOOKUP($A31,Hoja5!$A$2:$M$2116,5,FALSE),"")</f>
        <v/>
      </c>
      <c r="E31" s="166" t="str">
        <f>+IFERROR(VLOOKUP($A31,Hoja5!$A$2:$M$2116,6,FALSE),"")</f>
        <v/>
      </c>
      <c r="F31" s="166" t="str">
        <f>+IFERROR(VLOOKUP($A31,Hoja5!$A$2:$M$2116,7,FALSE),"")</f>
        <v/>
      </c>
      <c r="G31" s="166" t="str">
        <f>+IFERROR(VLOOKUP($A31,Hoja5!$A$2:$M$2116,8,FALSE),"")</f>
        <v/>
      </c>
      <c r="H31" s="166" t="str">
        <f>+IFERROR(VLOOKUP($A31,Hoja5!$A$2:$M$2116,9,FALSE),"")</f>
        <v/>
      </c>
      <c r="I31" s="166" t="str">
        <f>+IFERROR(VLOOKUP($A31,Hoja5!$A$2:$M$2116,10,FALSE),"")</f>
        <v/>
      </c>
      <c r="J31" s="166" t="str">
        <f>+IFERROR(VLOOKUP($A31,Hoja5!$A$2:$M$2116,11,FALSE),"")</f>
        <v/>
      </c>
      <c r="K31" s="164" t="str">
        <f>+IFERROR(VLOOKUP($A31,Hoja5!$A$2:$M$2116,12,FALSE),"")</f>
        <v/>
      </c>
      <c r="L31" s="165" t="str">
        <f>+IFERROR(VLOOKUP($A31,Hoja5!$A$2:$M$2116,13,FALSE),"")</f>
        <v/>
      </c>
    </row>
    <row r="32" spans="1:12" x14ac:dyDescent="0.25">
      <c r="A32" s="145">
        <v>21</v>
      </c>
      <c r="B32" s="41" t="str">
        <f>+IFERROR(VLOOKUP($A32,Hoja5!$A$2:$M$2116,3,FALSE),"")</f>
        <v/>
      </c>
      <c r="C32" s="41" t="str">
        <f>+IFERROR(VLOOKUP($A32,Hoja5!$A$2:$M$2116,4,FALSE),"")</f>
        <v/>
      </c>
      <c r="D32" s="166" t="str">
        <f>+IFERROR(VLOOKUP($A32,Hoja5!$A$2:$M$2116,5,FALSE),"")</f>
        <v/>
      </c>
      <c r="E32" s="166" t="str">
        <f>+IFERROR(VLOOKUP($A32,Hoja5!$A$2:$M$2116,6,FALSE),"")</f>
        <v/>
      </c>
      <c r="F32" s="166" t="str">
        <f>+IFERROR(VLOOKUP($A32,Hoja5!$A$2:$M$2116,7,FALSE),"")</f>
        <v/>
      </c>
      <c r="G32" s="166" t="str">
        <f>+IFERROR(VLOOKUP($A32,Hoja5!$A$2:$M$2116,8,FALSE),"")</f>
        <v/>
      </c>
      <c r="H32" s="166" t="str">
        <f>+IFERROR(VLOOKUP($A32,Hoja5!$A$2:$M$2116,9,FALSE),"")</f>
        <v/>
      </c>
      <c r="I32" s="166" t="str">
        <f>+IFERROR(VLOOKUP($A32,Hoja5!$A$2:$M$2116,10,FALSE),"")</f>
        <v/>
      </c>
      <c r="J32" s="166" t="str">
        <f>+IFERROR(VLOOKUP($A32,Hoja5!$A$2:$M$2116,11,FALSE),"")</f>
        <v/>
      </c>
      <c r="K32" s="164" t="str">
        <f>+IFERROR(VLOOKUP($A32,Hoja5!$A$2:$M$2116,12,FALSE),"")</f>
        <v/>
      </c>
      <c r="L32" s="165" t="str">
        <f>+IFERROR(VLOOKUP($A32,Hoja5!$A$2:$M$2116,13,FALSE),"")</f>
        <v/>
      </c>
    </row>
    <row r="33" spans="1:12" x14ac:dyDescent="0.25">
      <c r="A33" s="145">
        <v>22</v>
      </c>
      <c r="B33" s="41" t="str">
        <f>+IFERROR(VLOOKUP($A33,Hoja5!$A$2:$M$2116,3,FALSE),"")</f>
        <v/>
      </c>
      <c r="C33" s="41" t="str">
        <f>+IFERROR(VLOOKUP($A33,Hoja5!$A$2:$M$2116,4,FALSE),"")</f>
        <v/>
      </c>
      <c r="D33" s="166" t="str">
        <f>+IFERROR(VLOOKUP($A33,Hoja5!$A$2:$M$2116,5,FALSE),"")</f>
        <v/>
      </c>
      <c r="E33" s="166" t="str">
        <f>+IFERROR(VLOOKUP($A33,Hoja5!$A$2:$M$2116,6,FALSE),"")</f>
        <v/>
      </c>
      <c r="F33" s="166" t="str">
        <f>+IFERROR(VLOOKUP($A33,Hoja5!$A$2:$M$2116,7,FALSE),"")</f>
        <v/>
      </c>
      <c r="G33" s="166" t="str">
        <f>+IFERROR(VLOOKUP($A33,Hoja5!$A$2:$M$2116,8,FALSE),"")</f>
        <v/>
      </c>
      <c r="H33" s="166" t="str">
        <f>+IFERROR(VLOOKUP($A33,Hoja5!$A$2:$M$2116,9,FALSE),"")</f>
        <v/>
      </c>
      <c r="I33" s="166" t="str">
        <f>+IFERROR(VLOOKUP($A33,Hoja5!$A$2:$M$2116,10,FALSE),"")</f>
        <v/>
      </c>
      <c r="J33" s="166" t="str">
        <f>+IFERROR(VLOOKUP($A33,Hoja5!$A$2:$M$2116,11,FALSE),"")</f>
        <v/>
      </c>
      <c r="K33" s="164" t="str">
        <f>+IFERROR(VLOOKUP($A33,Hoja5!$A$2:$M$2116,12,FALSE),"")</f>
        <v/>
      </c>
      <c r="L33" s="165" t="str">
        <f>+IFERROR(VLOOKUP($A33,Hoja5!$A$2:$M$2116,13,FALSE),"")</f>
        <v/>
      </c>
    </row>
    <row r="34" spans="1:12" x14ac:dyDescent="0.25">
      <c r="A34" s="145">
        <v>23</v>
      </c>
      <c r="B34" s="41" t="str">
        <f>+IFERROR(VLOOKUP($A34,Hoja5!$A$2:$M$2116,3,FALSE),"")</f>
        <v/>
      </c>
      <c r="C34" s="41" t="str">
        <f>+IFERROR(VLOOKUP($A34,Hoja5!$A$2:$M$2116,4,FALSE),"")</f>
        <v/>
      </c>
      <c r="D34" s="166" t="str">
        <f>+IFERROR(VLOOKUP($A34,Hoja5!$A$2:$M$2116,5,FALSE),"")</f>
        <v/>
      </c>
      <c r="E34" s="166" t="str">
        <f>+IFERROR(VLOOKUP($A34,Hoja5!$A$2:$M$2116,6,FALSE),"")</f>
        <v/>
      </c>
      <c r="F34" s="166" t="str">
        <f>+IFERROR(VLOOKUP($A34,Hoja5!$A$2:$M$2116,7,FALSE),"")</f>
        <v/>
      </c>
      <c r="G34" s="166" t="str">
        <f>+IFERROR(VLOOKUP($A34,Hoja5!$A$2:$M$2116,8,FALSE),"")</f>
        <v/>
      </c>
      <c r="H34" s="166" t="str">
        <f>+IFERROR(VLOOKUP($A34,Hoja5!$A$2:$M$2116,9,FALSE),"")</f>
        <v/>
      </c>
      <c r="I34" s="166" t="str">
        <f>+IFERROR(VLOOKUP($A34,Hoja5!$A$2:$M$2116,10,FALSE),"")</f>
        <v/>
      </c>
      <c r="J34" s="166" t="str">
        <f>+IFERROR(VLOOKUP($A34,Hoja5!$A$2:$M$2116,11,FALSE),"")</f>
        <v/>
      </c>
      <c r="K34" s="164" t="str">
        <f>+IFERROR(VLOOKUP($A34,Hoja5!$A$2:$M$2116,12,FALSE),"")</f>
        <v/>
      </c>
      <c r="L34" s="165" t="str">
        <f>+IFERROR(VLOOKUP($A34,Hoja5!$A$2:$M$2116,13,FALSE),"")</f>
        <v/>
      </c>
    </row>
    <row r="35" spans="1:12" x14ac:dyDescent="0.25">
      <c r="A35" s="145">
        <v>24</v>
      </c>
      <c r="B35" s="41" t="str">
        <f>+IFERROR(VLOOKUP($A35,Hoja5!$A$2:$M$2116,3,FALSE),"")</f>
        <v/>
      </c>
      <c r="C35" s="41" t="str">
        <f>+IFERROR(VLOOKUP($A35,Hoja5!$A$2:$M$2116,4,FALSE),"")</f>
        <v/>
      </c>
      <c r="D35" s="166" t="str">
        <f>+IFERROR(VLOOKUP($A35,Hoja5!$A$2:$M$2116,5,FALSE),"")</f>
        <v/>
      </c>
      <c r="E35" s="166" t="str">
        <f>+IFERROR(VLOOKUP($A35,Hoja5!$A$2:$M$2116,6,FALSE),"")</f>
        <v/>
      </c>
      <c r="F35" s="166" t="str">
        <f>+IFERROR(VLOOKUP($A35,Hoja5!$A$2:$M$2116,7,FALSE),"")</f>
        <v/>
      </c>
      <c r="G35" s="166" t="str">
        <f>+IFERROR(VLOOKUP($A35,Hoja5!$A$2:$M$2116,8,FALSE),"")</f>
        <v/>
      </c>
      <c r="H35" s="166" t="str">
        <f>+IFERROR(VLOOKUP($A35,Hoja5!$A$2:$M$2116,9,FALSE),"")</f>
        <v/>
      </c>
      <c r="I35" s="166" t="str">
        <f>+IFERROR(VLOOKUP($A35,Hoja5!$A$2:$M$2116,10,FALSE),"")</f>
        <v/>
      </c>
      <c r="J35" s="166" t="str">
        <f>+IFERROR(VLOOKUP($A35,Hoja5!$A$2:$M$2116,11,FALSE),"")</f>
        <v/>
      </c>
      <c r="K35" s="164" t="str">
        <f>+IFERROR(VLOOKUP($A35,Hoja5!$A$2:$M$2116,12,FALSE),"")</f>
        <v/>
      </c>
      <c r="L35" s="165" t="str">
        <f>+IFERROR(VLOOKUP($A35,Hoja5!$A$2:$M$2116,13,FALSE),"")</f>
        <v/>
      </c>
    </row>
    <row r="36" spans="1:12" x14ac:dyDescent="0.25">
      <c r="A36" s="145">
        <v>25</v>
      </c>
      <c r="B36" s="41" t="str">
        <f>+IFERROR(VLOOKUP($A36,Hoja5!$A$2:$M$2116,3,FALSE),"")</f>
        <v/>
      </c>
      <c r="C36" s="41" t="str">
        <f>+IFERROR(VLOOKUP($A36,Hoja5!$A$2:$M$2116,4,FALSE),"")</f>
        <v/>
      </c>
      <c r="D36" s="166" t="str">
        <f>+IFERROR(VLOOKUP($A36,Hoja5!$A$2:$M$2116,5,FALSE),"")</f>
        <v/>
      </c>
      <c r="E36" s="166" t="str">
        <f>+IFERROR(VLOOKUP($A36,Hoja5!$A$2:$M$2116,6,FALSE),"")</f>
        <v/>
      </c>
      <c r="F36" s="166" t="str">
        <f>+IFERROR(VLOOKUP($A36,Hoja5!$A$2:$M$2116,7,FALSE),"")</f>
        <v/>
      </c>
      <c r="G36" s="166" t="str">
        <f>+IFERROR(VLOOKUP($A36,Hoja5!$A$2:$M$2116,8,FALSE),"")</f>
        <v/>
      </c>
      <c r="H36" s="166" t="str">
        <f>+IFERROR(VLOOKUP($A36,Hoja5!$A$2:$M$2116,9,FALSE),"")</f>
        <v/>
      </c>
      <c r="I36" s="166" t="str">
        <f>+IFERROR(VLOOKUP($A36,Hoja5!$A$2:$M$2116,10,FALSE),"")</f>
        <v/>
      </c>
      <c r="J36" s="166" t="str">
        <f>+IFERROR(VLOOKUP($A36,Hoja5!$A$2:$M$2116,11,FALSE),"")</f>
        <v/>
      </c>
      <c r="K36" s="164" t="str">
        <f>+IFERROR(VLOOKUP($A36,Hoja5!$A$2:$M$2116,12,FALSE),"")</f>
        <v/>
      </c>
      <c r="L36" s="165" t="str">
        <f>+IFERROR(VLOOKUP($A36,Hoja5!$A$2:$M$2116,13,FALSE),"")</f>
        <v/>
      </c>
    </row>
    <row r="37" spans="1:12" x14ac:dyDescent="0.25">
      <c r="A37" s="145">
        <v>26</v>
      </c>
      <c r="B37" s="41" t="str">
        <f>+IFERROR(VLOOKUP($A37,Hoja5!$A$2:$M$2116,3,FALSE),"")</f>
        <v/>
      </c>
      <c r="C37" s="41" t="str">
        <f>+IFERROR(VLOOKUP($A37,Hoja5!$A$2:$M$2116,4,FALSE),"")</f>
        <v/>
      </c>
      <c r="D37" s="166" t="str">
        <f>+IFERROR(VLOOKUP($A37,Hoja5!$A$2:$M$2116,5,FALSE),"")</f>
        <v/>
      </c>
      <c r="E37" s="166" t="str">
        <f>+IFERROR(VLOOKUP($A37,Hoja5!$A$2:$M$2116,6,FALSE),"")</f>
        <v/>
      </c>
      <c r="F37" s="166" t="str">
        <f>+IFERROR(VLOOKUP($A37,Hoja5!$A$2:$M$2116,7,FALSE),"")</f>
        <v/>
      </c>
      <c r="G37" s="166" t="str">
        <f>+IFERROR(VLOOKUP($A37,Hoja5!$A$2:$M$2116,8,FALSE),"")</f>
        <v/>
      </c>
      <c r="H37" s="166" t="str">
        <f>+IFERROR(VLOOKUP($A37,Hoja5!$A$2:$M$2116,9,FALSE),"")</f>
        <v/>
      </c>
      <c r="I37" s="166" t="str">
        <f>+IFERROR(VLOOKUP($A37,Hoja5!$A$2:$M$2116,10,FALSE),"")</f>
        <v/>
      </c>
      <c r="J37" s="166" t="str">
        <f>+IFERROR(VLOOKUP($A37,Hoja5!$A$2:$M$2116,11,FALSE),"")</f>
        <v/>
      </c>
      <c r="K37" s="164" t="str">
        <f>+IFERROR(VLOOKUP($A37,Hoja5!$A$2:$M$2116,12,FALSE),"")</f>
        <v/>
      </c>
      <c r="L37" s="165" t="str">
        <f>+IFERROR(VLOOKUP($A37,Hoja5!$A$2:$M$2116,13,FALSE),"")</f>
        <v/>
      </c>
    </row>
    <row r="38" spans="1:12" x14ac:dyDescent="0.25">
      <c r="A38" s="145">
        <v>27</v>
      </c>
      <c r="B38" s="41" t="str">
        <f>+IFERROR(VLOOKUP($A38,Hoja5!$A$2:$M$2116,3,FALSE),"")</f>
        <v/>
      </c>
      <c r="C38" s="41" t="str">
        <f>+IFERROR(VLOOKUP($A38,Hoja5!$A$2:$M$2116,4,FALSE),"")</f>
        <v/>
      </c>
      <c r="D38" s="166" t="str">
        <f>+IFERROR(VLOOKUP($A38,Hoja5!$A$2:$M$2116,5,FALSE),"")</f>
        <v/>
      </c>
      <c r="E38" s="166" t="str">
        <f>+IFERROR(VLOOKUP($A38,Hoja5!$A$2:$M$2116,6,FALSE),"")</f>
        <v/>
      </c>
      <c r="F38" s="166" t="str">
        <f>+IFERROR(VLOOKUP($A38,Hoja5!$A$2:$M$2116,7,FALSE),"")</f>
        <v/>
      </c>
      <c r="G38" s="166" t="str">
        <f>+IFERROR(VLOOKUP($A38,Hoja5!$A$2:$M$2116,8,FALSE),"")</f>
        <v/>
      </c>
      <c r="H38" s="166" t="str">
        <f>+IFERROR(VLOOKUP($A38,Hoja5!$A$2:$M$2116,9,FALSE),"")</f>
        <v/>
      </c>
      <c r="I38" s="166" t="str">
        <f>+IFERROR(VLOOKUP($A38,Hoja5!$A$2:$M$2116,10,FALSE),"")</f>
        <v/>
      </c>
      <c r="J38" s="166" t="str">
        <f>+IFERROR(VLOOKUP($A38,Hoja5!$A$2:$M$2116,11,FALSE),"")</f>
        <v/>
      </c>
      <c r="K38" s="164" t="str">
        <f>+IFERROR(VLOOKUP($A38,Hoja5!$A$2:$M$2116,12,FALSE),"")</f>
        <v/>
      </c>
      <c r="L38" s="165" t="str">
        <f>+IFERROR(VLOOKUP($A38,Hoja5!$A$2:$M$2116,13,FALSE),"")</f>
        <v/>
      </c>
    </row>
    <row r="39" spans="1:12" x14ac:dyDescent="0.25">
      <c r="A39" s="145">
        <v>28</v>
      </c>
      <c r="B39" s="41" t="str">
        <f>+IFERROR(VLOOKUP($A39,Hoja5!$A$2:$M$2116,3,FALSE),"")</f>
        <v/>
      </c>
      <c r="C39" s="41" t="str">
        <f>+IFERROR(VLOOKUP($A39,Hoja5!$A$2:$M$2116,4,FALSE),"")</f>
        <v/>
      </c>
      <c r="D39" s="166" t="str">
        <f>+IFERROR(VLOOKUP($A39,Hoja5!$A$2:$M$2116,5,FALSE),"")</f>
        <v/>
      </c>
      <c r="E39" s="166" t="str">
        <f>+IFERROR(VLOOKUP($A39,Hoja5!$A$2:$M$2116,6,FALSE),"")</f>
        <v/>
      </c>
      <c r="F39" s="166" t="str">
        <f>+IFERROR(VLOOKUP($A39,Hoja5!$A$2:$M$2116,7,FALSE),"")</f>
        <v/>
      </c>
      <c r="G39" s="166" t="str">
        <f>+IFERROR(VLOOKUP($A39,Hoja5!$A$2:$M$2116,8,FALSE),"")</f>
        <v/>
      </c>
      <c r="H39" s="166" t="str">
        <f>+IFERROR(VLOOKUP($A39,Hoja5!$A$2:$M$2116,9,FALSE),"")</f>
        <v/>
      </c>
      <c r="I39" s="166" t="str">
        <f>+IFERROR(VLOOKUP($A39,Hoja5!$A$2:$M$2116,10,FALSE),"")</f>
        <v/>
      </c>
      <c r="J39" s="166" t="str">
        <f>+IFERROR(VLOOKUP($A39,Hoja5!$A$2:$M$2116,11,FALSE),"")</f>
        <v/>
      </c>
      <c r="K39" s="164" t="str">
        <f>+IFERROR(VLOOKUP($A39,Hoja5!$A$2:$M$2116,12,FALSE),"")</f>
        <v/>
      </c>
      <c r="L39" s="165" t="str">
        <f>+IFERROR(VLOOKUP($A39,Hoja5!$A$2:$M$2116,13,FALSE),"")</f>
        <v/>
      </c>
    </row>
    <row r="40" spans="1:12" x14ac:dyDescent="0.25">
      <c r="A40" s="145">
        <v>29</v>
      </c>
      <c r="B40" s="41" t="str">
        <f>+IFERROR(VLOOKUP($A40,Hoja5!$A$2:$M$2116,3,FALSE),"")</f>
        <v/>
      </c>
      <c r="C40" s="41" t="str">
        <f>+IFERROR(VLOOKUP($A40,Hoja5!$A$2:$M$2116,4,FALSE),"")</f>
        <v/>
      </c>
      <c r="D40" s="166" t="str">
        <f>+IFERROR(VLOOKUP($A40,Hoja5!$A$2:$M$2116,5,FALSE),"")</f>
        <v/>
      </c>
      <c r="E40" s="166" t="str">
        <f>+IFERROR(VLOOKUP($A40,Hoja5!$A$2:$M$2116,6,FALSE),"")</f>
        <v/>
      </c>
      <c r="F40" s="166" t="str">
        <f>+IFERROR(VLOOKUP($A40,Hoja5!$A$2:$M$2116,7,FALSE),"")</f>
        <v/>
      </c>
      <c r="G40" s="166" t="str">
        <f>+IFERROR(VLOOKUP($A40,Hoja5!$A$2:$M$2116,8,FALSE),"")</f>
        <v/>
      </c>
      <c r="H40" s="166" t="str">
        <f>+IFERROR(VLOOKUP($A40,Hoja5!$A$2:$M$2116,9,FALSE),"")</f>
        <v/>
      </c>
      <c r="I40" s="166" t="str">
        <f>+IFERROR(VLOOKUP($A40,Hoja5!$A$2:$M$2116,10,FALSE),"")</f>
        <v/>
      </c>
      <c r="J40" s="166" t="str">
        <f>+IFERROR(VLOOKUP($A40,Hoja5!$A$2:$M$2116,11,FALSE),"")</f>
        <v/>
      </c>
      <c r="K40" s="164" t="str">
        <f>+IFERROR(VLOOKUP($A40,Hoja5!$A$2:$M$2116,12,FALSE),"")</f>
        <v/>
      </c>
      <c r="L40" s="165" t="str">
        <f>+IFERROR(VLOOKUP($A40,Hoja5!$A$2:$M$2116,13,FALSE),"")</f>
        <v/>
      </c>
    </row>
    <row r="41" spans="1:12" x14ac:dyDescent="0.25">
      <c r="A41" s="145">
        <v>30</v>
      </c>
      <c r="B41" s="41" t="str">
        <f>+IFERROR(VLOOKUP($A41,Hoja5!$A$2:$M$2116,3,FALSE),"")</f>
        <v/>
      </c>
      <c r="C41" s="41" t="str">
        <f>+IFERROR(VLOOKUP($A41,Hoja5!$A$2:$M$2116,4,FALSE),"")</f>
        <v/>
      </c>
      <c r="D41" s="166" t="str">
        <f>+IFERROR(VLOOKUP($A41,Hoja5!$A$2:$M$2116,5,FALSE),"")</f>
        <v/>
      </c>
      <c r="E41" s="166" t="str">
        <f>+IFERROR(VLOOKUP($A41,Hoja5!$A$2:$M$2116,6,FALSE),"")</f>
        <v/>
      </c>
      <c r="F41" s="166" t="str">
        <f>+IFERROR(VLOOKUP($A41,Hoja5!$A$2:$M$2116,7,FALSE),"")</f>
        <v/>
      </c>
      <c r="G41" s="166" t="str">
        <f>+IFERROR(VLOOKUP($A41,Hoja5!$A$2:$M$2116,8,FALSE),"")</f>
        <v/>
      </c>
      <c r="H41" s="166" t="str">
        <f>+IFERROR(VLOOKUP($A41,Hoja5!$A$2:$M$2116,9,FALSE),"")</f>
        <v/>
      </c>
      <c r="I41" s="166" t="str">
        <f>+IFERROR(VLOOKUP($A41,Hoja5!$A$2:$M$2116,10,FALSE),"")</f>
        <v/>
      </c>
      <c r="J41" s="166" t="str">
        <f>+IFERROR(VLOOKUP($A41,Hoja5!$A$2:$M$2116,11,FALSE),"")</f>
        <v/>
      </c>
      <c r="K41" s="164" t="str">
        <f>+IFERROR(VLOOKUP($A41,Hoja5!$A$2:$M$2116,12,FALSE),"")</f>
        <v/>
      </c>
      <c r="L41" s="165" t="str">
        <f>+IFERROR(VLOOKUP($A41,Hoja5!$A$2:$M$2116,13,FALSE),"")</f>
        <v/>
      </c>
    </row>
    <row r="42" spans="1:12" x14ac:dyDescent="0.25">
      <c r="A42" s="145">
        <v>31</v>
      </c>
      <c r="B42" s="41" t="str">
        <f>+IFERROR(VLOOKUP($A42,Hoja5!$A$2:$M$2116,3,FALSE),"")</f>
        <v/>
      </c>
      <c r="C42" s="41" t="str">
        <f>+IFERROR(VLOOKUP($A42,Hoja5!$A$2:$M$2116,4,FALSE),"")</f>
        <v/>
      </c>
      <c r="D42" s="166" t="str">
        <f>+IFERROR(VLOOKUP($A42,Hoja5!$A$2:$M$2116,5,FALSE),"")</f>
        <v/>
      </c>
      <c r="E42" s="166" t="str">
        <f>+IFERROR(VLOOKUP($A42,Hoja5!$A$2:$M$2116,6,FALSE),"")</f>
        <v/>
      </c>
      <c r="F42" s="166" t="str">
        <f>+IFERROR(VLOOKUP($A42,Hoja5!$A$2:$M$2116,7,FALSE),"")</f>
        <v/>
      </c>
      <c r="G42" s="166" t="str">
        <f>+IFERROR(VLOOKUP($A42,Hoja5!$A$2:$M$2116,8,FALSE),"")</f>
        <v/>
      </c>
      <c r="H42" s="166" t="str">
        <f>+IFERROR(VLOOKUP($A42,Hoja5!$A$2:$M$2116,9,FALSE),"")</f>
        <v/>
      </c>
      <c r="I42" s="166" t="str">
        <f>+IFERROR(VLOOKUP($A42,Hoja5!$A$2:$M$2116,10,FALSE),"")</f>
        <v/>
      </c>
      <c r="J42" s="166" t="str">
        <f>+IFERROR(VLOOKUP($A42,Hoja5!$A$2:$M$2116,11,FALSE),"")</f>
        <v/>
      </c>
      <c r="K42" s="164" t="str">
        <f>+IFERROR(VLOOKUP($A42,Hoja5!$A$2:$M$2116,12,FALSE),"")</f>
        <v/>
      </c>
      <c r="L42" s="165" t="str">
        <f>+IFERROR(VLOOKUP($A42,Hoja5!$A$2:$M$2116,13,FALSE),"")</f>
        <v/>
      </c>
    </row>
    <row r="43" spans="1:12" x14ac:dyDescent="0.25">
      <c r="A43" s="145">
        <v>32</v>
      </c>
      <c r="B43" s="41" t="str">
        <f>+IFERROR(VLOOKUP($A43,Hoja5!$A$2:$M$2116,3,FALSE),"")</f>
        <v/>
      </c>
      <c r="C43" s="41" t="str">
        <f>+IFERROR(VLOOKUP($A43,Hoja5!$A$2:$M$2116,4,FALSE),"")</f>
        <v/>
      </c>
      <c r="D43" s="166" t="str">
        <f>+IFERROR(VLOOKUP($A43,Hoja5!$A$2:$M$2116,5,FALSE),"")</f>
        <v/>
      </c>
      <c r="E43" s="166" t="str">
        <f>+IFERROR(VLOOKUP($A43,Hoja5!$A$2:$M$2116,6,FALSE),"")</f>
        <v/>
      </c>
      <c r="F43" s="166" t="str">
        <f>+IFERROR(VLOOKUP($A43,Hoja5!$A$2:$M$2116,7,FALSE),"")</f>
        <v/>
      </c>
      <c r="G43" s="166" t="str">
        <f>+IFERROR(VLOOKUP($A43,Hoja5!$A$2:$M$2116,8,FALSE),"")</f>
        <v/>
      </c>
      <c r="H43" s="166" t="str">
        <f>+IFERROR(VLOOKUP($A43,Hoja5!$A$2:$M$2116,9,FALSE),"")</f>
        <v/>
      </c>
      <c r="I43" s="166" t="str">
        <f>+IFERROR(VLOOKUP($A43,Hoja5!$A$2:$M$2116,10,FALSE),"")</f>
        <v/>
      </c>
      <c r="J43" s="166" t="str">
        <f>+IFERROR(VLOOKUP($A43,Hoja5!$A$2:$M$2116,11,FALSE),"")</f>
        <v/>
      </c>
      <c r="K43" s="164" t="str">
        <f>+IFERROR(VLOOKUP($A43,Hoja5!$A$2:$M$2116,12,FALSE),"")</f>
        <v/>
      </c>
      <c r="L43" s="165" t="str">
        <f>+IFERROR(VLOOKUP($A43,Hoja5!$A$2:$M$2116,13,FALSE),"")</f>
        <v/>
      </c>
    </row>
    <row r="44" spans="1:12" x14ac:dyDescent="0.25">
      <c r="A44" s="145">
        <v>33</v>
      </c>
      <c r="B44" s="41" t="str">
        <f>+IFERROR(VLOOKUP($A44,Hoja5!$A$2:$M$2116,3,FALSE),"")</f>
        <v/>
      </c>
      <c r="C44" s="41" t="str">
        <f>+IFERROR(VLOOKUP($A44,Hoja5!$A$2:$M$2116,4,FALSE),"")</f>
        <v/>
      </c>
      <c r="D44" s="166" t="str">
        <f>+IFERROR(VLOOKUP($A44,Hoja5!$A$2:$M$2116,5,FALSE),"")</f>
        <v/>
      </c>
      <c r="E44" s="166" t="str">
        <f>+IFERROR(VLOOKUP($A44,Hoja5!$A$2:$M$2116,6,FALSE),"")</f>
        <v/>
      </c>
      <c r="F44" s="166" t="str">
        <f>+IFERROR(VLOOKUP($A44,Hoja5!$A$2:$M$2116,7,FALSE),"")</f>
        <v/>
      </c>
      <c r="G44" s="166" t="str">
        <f>+IFERROR(VLOOKUP($A44,Hoja5!$A$2:$M$2116,8,FALSE),"")</f>
        <v/>
      </c>
      <c r="H44" s="166" t="str">
        <f>+IFERROR(VLOOKUP($A44,Hoja5!$A$2:$M$2116,9,FALSE),"")</f>
        <v/>
      </c>
      <c r="I44" s="166" t="str">
        <f>+IFERROR(VLOOKUP($A44,Hoja5!$A$2:$M$2116,10,FALSE),"")</f>
        <v/>
      </c>
      <c r="J44" s="166" t="str">
        <f>+IFERROR(VLOOKUP($A44,Hoja5!$A$2:$M$2116,11,FALSE),"")</f>
        <v/>
      </c>
      <c r="K44" s="164" t="str">
        <f>+IFERROR(VLOOKUP($A44,Hoja5!$A$2:$M$2116,12,FALSE),"")</f>
        <v/>
      </c>
      <c r="L44" s="165" t="str">
        <f>+IFERROR(VLOOKUP($A44,Hoja5!$A$2:$M$2116,13,FALSE),"")</f>
        <v/>
      </c>
    </row>
    <row r="45" spans="1:12" x14ac:dyDescent="0.25">
      <c r="A45" s="145">
        <v>34</v>
      </c>
      <c r="B45" s="41" t="str">
        <f>+IFERROR(VLOOKUP($A45,Hoja5!$A$2:$M$2116,3,FALSE),"")</f>
        <v/>
      </c>
      <c r="C45" s="41" t="str">
        <f>+IFERROR(VLOOKUP($A45,Hoja5!$A$2:$M$2116,4,FALSE),"")</f>
        <v/>
      </c>
      <c r="D45" s="166" t="str">
        <f>+IFERROR(VLOOKUP($A45,Hoja5!$A$2:$M$2116,5,FALSE),"")</f>
        <v/>
      </c>
      <c r="E45" s="166" t="str">
        <f>+IFERROR(VLOOKUP($A45,Hoja5!$A$2:$M$2116,6,FALSE),"")</f>
        <v/>
      </c>
      <c r="F45" s="166" t="str">
        <f>+IFERROR(VLOOKUP($A45,Hoja5!$A$2:$M$2116,7,FALSE),"")</f>
        <v/>
      </c>
      <c r="G45" s="166" t="str">
        <f>+IFERROR(VLOOKUP($A45,Hoja5!$A$2:$M$2116,8,FALSE),"")</f>
        <v/>
      </c>
      <c r="H45" s="166" t="str">
        <f>+IFERROR(VLOOKUP($A45,Hoja5!$A$2:$M$2116,9,FALSE),"")</f>
        <v/>
      </c>
      <c r="I45" s="166" t="str">
        <f>+IFERROR(VLOOKUP($A45,Hoja5!$A$2:$M$2116,10,FALSE),"")</f>
        <v/>
      </c>
      <c r="J45" s="166" t="str">
        <f>+IFERROR(VLOOKUP($A45,Hoja5!$A$2:$M$2116,11,FALSE),"")</f>
        <v/>
      </c>
      <c r="K45" s="164" t="str">
        <f>+IFERROR(VLOOKUP($A45,Hoja5!$A$2:$M$2116,12,FALSE),"")</f>
        <v/>
      </c>
      <c r="L45" s="165" t="str">
        <f>+IFERROR(VLOOKUP($A45,Hoja5!$A$2:$M$2116,13,FALSE),"")</f>
        <v/>
      </c>
    </row>
    <row r="46" spans="1:12" x14ac:dyDescent="0.25">
      <c r="A46" s="145">
        <v>35</v>
      </c>
      <c r="B46" s="41" t="str">
        <f>+IFERROR(VLOOKUP($A46,Hoja5!$A$2:$M$2116,3,FALSE),"")</f>
        <v/>
      </c>
      <c r="C46" s="41" t="str">
        <f>+IFERROR(VLOOKUP($A46,Hoja5!$A$2:$M$2116,4,FALSE),"")</f>
        <v/>
      </c>
      <c r="D46" s="166" t="str">
        <f>+IFERROR(VLOOKUP($A46,Hoja5!$A$2:$M$2116,5,FALSE),"")</f>
        <v/>
      </c>
      <c r="E46" s="166" t="str">
        <f>+IFERROR(VLOOKUP($A46,Hoja5!$A$2:$M$2116,6,FALSE),"")</f>
        <v/>
      </c>
      <c r="F46" s="166" t="str">
        <f>+IFERROR(VLOOKUP($A46,Hoja5!$A$2:$M$2116,7,FALSE),"")</f>
        <v/>
      </c>
      <c r="G46" s="166" t="str">
        <f>+IFERROR(VLOOKUP($A46,Hoja5!$A$2:$M$2116,8,FALSE),"")</f>
        <v/>
      </c>
      <c r="H46" s="166" t="str">
        <f>+IFERROR(VLOOKUP($A46,Hoja5!$A$2:$M$2116,9,FALSE),"")</f>
        <v/>
      </c>
      <c r="I46" s="166" t="str">
        <f>+IFERROR(VLOOKUP($A46,Hoja5!$A$2:$M$2116,10,FALSE),"")</f>
        <v/>
      </c>
      <c r="J46" s="166" t="str">
        <f>+IFERROR(VLOOKUP($A46,Hoja5!$A$2:$M$2116,11,FALSE),"")</f>
        <v/>
      </c>
      <c r="K46" s="164" t="str">
        <f>+IFERROR(VLOOKUP($A46,Hoja5!$A$2:$M$2116,12,FALSE),"")</f>
        <v/>
      </c>
      <c r="L46" s="165" t="str">
        <f>+IFERROR(VLOOKUP($A46,Hoja5!$A$2:$M$2116,13,FALSE),"")</f>
        <v/>
      </c>
    </row>
    <row r="47" spans="1:12" x14ac:dyDescent="0.25">
      <c r="A47" s="145">
        <v>36</v>
      </c>
      <c r="B47" s="41" t="str">
        <f>+IFERROR(VLOOKUP($A47,Hoja5!$A$2:$M$2116,3,FALSE),"")</f>
        <v/>
      </c>
      <c r="C47" s="41" t="str">
        <f>+IFERROR(VLOOKUP($A47,Hoja5!$A$2:$M$2116,4,FALSE),"")</f>
        <v/>
      </c>
      <c r="D47" s="166" t="str">
        <f>+IFERROR(VLOOKUP($A47,Hoja5!$A$2:$M$2116,5,FALSE),"")</f>
        <v/>
      </c>
      <c r="E47" s="166" t="str">
        <f>+IFERROR(VLOOKUP($A47,Hoja5!$A$2:$M$2116,6,FALSE),"")</f>
        <v/>
      </c>
      <c r="F47" s="166" t="str">
        <f>+IFERROR(VLOOKUP($A47,Hoja5!$A$2:$M$2116,7,FALSE),"")</f>
        <v/>
      </c>
      <c r="G47" s="166" t="str">
        <f>+IFERROR(VLOOKUP($A47,Hoja5!$A$2:$M$2116,8,FALSE),"")</f>
        <v/>
      </c>
      <c r="H47" s="166" t="str">
        <f>+IFERROR(VLOOKUP($A47,Hoja5!$A$2:$M$2116,9,FALSE),"")</f>
        <v/>
      </c>
      <c r="I47" s="166" t="str">
        <f>+IFERROR(VLOOKUP($A47,Hoja5!$A$2:$M$2116,10,FALSE),"")</f>
        <v/>
      </c>
      <c r="J47" s="166" t="str">
        <f>+IFERROR(VLOOKUP($A47,Hoja5!$A$2:$M$2116,11,FALSE),"")</f>
        <v/>
      </c>
      <c r="K47" s="164" t="str">
        <f>+IFERROR(VLOOKUP($A47,Hoja5!$A$2:$M$2116,12,FALSE),"")</f>
        <v/>
      </c>
      <c r="L47" s="165" t="str">
        <f>+IFERROR(VLOOKUP($A47,Hoja5!$A$2:$M$2116,13,FALSE),"")</f>
        <v/>
      </c>
    </row>
    <row r="48" spans="1:12" x14ac:dyDescent="0.25">
      <c r="A48" s="145">
        <v>37</v>
      </c>
      <c r="B48" s="41" t="str">
        <f>+IFERROR(VLOOKUP($A48,Hoja5!$A$2:$M$2116,3,FALSE),"")</f>
        <v/>
      </c>
      <c r="C48" s="41" t="str">
        <f>+IFERROR(VLOOKUP($A48,Hoja5!$A$2:$M$2116,4,FALSE),"")</f>
        <v/>
      </c>
      <c r="D48" s="166" t="str">
        <f>+IFERROR(VLOOKUP($A48,Hoja5!$A$2:$M$2116,5,FALSE),"")</f>
        <v/>
      </c>
      <c r="E48" s="166" t="str">
        <f>+IFERROR(VLOOKUP($A48,Hoja5!$A$2:$M$2116,6,FALSE),"")</f>
        <v/>
      </c>
      <c r="F48" s="166" t="str">
        <f>+IFERROR(VLOOKUP($A48,Hoja5!$A$2:$M$2116,7,FALSE),"")</f>
        <v/>
      </c>
      <c r="G48" s="166" t="str">
        <f>+IFERROR(VLOOKUP($A48,Hoja5!$A$2:$M$2116,8,FALSE),"")</f>
        <v/>
      </c>
      <c r="H48" s="166" t="str">
        <f>+IFERROR(VLOOKUP($A48,Hoja5!$A$2:$M$2116,9,FALSE),"")</f>
        <v/>
      </c>
      <c r="I48" s="166" t="str">
        <f>+IFERROR(VLOOKUP($A48,Hoja5!$A$2:$M$2116,10,FALSE),"")</f>
        <v/>
      </c>
      <c r="J48" s="166" t="str">
        <f>+IFERROR(VLOOKUP($A48,Hoja5!$A$2:$M$2116,11,FALSE),"")</f>
        <v/>
      </c>
      <c r="K48" s="164" t="str">
        <f>+IFERROR(VLOOKUP($A48,Hoja5!$A$2:$M$2116,12,FALSE),"")</f>
        <v/>
      </c>
      <c r="L48" s="165" t="str">
        <f>+IFERROR(VLOOKUP($A48,Hoja5!$A$2:$M$2116,13,FALSE),"")</f>
        <v/>
      </c>
    </row>
    <row r="49" spans="1:12" x14ac:dyDescent="0.25">
      <c r="A49" s="145">
        <v>38</v>
      </c>
      <c r="B49" s="41" t="str">
        <f>+IFERROR(VLOOKUP($A49,Hoja5!$A$2:$M$2116,3,FALSE),"")</f>
        <v/>
      </c>
      <c r="C49" s="41" t="str">
        <f>+IFERROR(VLOOKUP($A49,Hoja5!$A$2:$M$2116,4,FALSE),"")</f>
        <v/>
      </c>
      <c r="D49" s="166" t="str">
        <f>+IFERROR(VLOOKUP($A49,Hoja5!$A$2:$M$2116,5,FALSE),"")</f>
        <v/>
      </c>
      <c r="E49" s="166" t="str">
        <f>+IFERROR(VLOOKUP($A49,Hoja5!$A$2:$M$2116,6,FALSE),"")</f>
        <v/>
      </c>
      <c r="F49" s="166" t="str">
        <f>+IFERROR(VLOOKUP($A49,Hoja5!$A$2:$M$2116,7,FALSE),"")</f>
        <v/>
      </c>
      <c r="G49" s="166" t="str">
        <f>+IFERROR(VLOOKUP($A49,Hoja5!$A$2:$M$2116,8,FALSE),"")</f>
        <v/>
      </c>
      <c r="H49" s="166" t="str">
        <f>+IFERROR(VLOOKUP($A49,Hoja5!$A$2:$M$2116,9,FALSE),"")</f>
        <v/>
      </c>
      <c r="I49" s="166" t="str">
        <f>+IFERROR(VLOOKUP($A49,Hoja5!$A$2:$M$2116,10,FALSE),"")</f>
        <v/>
      </c>
      <c r="J49" s="166" t="str">
        <f>+IFERROR(VLOOKUP($A49,Hoja5!$A$2:$M$2116,11,FALSE),"")</f>
        <v/>
      </c>
      <c r="K49" s="164" t="str">
        <f>+IFERROR(VLOOKUP($A49,Hoja5!$A$2:$M$2116,12,FALSE),"")</f>
        <v/>
      </c>
      <c r="L49" s="165" t="str">
        <f>+IFERROR(VLOOKUP($A49,Hoja5!$A$2:$M$2116,13,FALSE),"")</f>
        <v/>
      </c>
    </row>
    <row r="50" spans="1:12" x14ac:dyDescent="0.25">
      <c r="A50" s="145">
        <v>39</v>
      </c>
      <c r="B50" s="41" t="str">
        <f>+IFERROR(VLOOKUP($A50,Hoja5!$A$2:$M$2116,3,FALSE),"")</f>
        <v/>
      </c>
      <c r="C50" s="41" t="str">
        <f>+IFERROR(VLOOKUP($A50,Hoja5!$A$2:$M$2116,4,FALSE),"")</f>
        <v/>
      </c>
      <c r="D50" s="166" t="str">
        <f>+IFERROR(VLOOKUP($A50,Hoja5!$A$2:$M$2116,5,FALSE),"")</f>
        <v/>
      </c>
      <c r="E50" s="166" t="str">
        <f>+IFERROR(VLOOKUP($A50,Hoja5!$A$2:$M$2116,6,FALSE),"")</f>
        <v/>
      </c>
      <c r="F50" s="166" t="str">
        <f>+IFERROR(VLOOKUP($A50,Hoja5!$A$2:$M$2116,7,FALSE),"")</f>
        <v/>
      </c>
      <c r="G50" s="166" t="str">
        <f>+IFERROR(VLOOKUP($A50,Hoja5!$A$2:$M$2116,8,FALSE),"")</f>
        <v/>
      </c>
      <c r="H50" s="166" t="str">
        <f>+IFERROR(VLOOKUP($A50,Hoja5!$A$2:$M$2116,9,FALSE),"")</f>
        <v/>
      </c>
      <c r="I50" s="166" t="str">
        <f>+IFERROR(VLOOKUP($A50,Hoja5!$A$2:$M$2116,10,FALSE),"")</f>
        <v/>
      </c>
      <c r="J50" s="166" t="str">
        <f>+IFERROR(VLOOKUP($A50,Hoja5!$A$2:$M$2116,11,FALSE),"")</f>
        <v/>
      </c>
      <c r="K50" s="164" t="str">
        <f>+IFERROR(VLOOKUP($A50,Hoja5!$A$2:$M$2116,12,FALSE),"")</f>
        <v/>
      </c>
      <c r="L50" s="165" t="str">
        <f>+IFERROR(VLOOKUP($A50,Hoja5!$A$2:$M$2116,13,FALSE),"")</f>
        <v/>
      </c>
    </row>
    <row r="51" spans="1:12" x14ac:dyDescent="0.25">
      <c r="A51" s="145">
        <v>40</v>
      </c>
      <c r="B51" s="41" t="str">
        <f>+IFERROR(VLOOKUP($A51,Hoja5!$A$2:$M$2116,3,FALSE),"")</f>
        <v/>
      </c>
      <c r="C51" s="41" t="str">
        <f>+IFERROR(VLOOKUP($A51,Hoja5!$A$2:$M$2116,4,FALSE),"")</f>
        <v/>
      </c>
      <c r="D51" s="166" t="str">
        <f>+IFERROR(VLOOKUP($A51,Hoja5!$A$2:$M$2116,5,FALSE),"")</f>
        <v/>
      </c>
      <c r="E51" s="166" t="str">
        <f>+IFERROR(VLOOKUP($A51,Hoja5!$A$2:$M$2116,6,FALSE),"")</f>
        <v/>
      </c>
      <c r="F51" s="166" t="str">
        <f>+IFERROR(VLOOKUP($A51,Hoja5!$A$2:$M$2116,7,FALSE),"")</f>
        <v/>
      </c>
      <c r="G51" s="166" t="str">
        <f>+IFERROR(VLOOKUP($A51,Hoja5!$A$2:$M$2116,8,FALSE),"")</f>
        <v/>
      </c>
      <c r="H51" s="166" t="str">
        <f>+IFERROR(VLOOKUP($A51,Hoja5!$A$2:$M$2116,9,FALSE),"")</f>
        <v/>
      </c>
      <c r="I51" s="166" t="str">
        <f>+IFERROR(VLOOKUP($A51,Hoja5!$A$2:$M$2116,10,FALSE),"")</f>
        <v/>
      </c>
      <c r="J51" s="166" t="str">
        <f>+IFERROR(VLOOKUP($A51,Hoja5!$A$2:$M$2116,11,FALSE),"")</f>
        <v/>
      </c>
      <c r="K51" s="164" t="str">
        <f>+IFERROR(VLOOKUP($A51,Hoja5!$A$2:$M$2116,12,FALSE),"")</f>
        <v/>
      </c>
      <c r="L51" s="165" t="str">
        <f>+IFERROR(VLOOKUP($A51,Hoja5!$A$2:$M$2116,13,FALSE),"")</f>
        <v/>
      </c>
    </row>
    <row r="52" spans="1:12" x14ac:dyDescent="0.25">
      <c r="A52" s="145">
        <v>41</v>
      </c>
      <c r="B52" s="41" t="str">
        <f>+IFERROR(VLOOKUP($A52,Hoja5!$A$2:$M$2116,3,FALSE),"")</f>
        <v/>
      </c>
      <c r="C52" s="41" t="str">
        <f>+IFERROR(VLOOKUP($A52,Hoja5!$A$2:$M$2116,4,FALSE),"")</f>
        <v/>
      </c>
      <c r="D52" s="166" t="str">
        <f>+IFERROR(VLOOKUP($A52,Hoja5!$A$2:$M$2116,5,FALSE),"")</f>
        <v/>
      </c>
      <c r="E52" s="166" t="str">
        <f>+IFERROR(VLOOKUP($A52,Hoja5!$A$2:$M$2116,6,FALSE),"")</f>
        <v/>
      </c>
      <c r="F52" s="166" t="str">
        <f>+IFERROR(VLOOKUP($A52,Hoja5!$A$2:$M$2116,7,FALSE),"")</f>
        <v/>
      </c>
      <c r="G52" s="166" t="str">
        <f>+IFERROR(VLOOKUP($A52,Hoja5!$A$2:$M$2116,8,FALSE),"")</f>
        <v/>
      </c>
      <c r="H52" s="166" t="str">
        <f>+IFERROR(VLOOKUP($A52,Hoja5!$A$2:$M$2116,9,FALSE),"")</f>
        <v/>
      </c>
      <c r="I52" s="166" t="str">
        <f>+IFERROR(VLOOKUP($A52,Hoja5!$A$2:$M$2116,10,FALSE),"")</f>
        <v/>
      </c>
      <c r="J52" s="166" t="str">
        <f>+IFERROR(VLOOKUP($A52,Hoja5!$A$2:$M$2116,11,FALSE),"")</f>
        <v/>
      </c>
      <c r="K52" s="164" t="str">
        <f>+IFERROR(VLOOKUP($A52,Hoja5!$A$2:$M$2116,12,FALSE),"")</f>
        <v/>
      </c>
      <c r="L52" s="165" t="str">
        <f>+IFERROR(VLOOKUP($A52,Hoja5!$A$2:$M$2116,13,FALSE),"")</f>
        <v/>
      </c>
    </row>
    <row r="53" spans="1:12" x14ac:dyDescent="0.25">
      <c r="A53" s="145">
        <v>42</v>
      </c>
      <c r="B53" s="41" t="str">
        <f>+IFERROR(VLOOKUP($A53,Hoja5!$A$2:$M$2116,3,FALSE),"")</f>
        <v/>
      </c>
      <c r="C53" s="41" t="str">
        <f>+IFERROR(VLOOKUP($A53,Hoja5!$A$2:$M$2116,4,FALSE),"")</f>
        <v/>
      </c>
      <c r="D53" s="166" t="str">
        <f>+IFERROR(VLOOKUP($A53,Hoja5!$A$2:$M$2116,5,FALSE),"")</f>
        <v/>
      </c>
      <c r="E53" s="166" t="str">
        <f>+IFERROR(VLOOKUP($A53,Hoja5!$A$2:$M$2116,6,FALSE),"")</f>
        <v/>
      </c>
      <c r="F53" s="166" t="str">
        <f>+IFERROR(VLOOKUP($A53,Hoja5!$A$2:$M$2116,7,FALSE),"")</f>
        <v/>
      </c>
      <c r="G53" s="166" t="str">
        <f>+IFERROR(VLOOKUP($A53,Hoja5!$A$2:$M$2116,8,FALSE),"")</f>
        <v/>
      </c>
      <c r="H53" s="166" t="str">
        <f>+IFERROR(VLOOKUP($A53,Hoja5!$A$2:$M$2116,9,FALSE),"")</f>
        <v/>
      </c>
      <c r="I53" s="166" t="str">
        <f>+IFERROR(VLOOKUP($A53,Hoja5!$A$2:$M$2116,10,FALSE),"")</f>
        <v/>
      </c>
      <c r="J53" s="166" t="str">
        <f>+IFERROR(VLOOKUP($A53,Hoja5!$A$2:$M$2116,11,FALSE),"")</f>
        <v/>
      </c>
      <c r="K53" s="164" t="str">
        <f>+IFERROR(VLOOKUP($A53,Hoja5!$A$2:$M$2116,12,FALSE),"")</f>
        <v/>
      </c>
      <c r="L53" s="165" t="str">
        <f>+IFERROR(VLOOKUP($A53,Hoja5!$A$2:$M$2116,13,FALSE),"")</f>
        <v/>
      </c>
    </row>
    <row r="54" spans="1:12" x14ac:dyDescent="0.25">
      <c r="A54" s="145">
        <v>43</v>
      </c>
      <c r="B54" s="41" t="str">
        <f>+IFERROR(VLOOKUP($A54,Hoja5!$A$2:$M$2116,3,FALSE),"")</f>
        <v/>
      </c>
      <c r="C54" s="41" t="str">
        <f>+IFERROR(VLOOKUP($A54,Hoja5!$A$2:$M$2116,4,FALSE),"")</f>
        <v/>
      </c>
      <c r="D54" s="166" t="str">
        <f>+IFERROR(VLOOKUP($A54,Hoja5!$A$2:$M$2116,5,FALSE),"")</f>
        <v/>
      </c>
      <c r="E54" s="166" t="str">
        <f>+IFERROR(VLOOKUP($A54,Hoja5!$A$2:$M$2116,6,FALSE),"")</f>
        <v/>
      </c>
      <c r="F54" s="166" t="str">
        <f>+IFERROR(VLOOKUP($A54,Hoja5!$A$2:$M$2116,7,FALSE),"")</f>
        <v/>
      </c>
      <c r="G54" s="166" t="str">
        <f>+IFERROR(VLOOKUP($A54,Hoja5!$A$2:$M$2116,8,FALSE),"")</f>
        <v/>
      </c>
      <c r="H54" s="166" t="str">
        <f>+IFERROR(VLOOKUP($A54,Hoja5!$A$2:$M$2116,9,FALSE),"")</f>
        <v/>
      </c>
      <c r="I54" s="166" t="str">
        <f>+IFERROR(VLOOKUP($A54,Hoja5!$A$2:$M$2116,10,FALSE),"")</f>
        <v/>
      </c>
      <c r="J54" s="166" t="str">
        <f>+IFERROR(VLOOKUP($A54,Hoja5!$A$2:$M$2116,11,FALSE),"")</f>
        <v/>
      </c>
      <c r="K54" s="164" t="str">
        <f>+IFERROR(VLOOKUP($A54,Hoja5!$A$2:$M$2116,12,FALSE),"")</f>
        <v/>
      </c>
      <c r="L54" s="165" t="str">
        <f>+IFERROR(VLOOKUP($A54,Hoja5!$A$2:$M$2116,13,FALSE),"")</f>
        <v/>
      </c>
    </row>
    <row r="55" spans="1:12" x14ac:dyDescent="0.25">
      <c r="A55" s="145">
        <v>44</v>
      </c>
      <c r="B55" s="41" t="str">
        <f>+IFERROR(VLOOKUP($A55,Hoja5!$A$2:$M$2116,3,FALSE),"")</f>
        <v/>
      </c>
      <c r="C55" s="41" t="str">
        <f>+IFERROR(VLOOKUP($A55,Hoja5!$A$2:$M$2116,4,FALSE),"")</f>
        <v/>
      </c>
      <c r="D55" s="166" t="str">
        <f>+IFERROR(VLOOKUP($A55,Hoja5!$A$2:$M$2116,5,FALSE),"")</f>
        <v/>
      </c>
      <c r="E55" s="166" t="str">
        <f>+IFERROR(VLOOKUP($A55,Hoja5!$A$2:$M$2116,6,FALSE),"")</f>
        <v/>
      </c>
      <c r="F55" s="166" t="str">
        <f>+IFERROR(VLOOKUP($A55,Hoja5!$A$2:$M$2116,7,FALSE),"")</f>
        <v/>
      </c>
      <c r="G55" s="166" t="str">
        <f>+IFERROR(VLOOKUP($A55,Hoja5!$A$2:$M$2116,8,FALSE),"")</f>
        <v/>
      </c>
      <c r="H55" s="166" t="str">
        <f>+IFERROR(VLOOKUP($A55,Hoja5!$A$2:$M$2116,9,FALSE),"")</f>
        <v/>
      </c>
      <c r="I55" s="166" t="str">
        <f>+IFERROR(VLOOKUP($A55,Hoja5!$A$2:$M$2116,10,FALSE),"")</f>
        <v/>
      </c>
      <c r="J55" s="166" t="str">
        <f>+IFERROR(VLOOKUP($A55,Hoja5!$A$2:$M$2116,11,FALSE),"")</f>
        <v/>
      </c>
      <c r="K55" s="164" t="str">
        <f>+IFERROR(VLOOKUP($A55,Hoja5!$A$2:$M$2116,12,FALSE),"")</f>
        <v/>
      </c>
      <c r="L55" s="165" t="str">
        <f>+IFERROR(VLOOKUP($A55,Hoja5!$A$2:$M$2116,13,FALSE),"")</f>
        <v/>
      </c>
    </row>
    <row r="56" spans="1:12" x14ac:dyDescent="0.25">
      <c r="A56" s="145">
        <v>45</v>
      </c>
      <c r="B56" s="41" t="str">
        <f>+IFERROR(VLOOKUP($A56,Hoja5!$A$2:$M$2116,3,FALSE),"")</f>
        <v/>
      </c>
      <c r="C56" s="41" t="str">
        <f>+IFERROR(VLOOKUP($A56,Hoja5!$A$2:$M$2116,4,FALSE),"")</f>
        <v/>
      </c>
      <c r="D56" s="166" t="str">
        <f>+IFERROR(VLOOKUP($A56,Hoja5!$A$2:$M$2116,5,FALSE),"")</f>
        <v/>
      </c>
      <c r="E56" s="166" t="str">
        <f>+IFERROR(VLOOKUP($A56,Hoja5!$A$2:$M$2116,6,FALSE),"")</f>
        <v/>
      </c>
      <c r="F56" s="166" t="str">
        <f>+IFERROR(VLOOKUP($A56,Hoja5!$A$2:$M$2116,7,FALSE),"")</f>
        <v/>
      </c>
      <c r="G56" s="166" t="str">
        <f>+IFERROR(VLOOKUP($A56,Hoja5!$A$2:$M$2116,8,FALSE),"")</f>
        <v/>
      </c>
      <c r="H56" s="166" t="str">
        <f>+IFERROR(VLOOKUP($A56,Hoja5!$A$2:$M$2116,9,FALSE),"")</f>
        <v/>
      </c>
      <c r="I56" s="166" t="str">
        <f>+IFERROR(VLOOKUP($A56,Hoja5!$A$2:$M$2116,10,FALSE),"")</f>
        <v/>
      </c>
      <c r="J56" s="166" t="str">
        <f>+IFERROR(VLOOKUP($A56,Hoja5!$A$2:$M$2116,11,FALSE),"")</f>
        <v/>
      </c>
      <c r="K56" s="164" t="str">
        <f>+IFERROR(VLOOKUP($A56,Hoja5!$A$2:$M$2116,12,FALSE),"")</f>
        <v/>
      </c>
      <c r="L56" s="165" t="str">
        <f>+IFERROR(VLOOKUP($A56,Hoja5!$A$2:$M$2116,13,FALSE),"")</f>
        <v/>
      </c>
    </row>
    <row r="57" spans="1:12" x14ac:dyDescent="0.25">
      <c r="A57" s="145">
        <v>46</v>
      </c>
      <c r="B57" s="41" t="str">
        <f>+IFERROR(VLOOKUP($A57,Hoja5!$A$2:$M$2116,3,FALSE),"")</f>
        <v/>
      </c>
      <c r="C57" s="41" t="str">
        <f>+IFERROR(VLOOKUP($A57,Hoja5!$A$2:$M$2116,4,FALSE),"")</f>
        <v/>
      </c>
      <c r="D57" s="166" t="str">
        <f>+IFERROR(VLOOKUP($A57,Hoja5!$A$2:$M$2116,5,FALSE),"")</f>
        <v/>
      </c>
      <c r="E57" s="166" t="str">
        <f>+IFERROR(VLOOKUP($A57,Hoja5!$A$2:$M$2116,6,FALSE),"")</f>
        <v/>
      </c>
      <c r="F57" s="166" t="str">
        <f>+IFERROR(VLOOKUP($A57,Hoja5!$A$2:$M$2116,7,FALSE),"")</f>
        <v/>
      </c>
      <c r="G57" s="166" t="str">
        <f>+IFERROR(VLOOKUP($A57,Hoja5!$A$2:$M$2116,8,FALSE),"")</f>
        <v/>
      </c>
      <c r="H57" s="166" t="str">
        <f>+IFERROR(VLOOKUP($A57,Hoja5!$A$2:$M$2116,9,FALSE),"")</f>
        <v/>
      </c>
      <c r="I57" s="166" t="str">
        <f>+IFERROR(VLOOKUP($A57,Hoja5!$A$2:$M$2116,10,FALSE),"")</f>
        <v/>
      </c>
      <c r="J57" s="166" t="str">
        <f>+IFERROR(VLOOKUP($A57,Hoja5!$A$2:$M$2116,11,FALSE),"")</f>
        <v/>
      </c>
      <c r="K57" s="164" t="str">
        <f>+IFERROR(VLOOKUP($A57,Hoja5!$A$2:$M$2116,12,FALSE),"")</f>
        <v/>
      </c>
      <c r="L57" s="165" t="str">
        <f>+IFERROR(VLOOKUP($A57,Hoja5!$A$2:$M$2116,13,FALSE),"")</f>
        <v/>
      </c>
    </row>
    <row r="58" spans="1:12" x14ac:dyDescent="0.25">
      <c r="A58" s="145">
        <v>47</v>
      </c>
      <c r="B58" s="41" t="str">
        <f>+IFERROR(VLOOKUP($A58,Hoja5!$A$2:$M$2116,3,FALSE),"")</f>
        <v/>
      </c>
      <c r="C58" s="41" t="str">
        <f>+IFERROR(VLOOKUP($A58,Hoja5!$A$2:$M$2116,4,FALSE),"")</f>
        <v/>
      </c>
      <c r="D58" s="166" t="str">
        <f>+IFERROR(VLOOKUP($A58,Hoja5!$A$2:$M$2116,5,FALSE),"")</f>
        <v/>
      </c>
      <c r="E58" s="166" t="str">
        <f>+IFERROR(VLOOKUP($A58,Hoja5!$A$2:$M$2116,6,FALSE),"")</f>
        <v/>
      </c>
      <c r="F58" s="166" t="str">
        <f>+IFERROR(VLOOKUP($A58,Hoja5!$A$2:$M$2116,7,FALSE),"")</f>
        <v/>
      </c>
      <c r="G58" s="166" t="str">
        <f>+IFERROR(VLOOKUP($A58,Hoja5!$A$2:$M$2116,8,FALSE),"")</f>
        <v/>
      </c>
      <c r="H58" s="166" t="str">
        <f>+IFERROR(VLOOKUP($A58,Hoja5!$A$2:$M$2116,9,FALSE),"")</f>
        <v/>
      </c>
      <c r="I58" s="166" t="str">
        <f>+IFERROR(VLOOKUP($A58,Hoja5!$A$2:$M$2116,10,FALSE),"")</f>
        <v/>
      </c>
      <c r="J58" s="166" t="str">
        <f>+IFERROR(VLOOKUP($A58,Hoja5!$A$2:$M$2116,11,FALSE),"")</f>
        <v/>
      </c>
      <c r="K58" s="164" t="str">
        <f>+IFERROR(VLOOKUP($A58,Hoja5!$A$2:$M$2116,12,FALSE),"")</f>
        <v/>
      </c>
      <c r="L58" s="165" t="str">
        <f>+IFERROR(VLOOKUP($A58,Hoja5!$A$2:$M$2116,13,FALSE),"")</f>
        <v/>
      </c>
    </row>
    <row r="59" spans="1:12" x14ac:dyDescent="0.25">
      <c r="A59" s="145">
        <v>48</v>
      </c>
      <c r="B59" s="41" t="str">
        <f>+IFERROR(VLOOKUP($A59,Hoja5!$A$2:$M$2116,3,FALSE),"")</f>
        <v/>
      </c>
      <c r="C59" s="41" t="str">
        <f>+IFERROR(VLOOKUP($A59,Hoja5!$A$2:$M$2116,4,FALSE),"")</f>
        <v/>
      </c>
      <c r="D59" s="166" t="str">
        <f>+IFERROR(VLOOKUP($A59,Hoja5!$A$2:$M$2116,5,FALSE),"")</f>
        <v/>
      </c>
      <c r="E59" s="166" t="str">
        <f>+IFERROR(VLOOKUP($A59,Hoja5!$A$2:$M$2116,6,FALSE),"")</f>
        <v/>
      </c>
      <c r="F59" s="166" t="str">
        <f>+IFERROR(VLOOKUP($A59,Hoja5!$A$2:$M$2116,7,FALSE),"")</f>
        <v/>
      </c>
      <c r="G59" s="166" t="str">
        <f>+IFERROR(VLOOKUP($A59,Hoja5!$A$2:$M$2116,8,FALSE),"")</f>
        <v/>
      </c>
      <c r="H59" s="166" t="str">
        <f>+IFERROR(VLOOKUP($A59,Hoja5!$A$2:$M$2116,9,FALSE),"")</f>
        <v/>
      </c>
      <c r="I59" s="166" t="str">
        <f>+IFERROR(VLOOKUP($A59,Hoja5!$A$2:$M$2116,10,FALSE),"")</f>
        <v/>
      </c>
      <c r="J59" s="166" t="str">
        <f>+IFERROR(VLOOKUP($A59,Hoja5!$A$2:$M$2116,11,FALSE),"")</f>
        <v/>
      </c>
      <c r="K59" s="164" t="str">
        <f>+IFERROR(VLOOKUP($A59,Hoja5!$A$2:$M$2116,12,FALSE),"")</f>
        <v/>
      </c>
      <c r="L59" s="165" t="str">
        <f>+IFERROR(VLOOKUP($A59,Hoja5!$A$2:$M$2116,13,FALSE),"")</f>
        <v/>
      </c>
    </row>
    <row r="60" spans="1:12" x14ac:dyDescent="0.25">
      <c r="A60" s="145">
        <v>49</v>
      </c>
      <c r="B60" s="41" t="str">
        <f>+IFERROR(VLOOKUP($A60,Hoja5!$A$2:$M$2116,3,FALSE),"")</f>
        <v/>
      </c>
      <c r="C60" s="41" t="str">
        <f>+IFERROR(VLOOKUP($A60,Hoja5!$A$2:$M$2116,4,FALSE),"")</f>
        <v/>
      </c>
      <c r="D60" s="166" t="str">
        <f>+IFERROR(VLOOKUP($A60,Hoja5!$A$2:$M$2116,5,FALSE),"")</f>
        <v/>
      </c>
      <c r="E60" s="166" t="str">
        <f>+IFERROR(VLOOKUP($A60,Hoja5!$A$2:$M$2116,6,FALSE),"")</f>
        <v/>
      </c>
      <c r="F60" s="166" t="str">
        <f>+IFERROR(VLOOKUP($A60,Hoja5!$A$2:$M$2116,7,FALSE),"")</f>
        <v/>
      </c>
      <c r="G60" s="166" t="str">
        <f>+IFERROR(VLOOKUP($A60,Hoja5!$A$2:$M$2116,8,FALSE),"")</f>
        <v/>
      </c>
      <c r="H60" s="166" t="str">
        <f>+IFERROR(VLOOKUP($A60,Hoja5!$A$2:$M$2116,9,FALSE),"")</f>
        <v/>
      </c>
      <c r="I60" s="166" t="str">
        <f>+IFERROR(VLOOKUP($A60,Hoja5!$A$2:$M$2116,10,FALSE),"")</f>
        <v/>
      </c>
      <c r="J60" s="166" t="str">
        <f>+IFERROR(VLOOKUP($A60,Hoja5!$A$2:$M$2116,11,FALSE),"")</f>
        <v/>
      </c>
      <c r="K60" s="164" t="str">
        <f>+IFERROR(VLOOKUP($A60,Hoja5!$A$2:$M$2116,12,FALSE),"")</f>
        <v/>
      </c>
      <c r="L60" s="165" t="str">
        <f>+IFERROR(VLOOKUP($A60,Hoja5!$A$2:$M$2116,13,FALSE),"")</f>
        <v/>
      </c>
    </row>
    <row r="61" spans="1:12" x14ac:dyDescent="0.25">
      <c r="A61" s="145">
        <v>50</v>
      </c>
      <c r="B61" s="41" t="str">
        <f>+IFERROR(VLOOKUP($A61,Hoja5!$A$2:$M$2116,3,FALSE),"")</f>
        <v/>
      </c>
      <c r="C61" s="41" t="str">
        <f>+IFERROR(VLOOKUP($A61,Hoja5!$A$2:$M$2116,4,FALSE),"")</f>
        <v/>
      </c>
      <c r="D61" s="166" t="str">
        <f>+IFERROR(VLOOKUP($A61,Hoja5!$A$2:$M$2116,5,FALSE),"")</f>
        <v/>
      </c>
      <c r="E61" s="166" t="str">
        <f>+IFERROR(VLOOKUP($A61,Hoja5!$A$2:$M$2116,6,FALSE),"")</f>
        <v/>
      </c>
      <c r="F61" s="166" t="str">
        <f>+IFERROR(VLOOKUP($A61,Hoja5!$A$2:$M$2116,7,FALSE),"")</f>
        <v/>
      </c>
      <c r="G61" s="166" t="str">
        <f>+IFERROR(VLOOKUP($A61,Hoja5!$A$2:$M$2116,8,FALSE),"")</f>
        <v/>
      </c>
      <c r="H61" s="166" t="str">
        <f>+IFERROR(VLOOKUP($A61,Hoja5!$A$2:$M$2116,9,FALSE),"")</f>
        <v/>
      </c>
      <c r="I61" s="166" t="str">
        <f>+IFERROR(VLOOKUP($A61,Hoja5!$A$2:$M$2116,10,FALSE),"")</f>
        <v/>
      </c>
      <c r="J61" s="166" t="str">
        <f>+IFERROR(VLOOKUP($A61,Hoja5!$A$2:$M$2116,11,FALSE),"")</f>
        <v/>
      </c>
      <c r="K61" s="164" t="str">
        <f>+IFERROR(VLOOKUP($A61,Hoja5!$A$2:$M$2116,12,FALSE),"")</f>
        <v/>
      </c>
      <c r="L61" s="165" t="str">
        <f>+IFERROR(VLOOKUP($A61,Hoja5!$A$2:$M$2116,13,FALSE),"")</f>
        <v/>
      </c>
    </row>
    <row r="62" spans="1:12" x14ac:dyDescent="0.25">
      <c r="A62" s="145">
        <v>51</v>
      </c>
      <c r="B62" s="41" t="str">
        <f>+IFERROR(VLOOKUP($A62,Hoja5!$A$2:$M$2116,3,FALSE),"")</f>
        <v/>
      </c>
      <c r="C62" s="41" t="str">
        <f>+IFERROR(VLOOKUP($A62,Hoja5!$A$2:$M$2116,4,FALSE),"")</f>
        <v/>
      </c>
      <c r="D62" s="166" t="str">
        <f>+IFERROR(VLOOKUP($A62,Hoja5!$A$2:$M$2116,5,FALSE),"")</f>
        <v/>
      </c>
      <c r="E62" s="166" t="str">
        <f>+IFERROR(VLOOKUP($A62,Hoja5!$A$2:$M$2116,6,FALSE),"")</f>
        <v/>
      </c>
      <c r="F62" s="166" t="str">
        <f>+IFERROR(VLOOKUP($A62,Hoja5!$A$2:$M$2116,7,FALSE),"")</f>
        <v/>
      </c>
      <c r="G62" s="166" t="str">
        <f>+IFERROR(VLOOKUP($A62,Hoja5!$A$2:$M$2116,8,FALSE),"")</f>
        <v/>
      </c>
      <c r="H62" s="166" t="str">
        <f>+IFERROR(VLOOKUP($A62,Hoja5!$A$2:$M$2116,9,FALSE),"")</f>
        <v/>
      </c>
      <c r="I62" s="166" t="str">
        <f>+IFERROR(VLOOKUP($A62,Hoja5!$A$2:$M$2116,10,FALSE),"")</f>
        <v/>
      </c>
      <c r="J62" s="166" t="str">
        <f>+IFERROR(VLOOKUP($A62,Hoja5!$A$2:$M$2116,11,FALSE),"")</f>
        <v/>
      </c>
      <c r="K62" s="164" t="str">
        <f>+IFERROR(VLOOKUP($A62,Hoja5!$A$2:$M$2116,12,FALSE),"")</f>
        <v/>
      </c>
      <c r="L62" s="165" t="str">
        <f>+IFERROR(VLOOKUP($A62,Hoja5!$A$2:$M$2116,13,FALSE),"")</f>
        <v/>
      </c>
    </row>
    <row r="63" spans="1:12" x14ac:dyDescent="0.25">
      <c r="A63" s="145">
        <v>52</v>
      </c>
      <c r="B63" s="41" t="str">
        <f>+IFERROR(VLOOKUP($A63,Hoja5!$A$2:$M$2116,3,FALSE),"")</f>
        <v/>
      </c>
      <c r="C63" s="41" t="str">
        <f>+IFERROR(VLOOKUP($A63,Hoja5!$A$2:$M$2116,4,FALSE),"")</f>
        <v/>
      </c>
      <c r="D63" s="166" t="str">
        <f>+IFERROR(VLOOKUP($A63,Hoja5!$A$2:$M$2116,5,FALSE),"")</f>
        <v/>
      </c>
      <c r="E63" s="166" t="str">
        <f>+IFERROR(VLOOKUP($A63,Hoja5!$A$2:$M$2116,6,FALSE),"")</f>
        <v/>
      </c>
      <c r="F63" s="166" t="str">
        <f>+IFERROR(VLOOKUP($A63,Hoja5!$A$2:$M$2116,7,FALSE),"")</f>
        <v/>
      </c>
      <c r="G63" s="166" t="str">
        <f>+IFERROR(VLOOKUP($A63,Hoja5!$A$2:$M$2116,8,FALSE),"")</f>
        <v/>
      </c>
      <c r="H63" s="166" t="str">
        <f>+IFERROR(VLOOKUP($A63,Hoja5!$A$2:$M$2116,9,FALSE),"")</f>
        <v/>
      </c>
      <c r="I63" s="166" t="str">
        <f>+IFERROR(VLOOKUP($A63,Hoja5!$A$2:$M$2116,10,FALSE),"")</f>
        <v/>
      </c>
      <c r="J63" s="166" t="str">
        <f>+IFERROR(VLOOKUP($A63,Hoja5!$A$2:$M$2116,11,FALSE),"")</f>
        <v/>
      </c>
      <c r="K63" s="164" t="str">
        <f>+IFERROR(VLOOKUP($A63,Hoja5!$A$2:$M$2116,12,FALSE),"")</f>
        <v/>
      </c>
      <c r="L63" s="165" t="str">
        <f>+IFERROR(VLOOKUP($A63,Hoja5!$A$2:$M$2116,13,FALSE),"")</f>
        <v/>
      </c>
    </row>
    <row r="64" spans="1:12" x14ac:dyDescent="0.25">
      <c r="A64" s="145">
        <v>53</v>
      </c>
      <c r="B64" s="41" t="str">
        <f>+IFERROR(VLOOKUP($A64,Hoja5!$A$2:$M$2116,3,FALSE),"")</f>
        <v/>
      </c>
      <c r="C64" s="41" t="str">
        <f>+IFERROR(VLOOKUP($A64,Hoja5!$A$2:$M$2116,4,FALSE),"")</f>
        <v/>
      </c>
      <c r="D64" s="166" t="str">
        <f>+IFERROR(VLOOKUP($A64,Hoja5!$A$2:$M$2116,5,FALSE),"")</f>
        <v/>
      </c>
      <c r="E64" s="166" t="str">
        <f>+IFERROR(VLOOKUP($A64,Hoja5!$A$2:$M$2116,6,FALSE),"")</f>
        <v/>
      </c>
      <c r="F64" s="166" t="str">
        <f>+IFERROR(VLOOKUP($A64,Hoja5!$A$2:$M$2116,7,FALSE),"")</f>
        <v/>
      </c>
      <c r="G64" s="166" t="str">
        <f>+IFERROR(VLOOKUP($A64,Hoja5!$A$2:$M$2116,8,FALSE),"")</f>
        <v/>
      </c>
      <c r="H64" s="166" t="str">
        <f>+IFERROR(VLOOKUP($A64,Hoja5!$A$2:$M$2116,9,FALSE),"")</f>
        <v/>
      </c>
      <c r="I64" s="166" t="str">
        <f>+IFERROR(VLOOKUP($A64,Hoja5!$A$2:$M$2116,10,FALSE),"")</f>
        <v/>
      </c>
      <c r="J64" s="166" t="str">
        <f>+IFERROR(VLOOKUP($A64,Hoja5!$A$2:$M$2116,11,FALSE),"")</f>
        <v/>
      </c>
      <c r="K64" s="164" t="str">
        <f>+IFERROR(VLOOKUP($A64,Hoja5!$A$2:$M$2116,12,FALSE),"")</f>
        <v/>
      </c>
      <c r="L64" s="165" t="str">
        <f>+IFERROR(VLOOKUP($A64,Hoja5!$A$2:$M$2116,13,FALSE),"")</f>
        <v/>
      </c>
    </row>
    <row r="65" spans="1:12" x14ac:dyDescent="0.25">
      <c r="A65" s="145">
        <v>54</v>
      </c>
      <c r="B65" s="41" t="str">
        <f>+IFERROR(VLOOKUP($A65,Hoja5!$A$2:$M$2116,3,FALSE),"")</f>
        <v/>
      </c>
      <c r="C65" s="41" t="str">
        <f>+IFERROR(VLOOKUP($A65,Hoja5!$A$2:$M$2116,4,FALSE),"")</f>
        <v/>
      </c>
      <c r="D65" s="166" t="str">
        <f>+IFERROR(VLOOKUP($A65,Hoja5!$A$2:$M$2116,5,FALSE),"")</f>
        <v/>
      </c>
      <c r="E65" s="166" t="str">
        <f>+IFERROR(VLOOKUP($A65,Hoja5!$A$2:$M$2116,6,FALSE),"")</f>
        <v/>
      </c>
      <c r="F65" s="166" t="str">
        <f>+IFERROR(VLOOKUP($A65,Hoja5!$A$2:$M$2116,7,FALSE),"")</f>
        <v/>
      </c>
      <c r="G65" s="166" t="str">
        <f>+IFERROR(VLOOKUP($A65,Hoja5!$A$2:$M$2116,8,FALSE),"")</f>
        <v/>
      </c>
      <c r="H65" s="166" t="str">
        <f>+IFERROR(VLOOKUP($A65,Hoja5!$A$2:$M$2116,9,FALSE),"")</f>
        <v/>
      </c>
      <c r="I65" s="166" t="str">
        <f>+IFERROR(VLOOKUP($A65,Hoja5!$A$2:$M$2116,10,FALSE),"")</f>
        <v/>
      </c>
      <c r="J65" s="166" t="str">
        <f>+IFERROR(VLOOKUP($A65,Hoja5!$A$2:$M$2116,11,FALSE),"")</f>
        <v/>
      </c>
      <c r="K65" s="164" t="str">
        <f>+IFERROR(VLOOKUP($A65,Hoja5!$A$2:$M$2116,12,FALSE),"")</f>
        <v/>
      </c>
      <c r="L65" s="165" t="str">
        <f>+IFERROR(VLOOKUP($A65,Hoja5!$A$2:$M$2116,13,FALSE),"")</f>
        <v/>
      </c>
    </row>
    <row r="66" spans="1:12" x14ac:dyDescent="0.25">
      <c r="A66" s="145">
        <v>55</v>
      </c>
      <c r="B66" s="41" t="str">
        <f>+IFERROR(VLOOKUP($A66,Hoja5!$A$2:$M$2116,3,FALSE),"")</f>
        <v/>
      </c>
      <c r="C66" s="41" t="str">
        <f>+IFERROR(VLOOKUP($A66,Hoja5!$A$2:$M$2116,4,FALSE),"")</f>
        <v/>
      </c>
      <c r="D66" s="166" t="str">
        <f>+IFERROR(VLOOKUP($A66,Hoja5!$A$2:$M$2116,5,FALSE),"")</f>
        <v/>
      </c>
      <c r="E66" s="166" t="str">
        <f>+IFERROR(VLOOKUP($A66,Hoja5!$A$2:$M$2116,6,FALSE),"")</f>
        <v/>
      </c>
      <c r="F66" s="166" t="str">
        <f>+IFERROR(VLOOKUP($A66,Hoja5!$A$2:$M$2116,7,FALSE),"")</f>
        <v/>
      </c>
      <c r="G66" s="166" t="str">
        <f>+IFERROR(VLOOKUP($A66,Hoja5!$A$2:$M$2116,8,FALSE),"")</f>
        <v/>
      </c>
      <c r="H66" s="166" t="str">
        <f>+IFERROR(VLOOKUP($A66,Hoja5!$A$2:$M$2116,9,FALSE),"")</f>
        <v/>
      </c>
      <c r="I66" s="166" t="str">
        <f>+IFERROR(VLOOKUP($A66,Hoja5!$A$2:$M$2116,10,FALSE),"")</f>
        <v/>
      </c>
      <c r="J66" s="166" t="str">
        <f>+IFERROR(VLOOKUP($A66,Hoja5!$A$2:$M$2116,11,FALSE),"")</f>
        <v/>
      </c>
      <c r="K66" s="164" t="str">
        <f>+IFERROR(VLOOKUP($A66,Hoja5!$A$2:$M$2116,12,FALSE),"")</f>
        <v/>
      </c>
      <c r="L66" s="165" t="str">
        <f>+IFERROR(VLOOKUP($A66,Hoja5!$A$2:$M$2116,13,FALSE),"")</f>
        <v/>
      </c>
    </row>
    <row r="67" spans="1:12" x14ac:dyDescent="0.25">
      <c r="A67" s="145">
        <v>56</v>
      </c>
      <c r="B67" s="41" t="str">
        <f>+IFERROR(VLOOKUP($A67,Hoja5!$A$2:$M$2116,3,FALSE),"")</f>
        <v/>
      </c>
      <c r="C67" s="41" t="str">
        <f>+IFERROR(VLOOKUP($A67,Hoja5!$A$2:$M$2116,4,FALSE),"")</f>
        <v/>
      </c>
      <c r="D67" s="166" t="str">
        <f>+IFERROR(VLOOKUP($A67,Hoja5!$A$2:$M$2116,5,FALSE),"")</f>
        <v/>
      </c>
      <c r="E67" s="166" t="str">
        <f>+IFERROR(VLOOKUP($A67,Hoja5!$A$2:$M$2116,6,FALSE),"")</f>
        <v/>
      </c>
      <c r="F67" s="166" t="str">
        <f>+IFERROR(VLOOKUP($A67,Hoja5!$A$2:$M$2116,7,FALSE),"")</f>
        <v/>
      </c>
      <c r="G67" s="166" t="str">
        <f>+IFERROR(VLOOKUP($A67,Hoja5!$A$2:$M$2116,8,FALSE),"")</f>
        <v/>
      </c>
      <c r="H67" s="166" t="str">
        <f>+IFERROR(VLOOKUP($A67,Hoja5!$A$2:$M$2116,9,FALSE),"")</f>
        <v/>
      </c>
      <c r="I67" s="166" t="str">
        <f>+IFERROR(VLOOKUP($A67,Hoja5!$A$2:$M$2116,10,FALSE),"")</f>
        <v/>
      </c>
      <c r="J67" s="166" t="str">
        <f>+IFERROR(VLOOKUP($A67,Hoja5!$A$2:$M$2116,11,FALSE),"")</f>
        <v/>
      </c>
      <c r="K67" s="164" t="str">
        <f>+IFERROR(VLOOKUP($A67,Hoja5!$A$2:$M$2116,12,FALSE),"")</f>
        <v/>
      </c>
      <c r="L67" s="165" t="str">
        <f>+IFERROR(VLOOKUP($A67,Hoja5!$A$2:$M$2116,13,FALSE),"")</f>
        <v/>
      </c>
    </row>
    <row r="68" spans="1:12" x14ac:dyDescent="0.25">
      <c r="A68" s="145">
        <v>57</v>
      </c>
      <c r="B68" s="41" t="str">
        <f>+IFERROR(VLOOKUP($A68,Hoja5!$A$2:$M$2116,3,FALSE),"")</f>
        <v/>
      </c>
      <c r="C68" s="41" t="str">
        <f>+IFERROR(VLOOKUP($A68,Hoja5!$A$2:$M$2116,4,FALSE),"")</f>
        <v/>
      </c>
      <c r="D68" s="166" t="str">
        <f>+IFERROR(VLOOKUP($A68,Hoja5!$A$2:$M$2116,5,FALSE),"")</f>
        <v/>
      </c>
      <c r="E68" s="166" t="str">
        <f>+IFERROR(VLOOKUP($A68,Hoja5!$A$2:$M$2116,6,FALSE),"")</f>
        <v/>
      </c>
      <c r="F68" s="166" t="str">
        <f>+IFERROR(VLOOKUP($A68,Hoja5!$A$2:$M$2116,7,FALSE),"")</f>
        <v/>
      </c>
      <c r="G68" s="166" t="str">
        <f>+IFERROR(VLOOKUP($A68,Hoja5!$A$2:$M$2116,8,FALSE),"")</f>
        <v/>
      </c>
      <c r="H68" s="166" t="str">
        <f>+IFERROR(VLOOKUP($A68,Hoja5!$A$2:$M$2116,9,FALSE),"")</f>
        <v/>
      </c>
      <c r="I68" s="166" t="str">
        <f>+IFERROR(VLOOKUP($A68,Hoja5!$A$2:$M$2116,10,FALSE),"")</f>
        <v/>
      </c>
      <c r="J68" s="166" t="str">
        <f>+IFERROR(VLOOKUP($A68,Hoja5!$A$2:$M$2116,11,FALSE),"")</f>
        <v/>
      </c>
      <c r="K68" s="164" t="str">
        <f>+IFERROR(VLOOKUP($A68,Hoja5!$A$2:$M$2116,12,FALSE),"")</f>
        <v/>
      </c>
      <c r="L68" s="165" t="str">
        <f>+IFERROR(VLOOKUP($A68,Hoja5!$A$2:$M$2116,13,FALSE),"")</f>
        <v/>
      </c>
    </row>
    <row r="69" spans="1:12" x14ac:dyDescent="0.25">
      <c r="A69" s="145">
        <v>58</v>
      </c>
      <c r="B69" s="41" t="str">
        <f>+IFERROR(VLOOKUP($A69,Hoja5!$A$2:$M$2116,3,FALSE),"")</f>
        <v/>
      </c>
      <c r="C69" s="41" t="str">
        <f>+IFERROR(VLOOKUP($A69,Hoja5!$A$2:$M$2116,4,FALSE),"")</f>
        <v/>
      </c>
      <c r="D69" s="166" t="str">
        <f>+IFERROR(VLOOKUP($A69,Hoja5!$A$2:$M$2116,5,FALSE),"")</f>
        <v/>
      </c>
      <c r="E69" s="166" t="str">
        <f>+IFERROR(VLOOKUP($A69,Hoja5!$A$2:$M$2116,6,FALSE),"")</f>
        <v/>
      </c>
      <c r="F69" s="166" t="str">
        <f>+IFERROR(VLOOKUP($A69,Hoja5!$A$2:$M$2116,7,FALSE),"")</f>
        <v/>
      </c>
      <c r="G69" s="166" t="str">
        <f>+IFERROR(VLOOKUP($A69,Hoja5!$A$2:$M$2116,8,FALSE),"")</f>
        <v/>
      </c>
      <c r="H69" s="166" t="str">
        <f>+IFERROR(VLOOKUP($A69,Hoja5!$A$2:$M$2116,9,FALSE),"")</f>
        <v/>
      </c>
      <c r="I69" s="166" t="str">
        <f>+IFERROR(VLOOKUP($A69,Hoja5!$A$2:$M$2116,10,FALSE),"")</f>
        <v/>
      </c>
      <c r="J69" s="166" t="str">
        <f>+IFERROR(VLOOKUP($A69,Hoja5!$A$2:$M$2116,11,FALSE),"")</f>
        <v/>
      </c>
      <c r="K69" s="164" t="str">
        <f>+IFERROR(VLOOKUP($A69,Hoja5!$A$2:$M$2116,12,FALSE),"")</f>
        <v/>
      </c>
      <c r="L69" s="165" t="str">
        <f>+IFERROR(VLOOKUP($A69,Hoja5!$A$2:$M$2116,13,FALSE),"")</f>
        <v/>
      </c>
    </row>
    <row r="70" spans="1:12" x14ac:dyDescent="0.25">
      <c r="A70" s="145">
        <v>59</v>
      </c>
      <c r="B70" s="41" t="str">
        <f>+IFERROR(VLOOKUP($A70,Hoja5!$A$2:$M$2116,3,FALSE),"")</f>
        <v/>
      </c>
      <c r="C70" s="41" t="str">
        <f>+IFERROR(VLOOKUP($A70,Hoja5!$A$2:$M$2116,4,FALSE),"")</f>
        <v/>
      </c>
      <c r="D70" s="166" t="str">
        <f>+IFERROR(VLOOKUP($A70,Hoja5!$A$2:$M$2116,5,FALSE),"")</f>
        <v/>
      </c>
      <c r="E70" s="166" t="str">
        <f>+IFERROR(VLOOKUP($A70,Hoja5!$A$2:$M$2116,6,FALSE),"")</f>
        <v/>
      </c>
      <c r="F70" s="166" t="str">
        <f>+IFERROR(VLOOKUP($A70,Hoja5!$A$2:$M$2116,7,FALSE),"")</f>
        <v/>
      </c>
      <c r="G70" s="166" t="str">
        <f>+IFERROR(VLOOKUP($A70,Hoja5!$A$2:$M$2116,8,FALSE),"")</f>
        <v/>
      </c>
      <c r="H70" s="166" t="str">
        <f>+IFERROR(VLOOKUP($A70,Hoja5!$A$2:$M$2116,9,FALSE),"")</f>
        <v/>
      </c>
      <c r="I70" s="166" t="str">
        <f>+IFERROR(VLOOKUP($A70,Hoja5!$A$2:$M$2116,10,FALSE),"")</f>
        <v/>
      </c>
      <c r="J70" s="166" t="str">
        <f>+IFERROR(VLOOKUP($A70,Hoja5!$A$2:$M$2116,11,FALSE),"")</f>
        <v/>
      </c>
      <c r="K70" s="164" t="str">
        <f>+IFERROR(VLOOKUP($A70,Hoja5!$A$2:$M$2116,12,FALSE),"")</f>
        <v/>
      </c>
      <c r="L70" s="165" t="str">
        <f>+IFERROR(VLOOKUP($A70,Hoja5!$A$2:$M$2116,13,FALSE),"")</f>
        <v/>
      </c>
    </row>
    <row r="71" spans="1:12" x14ac:dyDescent="0.25">
      <c r="A71" s="145">
        <v>60</v>
      </c>
      <c r="B71" s="41" t="str">
        <f>+IFERROR(VLOOKUP($A71,Hoja5!$A$2:$M$2116,3,FALSE),"")</f>
        <v/>
      </c>
      <c r="C71" s="41" t="str">
        <f>+IFERROR(VLOOKUP($A71,Hoja5!$A$2:$M$2116,4,FALSE),"")</f>
        <v/>
      </c>
      <c r="D71" s="166" t="str">
        <f>+IFERROR(VLOOKUP($A71,Hoja5!$A$2:$M$2116,5,FALSE),"")</f>
        <v/>
      </c>
      <c r="E71" s="166" t="str">
        <f>+IFERROR(VLOOKUP($A71,Hoja5!$A$2:$M$2116,6,FALSE),"")</f>
        <v/>
      </c>
      <c r="F71" s="166" t="str">
        <f>+IFERROR(VLOOKUP($A71,Hoja5!$A$2:$M$2116,7,FALSE),"")</f>
        <v/>
      </c>
      <c r="G71" s="166" t="str">
        <f>+IFERROR(VLOOKUP($A71,Hoja5!$A$2:$M$2116,8,FALSE),"")</f>
        <v/>
      </c>
      <c r="H71" s="166" t="str">
        <f>+IFERROR(VLOOKUP($A71,Hoja5!$A$2:$M$2116,9,FALSE),"")</f>
        <v/>
      </c>
      <c r="I71" s="166" t="str">
        <f>+IFERROR(VLOOKUP($A71,Hoja5!$A$2:$M$2116,10,FALSE),"")</f>
        <v/>
      </c>
      <c r="J71" s="166" t="str">
        <f>+IFERROR(VLOOKUP($A71,Hoja5!$A$2:$M$2116,11,FALSE),"")</f>
        <v/>
      </c>
      <c r="K71" s="164" t="str">
        <f>+IFERROR(VLOOKUP($A71,Hoja5!$A$2:$M$2116,12,FALSE),"")</f>
        <v/>
      </c>
      <c r="L71" s="165" t="str">
        <f>+IFERROR(VLOOKUP($A71,Hoja5!$A$2:$M$2116,13,FALSE),"")</f>
        <v/>
      </c>
    </row>
    <row r="72" spans="1:12" x14ac:dyDescent="0.25">
      <c r="A72" s="145">
        <v>61</v>
      </c>
      <c r="B72" s="41" t="str">
        <f>+IFERROR(VLOOKUP($A72,Hoja5!$A$2:$M$2116,3,FALSE),"")</f>
        <v/>
      </c>
      <c r="C72" s="41" t="str">
        <f>+IFERROR(VLOOKUP($A72,Hoja5!$A$2:$M$2116,4,FALSE),"")</f>
        <v/>
      </c>
      <c r="D72" s="166" t="str">
        <f>+IFERROR(VLOOKUP($A72,Hoja5!$A$2:$M$2116,5,FALSE),"")</f>
        <v/>
      </c>
      <c r="E72" s="166" t="str">
        <f>+IFERROR(VLOOKUP($A72,Hoja5!$A$2:$M$2116,6,FALSE),"")</f>
        <v/>
      </c>
      <c r="F72" s="166" t="str">
        <f>+IFERROR(VLOOKUP($A72,Hoja5!$A$2:$M$2116,7,FALSE),"")</f>
        <v/>
      </c>
      <c r="G72" s="166" t="str">
        <f>+IFERROR(VLOOKUP($A72,Hoja5!$A$2:$M$2116,8,FALSE),"")</f>
        <v/>
      </c>
      <c r="H72" s="166" t="str">
        <f>+IFERROR(VLOOKUP($A72,Hoja5!$A$2:$M$2116,9,FALSE),"")</f>
        <v/>
      </c>
      <c r="I72" s="166" t="str">
        <f>+IFERROR(VLOOKUP($A72,Hoja5!$A$2:$M$2116,10,FALSE),"")</f>
        <v/>
      </c>
      <c r="J72" s="166" t="str">
        <f>+IFERROR(VLOOKUP($A72,Hoja5!$A$2:$M$2116,11,FALSE),"")</f>
        <v/>
      </c>
      <c r="K72" s="164" t="str">
        <f>+IFERROR(VLOOKUP($A72,Hoja5!$A$2:$M$2116,12,FALSE),"")</f>
        <v/>
      </c>
      <c r="L72" s="165" t="str">
        <f>+IFERROR(VLOOKUP($A72,Hoja5!$A$2:$M$2116,13,FALSE),"")</f>
        <v/>
      </c>
    </row>
    <row r="73" spans="1:12" x14ac:dyDescent="0.25">
      <c r="A73" s="145">
        <v>62</v>
      </c>
      <c r="B73" s="41" t="str">
        <f>+IFERROR(VLOOKUP($A73,Hoja5!$A$2:$M$2116,3,FALSE),"")</f>
        <v/>
      </c>
      <c r="C73" s="41" t="str">
        <f>+IFERROR(VLOOKUP($A73,Hoja5!$A$2:$M$2116,4,FALSE),"")</f>
        <v/>
      </c>
      <c r="D73" s="166" t="str">
        <f>+IFERROR(VLOOKUP($A73,Hoja5!$A$2:$M$2116,5,FALSE),"")</f>
        <v/>
      </c>
      <c r="E73" s="166" t="str">
        <f>+IFERROR(VLOOKUP($A73,Hoja5!$A$2:$M$2116,6,FALSE),"")</f>
        <v/>
      </c>
      <c r="F73" s="166" t="str">
        <f>+IFERROR(VLOOKUP($A73,Hoja5!$A$2:$M$2116,7,FALSE),"")</f>
        <v/>
      </c>
      <c r="G73" s="166" t="str">
        <f>+IFERROR(VLOOKUP($A73,Hoja5!$A$2:$M$2116,8,FALSE),"")</f>
        <v/>
      </c>
      <c r="H73" s="166" t="str">
        <f>+IFERROR(VLOOKUP($A73,Hoja5!$A$2:$M$2116,9,FALSE),"")</f>
        <v/>
      </c>
      <c r="I73" s="166" t="str">
        <f>+IFERROR(VLOOKUP($A73,Hoja5!$A$2:$M$2116,10,FALSE),"")</f>
        <v/>
      </c>
      <c r="J73" s="166" t="str">
        <f>+IFERROR(VLOOKUP($A73,Hoja5!$A$2:$M$2116,11,FALSE),"")</f>
        <v/>
      </c>
      <c r="K73" s="164" t="str">
        <f>+IFERROR(VLOOKUP($A73,Hoja5!$A$2:$M$2116,12,FALSE),"")</f>
        <v/>
      </c>
      <c r="L73" s="165" t="str">
        <f>+IFERROR(VLOOKUP($A73,Hoja5!$A$2:$M$2116,13,FALSE),"")</f>
        <v/>
      </c>
    </row>
    <row r="74" spans="1:12" x14ac:dyDescent="0.25">
      <c r="A74" s="145">
        <v>63</v>
      </c>
      <c r="B74" s="41" t="str">
        <f>+IFERROR(VLOOKUP($A74,Hoja5!$A$2:$M$2116,3,FALSE),"")</f>
        <v/>
      </c>
      <c r="C74" s="41" t="str">
        <f>+IFERROR(VLOOKUP($A74,Hoja5!$A$2:$M$2116,4,FALSE),"")</f>
        <v/>
      </c>
      <c r="D74" s="166" t="str">
        <f>+IFERROR(VLOOKUP($A74,Hoja5!$A$2:$M$2116,5,FALSE),"")</f>
        <v/>
      </c>
      <c r="E74" s="166" t="str">
        <f>+IFERROR(VLOOKUP($A74,Hoja5!$A$2:$M$2116,6,FALSE),"")</f>
        <v/>
      </c>
      <c r="F74" s="166" t="str">
        <f>+IFERROR(VLOOKUP($A74,Hoja5!$A$2:$M$2116,7,FALSE),"")</f>
        <v/>
      </c>
      <c r="G74" s="166" t="str">
        <f>+IFERROR(VLOOKUP($A74,Hoja5!$A$2:$M$2116,8,FALSE),"")</f>
        <v/>
      </c>
      <c r="H74" s="166" t="str">
        <f>+IFERROR(VLOOKUP($A74,Hoja5!$A$2:$M$2116,9,FALSE),"")</f>
        <v/>
      </c>
      <c r="I74" s="166" t="str">
        <f>+IFERROR(VLOOKUP($A74,Hoja5!$A$2:$M$2116,10,FALSE),"")</f>
        <v/>
      </c>
      <c r="J74" s="166" t="str">
        <f>+IFERROR(VLOOKUP($A74,Hoja5!$A$2:$M$2116,11,FALSE),"")</f>
        <v/>
      </c>
      <c r="K74" s="164" t="str">
        <f>+IFERROR(VLOOKUP($A74,Hoja5!$A$2:$M$2116,12,FALSE),"")</f>
        <v/>
      </c>
      <c r="L74" s="165" t="str">
        <f>+IFERROR(VLOOKUP($A74,Hoja5!$A$2:$M$2116,13,FALSE),"")</f>
        <v/>
      </c>
    </row>
    <row r="75" spans="1:12" x14ac:dyDescent="0.25">
      <c r="A75" s="145">
        <v>64</v>
      </c>
      <c r="B75" s="41" t="str">
        <f>+IFERROR(VLOOKUP($A75,Hoja5!$A$2:$M$2116,3,FALSE),"")</f>
        <v/>
      </c>
      <c r="C75" s="41" t="str">
        <f>+IFERROR(VLOOKUP($A75,Hoja5!$A$2:$M$2116,4,FALSE),"")</f>
        <v/>
      </c>
      <c r="D75" s="166" t="str">
        <f>+IFERROR(VLOOKUP($A75,Hoja5!$A$2:$M$2116,5,FALSE),"")</f>
        <v/>
      </c>
      <c r="E75" s="166" t="str">
        <f>+IFERROR(VLOOKUP($A75,Hoja5!$A$2:$M$2116,6,FALSE),"")</f>
        <v/>
      </c>
      <c r="F75" s="166" t="str">
        <f>+IFERROR(VLOOKUP($A75,Hoja5!$A$2:$M$2116,7,FALSE),"")</f>
        <v/>
      </c>
      <c r="G75" s="166" t="str">
        <f>+IFERROR(VLOOKUP($A75,Hoja5!$A$2:$M$2116,8,FALSE),"")</f>
        <v/>
      </c>
      <c r="H75" s="166" t="str">
        <f>+IFERROR(VLOOKUP($A75,Hoja5!$A$2:$M$2116,9,FALSE),"")</f>
        <v/>
      </c>
      <c r="I75" s="166" t="str">
        <f>+IFERROR(VLOOKUP($A75,Hoja5!$A$2:$M$2116,10,FALSE),"")</f>
        <v/>
      </c>
      <c r="J75" s="166" t="str">
        <f>+IFERROR(VLOOKUP($A75,Hoja5!$A$2:$M$2116,11,FALSE),"")</f>
        <v/>
      </c>
      <c r="K75" s="164" t="str">
        <f>+IFERROR(VLOOKUP($A75,Hoja5!$A$2:$M$2116,12,FALSE),"")</f>
        <v/>
      </c>
      <c r="L75" s="165" t="str">
        <f>+IFERROR(VLOOKUP($A75,Hoja5!$A$2:$M$2116,13,FALSE),"")</f>
        <v/>
      </c>
    </row>
    <row r="76" spans="1:12" x14ac:dyDescent="0.25">
      <c r="A76" s="145">
        <v>65</v>
      </c>
      <c r="B76" s="41" t="str">
        <f>+IFERROR(VLOOKUP($A76,Hoja5!$A$2:$M$2116,3,FALSE),"")</f>
        <v/>
      </c>
      <c r="C76" s="41" t="str">
        <f>+IFERROR(VLOOKUP($A76,Hoja5!$A$2:$M$2116,4,FALSE),"")</f>
        <v/>
      </c>
      <c r="D76" s="166" t="str">
        <f>+IFERROR(VLOOKUP($A76,Hoja5!$A$2:$M$2116,5,FALSE),"")</f>
        <v/>
      </c>
      <c r="E76" s="166" t="str">
        <f>+IFERROR(VLOOKUP($A76,Hoja5!$A$2:$M$2116,6,FALSE),"")</f>
        <v/>
      </c>
      <c r="F76" s="166" t="str">
        <f>+IFERROR(VLOOKUP($A76,Hoja5!$A$2:$M$2116,7,FALSE),"")</f>
        <v/>
      </c>
      <c r="G76" s="166" t="str">
        <f>+IFERROR(VLOOKUP($A76,Hoja5!$A$2:$M$2116,8,FALSE),"")</f>
        <v/>
      </c>
      <c r="H76" s="166" t="str">
        <f>+IFERROR(VLOOKUP($A76,Hoja5!$A$2:$M$2116,9,FALSE),"")</f>
        <v/>
      </c>
      <c r="I76" s="166" t="str">
        <f>+IFERROR(VLOOKUP($A76,Hoja5!$A$2:$M$2116,10,FALSE),"")</f>
        <v/>
      </c>
      <c r="J76" s="166" t="str">
        <f>+IFERROR(VLOOKUP($A76,Hoja5!$A$2:$M$2116,11,FALSE),"")</f>
        <v/>
      </c>
      <c r="K76" s="164" t="str">
        <f>+IFERROR(VLOOKUP($A76,Hoja5!$A$2:$M$2116,12,FALSE),"")</f>
        <v/>
      </c>
      <c r="L76" s="165" t="str">
        <f>+IFERROR(VLOOKUP($A76,Hoja5!$A$2:$M$2116,13,FALSE),"")</f>
        <v/>
      </c>
    </row>
    <row r="77" spans="1:12" x14ac:dyDescent="0.25">
      <c r="A77" s="145">
        <v>66</v>
      </c>
      <c r="B77" s="41" t="str">
        <f>+IFERROR(VLOOKUP($A77,Hoja5!$A$2:$M$2116,3,FALSE),"")</f>
        <v/>
      </c>
      <c r="C77" s="41" t="str">
        <f>+IFERROR(VLOOKUP($A77,Hoja5!$A$2:$M$2116,4,FALSE),"")</f>
        <v/>
      </c>
      <c r="D77" s="166" t="str">
        <f>+IFERROR(VLOOKUP($A77,Hoja5!$A$2:$M$2116,5,FALSE),"")</f>
        <v/>
      </c>
      <c r="E77" s="166" t="str">
        <f>+IFERROR(VLOOKUP($A77,Hoja5!$A$2:$M$2116,6,FALSE),"")</f>
        <v/>
      </c>
      <c r="F77" s="166" t="str">
        <f>+IFERROR(VLOOKUP($A77,Hoja5!$A$2:$M$2116,7,FALSE),"")</f>
        <v/>
      </c>
      <c r="G77" s="166" t="str">
        <f>+IFERROR(VLOOKUP($A77,Hoja5!$A$2:$M$2116,8,FALSE),"")</f>
        <v/>
      </c>
      <c r="H77" s="166" t="str">
        <f>+IFERROR(VLOOKUP($A77,Hoja5!$A$2:$M$2116,9,FALSE),"")</f>
        <v/>
      </c>
      <c r="I77" s="166" t="str">
        <f>+IFERROR(VLOOKUP($A77,Hoja5!$A$2:$M$2116,10,FALSE),"")</f>
        <v/>
      </c>
      <c r="J77" s="166" t="str">
        <f>+IFERROR(VLOOKUP($A77,Hoja5!$A$2:$M$2116,11,FALSE),"")</f>
        <v/>
      </c>
      <c r="K77" s="164" t="str">
        <f>+IFERROR(VLOOKUP($A77,Hoja5!$A$2:$M$2116,12,FALSE),"")</f>
        <v/>
      </c>
      <c r="L77" s="165" t="str">
        <f>+IFERROR(VLOOKUP($A77,Hoja5!$A$2:$M$2116,13,FALSE),"")</f>
        <v/>
      </c>
    </row>
    <row r="78" spans="1:12" x14ac:dyDescent="0.25">
      <c r="A78" s="145">
        <v>67</v>
      </c>
      <c r="B78" s="41" t="str">
        <f>+IFERROR(VLOOKUP($A78,Hoja5!$A$2:$M$2116,3,FALSE),"")</f>
        <v/>
      </c>
      <c r="C78" s="41" t="str">
        <f>+IFERROR(VLOOKUP($A78,Hoja5!$A$2:$M$2116,4,FALSE),"")</f>
        <v/>
      </c>
      <c r="D78" s="166" t="str">
        <f>+IFERROR(VLOOKUP($A78,Hoja5!$A$2:$M$2116,5,FALSE),"")</f>
        <v/>
      </c>
      <c r="E78" s="166" t="str">
        <f>+IFERROR(VLOOKUP($A78,Hoja5!$A$2:$M$2116,6,FALSE),"")</f>
        <v/>
      </c>
      <c r="F78" s="166" t="str">
        <f>+IFERROR(VLOOKUP($A78,Hoja5!$A$2:$M$2116,7,FALSE),"")</f>
        <v/>
      </c>
      <c r="G78" s="166" t="str">
        <f>+IFERROR(VLOOKUP($A78,Hoja5!$A$2:$M$2116,8,FALSE),"")</f>
        <v/>
      </c>
      <c r="H78" s="166" t="str">
        <f>+IFERROR(VLOOKUP($A78,Hoja5!$A$2:$M$2116,9,FALSE),"")</f>
        <v/>
      </c>
      <c r="I78" s="166" t="str">
        <f>+IFERROR(VLOOKUP($A78,Hoja5!$A$2:$M$2116,10,FALSE),"")</f>
        <v/>
      </c>
      <c r="J78" s="166" t="str">
        <f>+IFERROR(VLOOKUP($A78,Hoja5!$A$2:$M$2116,11,FALSE),"")</f>
        <v/>
      </c>
      <c r="K78" s="164" t="str">
        <f>+IFERROR(VLOOKUP($A78,Hoja5!$A$2:$M$2116,12,FALSE),"")</f>
        <v/>
      </c>
      <c r="L78" s="165" t="str">
        <f>+IFERROR(VLOOKUP($A78,Hoja5!$A$2:$M$2116,13,FALSE),"")</f>
        <v/>
      </c>
    </row>
    <row r="79" spans="1:12" x14ac:dyDescent="0.25">
      <c r="A79" s="145">
        <v>68</v>
      </c>
      <c r="B79" s="41" t="str">
        <f>+IFERROR(VLOOKUP($A79,Hoja5!$A$2:$M$2116,3,FALSE),"")</f>
        <v/>
      </c>
      <c r="C79" s="41" t="str">
        <f>+IFERROR(VLOOKUP($A79,Hoja5!$A$2:$M$2116,4,FALSE),"")</f>
        <v/>
      </c>
      <c r="D79" s="166" t="str">
        <f>+IFERROR(VLOOKUP($A79,Hoja5!$A$2:$M$2116,5,FALSE),"")</f>
        <v/>
      </c>
      <c r="E79" s="166" t="str">
        <f>+IFERROR(VLOOKUP($A79,Hoja5!$A$2:$M$2116,6,FALSE),"")</f>
        <v/>
      </c>
      <c r="F79" s="166" t="str">
        <f>+IFERROR(VLOOKUP($A79,Hoja5!$A$2:$M$2116,7,FALSE),"")</f>
        <v/>
      </c>
      <c r="G79" s="166" t="str">
        <f>+IFERROR(VLOOKUP($A79,Hoja5!$A$2:$M$2116,8,FALSE),"")</f>
        <v/>
      </c>
      <c r="H79" s="166" t="str">
        <f>+IFERROR(VLOOKUP($A79,Hoja5!$A$2:$M$2116,9,FALSE),"")</f>
        <v/>
      </c>
      <c r="I79" s="166" t="str">
        <f>+IFERROR(VLOOKUP($A79,Hoja5!$A$2:$M$2116,10,FALSE),"")</f>
        <v/>
      </c>
      <c r="J79" s="166" t="str">
        <f>+IFERROR(VLOOKUP($A79,Hoja5!$A$2:$M$2116,11,FALSE),"")</f>
        <v/>
      </c>
      <c r="K79" s="164" t="str">
        <f>+IFERROR(VLOOKUP($A79,Hoja5!$A$2:$M$2116,12,FALSE),"")</f>
        <v/>
      </c>
      <c r="L79" s="165" t="str">
        <f>+IFERROR(VLOOKUP($A79,Hoja5!$A$2:$M$2116,13,FALSE),"")</f>
        <v/>
      </c>
    </row>
    <row r="80" spans="1:12" x14ac:dyDescent="0.25">
      <c r="A80" s="145">
        <v>69</v>
      </c>
      <c r="B80" s="41" t="str">
        <f>+IFERROR(VLOOKUP($A80,Hoja5!$A$2:$M$2116,3,FALSE),"")</f>
        <v/>
      </c>
      <c r="C80" s="41" t="str">
        <f>+IFERROR(VLOOKUP($A80,Hoja5!$A$2:$M$2116,4,FALSE),"")</f>
        <v/>
      </c>
      <c r="D80" s="166" t="str">
        <f>+IFERROR(VLOOKUP($A80,Hoja5!$A$2:$M$2116,5,FALSE),"")</f>
        <v/>
      </c>
      <c r="E80" s="166" t="str">
        <f>+IFERROR(VLOOKUP($A80,Hoja5!$A$2:$M$2116,6,FALSE),"")</f>
        <v/>
      </c>
      <c r="F80" s="166" t="str">
        <f>+IFERROR(VLOOKUP($A80,Hoja5!$A$2:$M$2116,7,FALSE),"")</f>
        <v/>
      </c>
      <c r="G80" s="166" t="str">
        <f>+IFERROR(VLOOKUP($A80,Hoja5!$A$2:$M$2116,8,FALSE),"")</f>
        <v/>
      </c>
      <c r="H80" s="166" t="str">
        <f>+IFERROR(VLOOKUP($A80,Hoja5!$A$2:$M$2116,9,FALSE),"")</f>
        <v/>
      </c>
      <c r="I80" s="166" t="str">
        <f>+IFERROR(VLOOKUP($A80,Hoja5!$A$2:$M$2116,10,FALSE),"")</f>
        <v/>
      </c>
      <c r="J80" s="166" t="str">
        <f>+IFERROR(VLOOKUP($A80,Hoja5!$A$2:$M$2116,11,FALSE),"")</f>
        <v/>
      </c>
      <c r="K80" s="164" t="str">
        <f>+IFERROR(VLOOKUP($A80,Hoja5!$A$2:$M$2116,12,FALSE),"")</f>
        <v/>
      </c>
      <c r="L80" s="165" t="str">
        <f>+IFERROR(VLOOKUP($A80,Hoja5!$A$2:$M$2116,13,FALSE),"")</f>
        <v/>
      </c>
    </row>
    <row r="81" spans="1:12" x14ac:dyDescent="0.25">
      <c r="A81" s="145">
        <v>70</v>
      </c>
      <c r="B81" s="41" t="str">
        <f>+IFERROR(VLOOKUP($A81,Hoja5!$A$2:$M$2116,3,FALSE),"")</f>
        <v/>
      </c>
      <c r="C81" s="41" t="str">
        <f>+IFERROR(VLOOKUP($A81,Hoja5!$A$2:$M$2116,4,FALSE),"")</f>
        <v/>
      </c>
      <c r="D81" s="166" t="str">
        <f>+IFERROR(VLOOKUP($A81,Hoja5!$A$2:$M$2116,5,FALSE),"")</f>
        <v/>
      </c>
      <c r="E81" s="166" t="str">
        <f>+IFERROR(VLOOKUP($A81,Hoja5!$A$2:$M$2116,6,FALSE),"")</f>
        <v/>
      </c>
      <c r="F81" s="166" t="str">
        <f>+IFERROR(VLOOKUP($A81,Hoja5!$A$2:$M$2116,7,FALSE),"")</f>
        <v/>
      </c>
      <c r="G81" s="166" t="str">
        <f>+IFERROR(VLOOKUP($A81,Hoja5!$A$2:$M$2116,8,FALSE),"")</f>
        <v/>
      </c>
      <c r="H81" s="166" t="str">
        <f>+IFERROR(VLOOKUP($A81,Hoja5!$A$2:$M$2116,9,FALSE),"")</f>
        <v/>
      </c>
      <c r="I81" s="166" t="str">
        <f>+IFERROR(VLOOKUP($A81,Hoja5!$A$2:$M$2116,10,FALSE),"")</f>
        <v/>
      </c>
      <c r="J81" s="166" t="str">
        <f>+IFERROR(VLOOKUP($A81,Hoja5!$A$2:$M$2116,11,FALSE),"")</f>
        <v/>
      </c>
      <c r="K81" s="164" t="str">
        <f>+IFERROR(VLOOKUP($A81,Hoja5!$A$2:$M$2116,12,FALSE),"")</f>
        <v/>
      </c>
      <c r="L81" s="165" t="str">
        <f>+IFERROR(VLOOKUP($A81,Hoja5!$A$2:$M$2116,13,FALSE),"")</f>
        <v/>
      </c>
    </row>
    <row r="82" spans="1:12" x14ac:dyDescent="0.25">
      <c r="A82" s="145">
        <v>71</v>
      </c>
      <c r="B82" s="41" t="str">
        <f>+IFERROR(VLOOKUP($A82,Hoja5!$A$2:$M$2116,3,FALSE),"")</f>
        <v/>
      </c>
      <c r="C82" s="41" t="str">
        <f>+IFERROR(VLOOKUP($A82,Hoja5!$A$2:$M$2116,4,FALSE),"")</f>
        <v/>
      </c>
      <c r="D82" s="166" t="str">
        <f>+IFERROR(VLOOKUP($A82,Hoja5!$A$2:$M$2116,5,FALSE),"")</f>
        <v/>
      </c>
      <c r="E82" s="166" t="str">
        <f>+IFERROR(VLOOKUP($A82,Hoja5!$A$2:$M$2116,6,FALSE),"")</f>
        <v/>
      </c>
      <c r="F82" s="166" t="str">
        <f>+IFERROR(VLOOKUP($A82,Hoja5!$A$2:$M$2116,7,FALSE),"")</f>
        <v/>
      </c>
      <c r="G82" s="166" t="str">
        <f>+IFERROR(VLOOKUP($A82,Hoja5!$A$2:$M$2116,8,FALSE),"")</f>
        <v/>
      </c>
      <c r="H82" s="166" t="str">
        <f>+IFERROR(VLOOKUP($A82,Hoja5!$A$2:$M$2116,9,FALSE),"")</f>
        <v/>
      </c>
      <c r="I82" s="166" t="str">
        <f>+IFERROR(VLOOKUP($A82,Hoja5!$A$2:$M$2116,10,FALSE),"")</f>
        <v/>
      </c>
      <c r="J82" s="166" t="str">
        <f>+IFERROR(VLOOKUP($A82,Hoja5!$A$2:$M$2116,11,FALSE),"")</f>
        <v/>
      </c>
      <c r="K82" s="164" t="str">
        <f>+IFERROR(VLOOKUP($A82,Hoja5!$A$2:$M$2116,12,FALSE),"")</f>
        <v/>
      </c>
      <c r="L82" s="165" t="str">
        <f>+IFERROR(VLOOKUP($A82,Hoja5!$A$2:$M$2116,13,FALSE),"")</f>
        <v/>
      </c>
    </row>
    <row r="83" spans="1:12" x14ac:dyDescent="0.25">
      <c r="A83" s="145">
        <v>72</v>
      </c>
      <c r="B83" s="41" t="str">
        <f>+IFERROR(VLOOKUP($A83,Hoja5!$A$2:$M$2116,3,FALSE),"")</f>
        <v/>
      </c>
      <c r="C83" s="41" t="str">
        <f>+IFERROR(VLOOKUP($A83,Hoja5!$A$2:$M$2116,4,FALSE),"")</f>
        <v/>
      </c>
      <c r="D83" s="166" t="str">
        <f>+IFERROR(VLOOKUP($A83,Hoja5!$A$2:$M$2116,5,FALSE),"")</f>
        <v/>
      </c>
      <c r="E83" s="166" t="str">
        <f>+IFERROR(VLOOKUP($A83,Hoja5!$A$2:$M$2116,6,FALSE),"")</f>
        <v/>
      </c>
      <c r="F83" s="166" t="str">
        <f>+IFERROR(VLOOKUP($A83,Hoja5!$A$2:$M$2116,7,FALSE),"")</f>
        <v/>
      </c>
      <c r="G83" s="166" t="str">
        <f>+IFERROR(VLOOKUP($A83,Hoja5!$A$2:$M$2116,8,FALSE),"")</f>
        <v/>
      </c>
      <c r="H83" s="166" t="str">
        <f>+IFERROR(VLOOKUP($A83,Hoja5!$A$2:$M$2116,9,FALSE),"")</f>
        <v/>
      </c>
      <c r="I83" s="166" t="str">
        <f>+IFERROR(VLOOKUP($A83,Hoja5!$A$2:$M$2116,10,FALSE),"")</f>
        <v/>
      </c>
      <c r="J83" s="166" t="str">
        <f>+IFERROR(VLOOKUP($A83,Hoja5!$A$2:$M$2116,11,FALSE),"")</f>
        <v/>
      </c>
      <c r="K83" s="164" t="str">
        <f>+IFERROR(VLOOKUP($A83,Hoja5!$A$2:$M$2116,12,FALSE),"")</f>
        <v/>
      </c>
      <c r="L83" s="165" t="str">
        <f>+IFERROR(VLOOKUP($A83,Hoja5!$A$2:$M$2116,13,FALSE),"")</f>
        <v/>
      </c>
    </row>
    <row r="84" spans="1:12" x14ac:dyDescent="0.25">
      <c r="A84" s="145">
        <v>73</v>
      </c>
      <c r="B84" s="41" t="str">
        <f>+IFERROR(VLOOKUP($A84,Hoja5!$A$2:$M$2116,3,FALSE),"")</f>
        <v/>
      </c>
      <c r="C84" s="41" t="str">
        <f>+IFERROR(VLOOKUP($A84,Hoja5!$A$2:$M$2116,4,FALSE),"")</f>
        <v/>
      </c>
      <c r="D84" s="166" t="str">
        <f>+IFERROR(VLOOKUP($A84,Hoja5!$A$2:$M$2116,5,FALSE),"")</f>
        <v/>
      </c>
      <c r="E84" s="166" t="str">
        <f>+IFERROR(VLOOKUP($A84,Hoja5!$A$2:$M$2116,6,FALSE),"")</f>
        <v/>
      </c>
      <c r="F84" s="166" t="str">
        <f>+IFERROR(VLOOKUP($A84,Hoja5!$A$2:$M$2116,7,FALSE),"")</f>
        <v/>
      </c>
      <c r="G84" s="166" t="str">
        <f>+IFERROR(VLOOKUP($A84,Hoja5!$A$2:$M$2116,8,FALSE),"")</f>
        <v/>
      </c>
      <c r="H84" s="166" t="str">
        <f>+IFERROR(VLOOKUP($A84,Hoja5!$A$2:$M$2116,9,FALSE),"")</f>
        <v/>
      </c>
      <c r="I84" s="166" t="str">
        <f>+IFERROR(VLOOKUP($A84,Hoja5!$A$2:$M$2116,10,FALSE),"")</f>
        <v/>
      </c>
      <c r="J84" s="166" t="str">
        <f>+IFERROR(VLOOKUP($A84,Hoja5!$A$2:$M$2116,11,FALSE),"")</f>
        <v/>
      </c>
      <c r="K84" s="164" t="str">
        <f>+IFERROR(VLOOKUP($A84,Hoja5!$A$2:$M$2116,12,FALSE),"")</f>
        <v/>
      </c>
      <c r="L84" s="165" t="str">
        <f>+IFERROR(VLOOKUP($A84,Hoja5!$A$2:$M$2116,13,FALSE),"")</f>
        <v/>
      </c>
    </row>
    <row r="85" spans="1:12" x14ac:dyDescent="0.25">
      <c r="A85" s="145">
        <v>74</v>
      </c>
      <c r="B85" s="41" t="str">
        <f>+IFERROR(VLOOKUP($A85,Hoja5!$A$2:$M$2116,3,FALSE),"")</f>
        <v/>
      </c>
      <c r="C85" s="41" t="str">
        <f>+IFERROR(VLOOKUP($A85,Hoja5!$A$2:$M$2116,4,FALSE),"")</f>
        <v/>
      </c>
      <c r="D85" s="166" t="str">
        <f>+IFERROR(VLOOKUP($A85,Hoja5!$A$2:$M$2116,5,FALSE),"")</f>
        <v/>
      </c>
      <c r="E85" s="166" t="str">
        <f>+IFERROR(VLOOKUP($A85,Hoja5!$A$2:$M$2116,6,FALSE),"")</f>
        <v/>
      </c>
      <c r="F85" s="166" t="str">
        <f>+IFERROR(VLOOKUP($A85,Hoja5!$A$2:$M$2116,7,FALSE),"")</f>
        <v/>
      </c>
      <c r="G85" s="166" t="str">
        <f>+IFERROR(VLOOKUP($A85,Hoja5!$A$2:$M$2116,8,FALSE),"")</f>
        <v/>
      </c>
      <c r="H85" s="166" t="str">
        <f>+IFERROR(VLOOKUP($A85,Hoja5!$A$2:$M$2116,9,FALSE),"")</f>
        <v/>
      </c>
      <c r="I85" s="166" t="str">
        <f>+IFERROR(VLOOKUP($A85,Hoja5!$A$2:$M$2116,10,FALSE),"")</f>
        <v/>
      </c>
      <c r="J85" s="166" t="str">
        <f>+IFERROR(VLOOKUP($A85,Hoja5!$A$2:$M$2116,11,FALSE),"")</f>
        <v/>
      </c>
      <c r="K85" s="164" t="str">
        <f>+IFERROR(VLOOKUP($A85,Hoja5!$A$2:$M$2116,12,FALSE),"")</f>
        <v/>
      </c>
      <c r="L85" s="165" t="str">
        <f>+IFERROR(VLOOKUP($A85,Hoja5!$A$2:$M$2116,13,FALSE),"")</f>
        <v/>
      </c>
    </row>
    <row r="86" spans="1:12" x14ac:dyDescent="0.25">
      <c r="A86" s="145">
        <v>75</v>
      </c>
      <c r="B86" s="41" t="str">
        <f>+IFERROR(VLOOKUP($A86,Hoja5!$A$2:$M$2116,3,FALSE),"")</f>
        <v/>
      </c>
      <c r="C86" s="41" t="str">
        <f>+IFERROR(VLOOKUP($A86,Hoja5!$A$2:$M$2116,4,FALSE),"")</f>
        <v/>
      </c>
      <c r="D86" s="166" t="str">
        <f>+IFERROR(VLOOKUP($A86,Hoja5!$A$2:$M$2116,5,FALSE),"")</f>
        <v/>
      </c>
      <c r="E86" s="166" t="str">
        <f>+IFERROR(VLOOKUP($A86,Hoja5!$A$2:$M$2116,6,FALSE),"")</f>
        <v/>
      </c>
      <c r="F86" s="166" t="str">
        <f>+IFERROR(VLOOKUP($A86,Hoja5!$A$2:$M$2116,7,FALSE),"")</f>
        <v/>
      </c>
      <c r="G86" s="166" t="str">
        <f>+IFERROR(VLOOKUP($A86,Hoja5!$A$2:$M$2116,8,FALSE),"")</f>
        <v/>
      </c>
      <c r="H86" s="166" t="str">
        <f>+IFERROR(VLOOKUP($A86,Hoja5!$A$2:$M$2116,9,FALSE),"")</f>
        <v/>
      </c>
      <c r="I86" s="166" t="str">
        <f>+IFERROR(VLOOKUP($A86,Hoja5!$A$2:$M$2116,10,FALSE),"")</f>
        <v/>
      </c>
      <c r="J86" s="166" t="str">
        <f>+IFERROR(VLOOKUP($A86,Hoja5!$A$2:$M$2116,11,FALSE),"")</f>
        <v/>
      </c>
      <c r="K86" s="164" t="str">
        <f>+IFERROR(VLOOKUP($A86,Hoja5!$A$2:$M$2116,12,FALSE),"")</f>
        <v/>
      </c>
      <c r="L86" s="165" t="str">
        <f>+IFERROR(VLOOKUP($A86,Hoja5!$A$2:$M$2116,13,FALSE),"")</f>
        <v/>
      </c>
    </row>
    <row r="87" spans="1:12" x14ac:dyDescent="0.25">
      <c r="A87" s="145">
        <v>76</v>
      </c>
      <c r="B87" s="41" t="str">
        <f>+IFERROR(VLOOKUP($A87,Hoja5!$A$2:$M$2116,3,FALSE),"")</f>
        <v/>
      </c>
      <c r="C87" s="41" t="str">
        <f>+IFERROR(VLOOKUP($A87,Hoja5!$A$2:$M$2116,4,FALSE),"")</f>
        <v/>
      </c>
      <c r="D87" s="166" t="str">
        <f>+IFERROR(VLOOKUP($A87,Hoja5!$A$2:$M$2116,5,FALSE),"")</f>
        <v/>
      </c>
      <c r="E87" s="166" t="str">
        <f>+IFERROR(VLOOKUP($A87,Hoja5!$A$2:$M$2116,6,FALSE),"")</f>
        <v/>
      </c>
      <c r="F87" s="166" t="str">
        <f>+IFERROR(VLOOKUP($A87,Hoja5!$A$2:$M$2116,7,FALSE),"")</f>
        <v/>
      </c>
      <c r="G87" s="166" t="str">
        <f>+IFERROR(VLOOKUP($A87,Hoja5!$A$2:$M$2116,8,FALSE),"")</f>
        <v/>
      </c>
      <c r="H87" s="166" t="str">
        <f>+IFERROR(VLOOKUP($A87,Hoja5!$A$2:$M$2116,9,FALSE),"")</f>
        <v/>
      </c>
      <c r="I87" s="166" t="str">
        <f>+IFERROR(VLOOKUP($A87,Hoja5!$A$2:$M$2116,10,FALSE),"")</f>
        <v/>
      </c>
      <c r="J87" s="166" t="str">
        <f>+IFERROR(VLOOKUP($A87,Hoja5!$A$2:$M$2116,11,FALSE),"")</f>
        <v/>
      </c>
      <c r="K87" s="164" t="str">
        <f>+IFERROR(VLOOKUP($A87,Hoja5!$A$2:$M$2116,12,FALSE),"")</f>
        <v/>
      </c>
      <c r="L87" s="165" t="str">
        <f>+IFERROR(VLOOKUP($A87,Hoja5!$A$2:$M$2116,13,FALSE),"")</f>
        <v/>
      </c>
    </row>
    <row r="88" spans="1:12" x14ac:dyDescent="0.25">
      <c r="A88" s="145">
        <v>77</v>
      </c>
      <c r="B88" s="41" t="str">
        <f>+IFERROR(VLOOKUP($A88,Hoja5!$A$2:$M$2116,3,FALSE),"")</f>
        <v/>
      </c>
      <c r="C88" s="41" t="str">
        <f>+IFERROR(VLOOKUP($A88,Hoja5!$A$2:$M$2116,4,FALSE),"")</f>
        <v/>
      </c>
      <c r="D88" s="166" t="str">
        <f>+IFERROR(VLOOKUP($A88,Hoja5!$A$2:$M$2116,5,FALSE),"")</f>
        <v/>
      </c>
      <c r="E88" s="166" t="str">
        <f>+IFERROR(VLOOKUP($A88,Hoja5!$A$2:$M$2116,6,FALSE),"")</f>
        <v/>
      </c>
      <c r="F88" s="166" t="str">
        <f>+IFERROR(VLOOKUP($A88,Hoja5!$A$2:$M$2116,7,FALSE),"")</f>
        <v/>
      </c>
      <c r="G88" s="166" t="str">
        <f>+IFERROR(VLOOKUP($A88,Hoja5!$A$2:$M$2116,8,FALSE),"")</f>
        <v/>
      </c>
      <c r="H88" s="166" t="str">
        <f>+IFERROR(VLOOKUP($A88,Hoja5!$A$2:$M$2116,9,FALSE),"")</f>
        <v/>
      </c>
      <c r="I88" s="166" t="str">
        <f>+IFERROR(VLOOKUP($A88,Hoja5!$A$2:$M$2116,10,FALSE),"")</f>
        <v/>
      </c>
      <c r="J88" s="166" t="str">
        <f>+IFERROR(VLOOKUP($A88,Hoja5!$A$2:$M$2116,11,FALSE),"")</f>
        <v/>
      </c>
      <c r="K88" s="164" t="str">
        <f>+IFERROR(VLOOKUP($A88,Hoja5!$A$2:$M$2116,12,FALSE),"")</f>
        <v/>
      </c>
      <c r="L88" s="165" t="str">
        <f>+IFERROR(VLOOKUP($A88,Hoja5!$A$2:$M$2116,13,FALSE),"")</f>
        <v/>
      </c>
    </row>
    <row r="89" spans="1:12" x14ac:dyDescent="0.25">
      <c r="A89" s="145">
        <v>78</v>
      </c>
      <c r="B89" s="41" t="str">
        <f>+IFERROR(VLOOKUP($A89,Hoja5!$A$2:$M$2116,3,FALSE),"")</f>
        <v/>
      </c>
      <c r="C89" s="41" t="str">
        <f>+IFERROR(VLOOKUP($A89,Hoja5!$A$2:$M$2116,4,FALSE),"")</f>
        <v/>
      </c>
      <c r="D89" s="166" t="str">
        <f>+IFERROR(VLOOKUP($A89,Hoja5!$A$2:$M$2116,5,FALSE),"")</f>
        <v/>
      </c>
      <c r="E89" s="166" t="str">
        <f>+IFERROR(VLOOKUP($A89,Hoja5!$A$2:$M$2116,6,FALSE),"")</f>
        <v/>
      </c>
      <c r="F89" s="166" t="str">
        <f>+IFERROR(VLOOKUP($A89,Hoja5!$A$2:$M$2116,7,FALSE),"")</f>
        <v/>
      </c>
      <c r="G89" s="166" t="str">
        <f>+IFERROR(VLOOKUP($A89,Hoja5!$A$2:$M$2116,8,FALSE),"")</f>
        <v/>
      </c>
      <c r="H89" s="166" t="str">
        <f>+IFERROR(VLOOKUP($A89,Hoja5!$A$2:$M$2116,9,FALSE),"")</f>
        <v/>
      </c>
      <c r="I89" s="166" t="str">
        <f>+IFERROR(VLOOKUP($A89,Hoja5!$A$2:$M$2116,10,FALSE),"")</f>
        <v/>
      </c>
      <c r="J89" s="166" t="str">
        <f>+IFERROR(VLOOKUP($A89,Hoja5!$A$2:$M$2116,11,FALSE),"")</f>
        <v/>
      </c>
      <c r="K89" s="164" t="str">
        <f>+IFERROR(VLOOKUP($A89,Hoja5!$A$2:$M$2116,12,FALSE),"")</f>
        <v/>
      </c>
      <c r="L89" s="165" t="str">
        <f>+IFERROR(VLOOKUP($A89,Hoja5!$A$2:$M$2116,13,FALSE),"")</f>
        <v/>
      </c>
    </row>
    <row r="90" spans="1:12" x14ac:dyDescent="0.25">
      <c r="A90" s="145">
        <v>79</v>
      </c>
      <c r="B90" s="41" t="str">
        <f>+IFERROR(VLOOKUP($A90,Hoja5!$A$2:$M$2116,3,FALSE),"")</f>
        <v/>
      </c>
      <c r="C90" s="41" t="str">
        <f>+IFERROR(VLOOKUP($A90,Hoja5!$A$2:$M$2116,4,FALSE),"")</f>
        <v/>
      </c>
      <c r="D90" s="166" t="str">
        <f>+IFERROR(VLOOKUP($A90,Hoja5!$A$2:$M$2116,5,FALSE),"")</f>
        <v/>
      </c>
      <c r="E90" s="166" t="str">
        <f>+IFERROR(VLOOKUP($A90,Hoja5!$A$2:$M$2116,6,FALSE),"")</f>
        <v/>
      </c>
      <c r="F90" s="166" t="str">
        <f>+IFERROR(VLOOKUP($A90,Hoja5!$A$2:$M$2116,7,FALSE),"")</f>
        <v/>
      </c>
      <c r="G90" s="166" t="str">
        <f>+IFERROR(VLOOKUP($A90,Hoja5!$A$2:$M$2116,8,FALSE),"")</f>
        <v/>
      </c>
      <c r="H90" s="166" t="str">
        <f>+IFERROR(VLOOKUP($A90,Hoja5!$A$2:$M$2116,9,FALSE),"")</f>
        <v/>
      </c>
      <c r="I90" s="166" t="str">
        <f>+IFERROR(VLOOKUP($A90,Hoja5!$A$2:$M$2116,10,FALSE),"")</f>
        <v/>
      </c>
      <c r="J90" s="166" t="str">
        <f>+IFERROR(VLOOKUP($A90,Hoja5!$A$2:$M$2116,11,FALSE),"")</f>
        <v/>
      </c>
      <c r="K90" s="164" t="str">
        <f>+IFERROR(VLOOKUP($A90,Hoja5!$A$2:$M$2116,12,FALSE),"")</f>
        <v/>
      </c>
      <c r="L90" s="165" t="str">
        <f>+IFERROR(VLOOKUP($A90,Hoja5!$A$2:$M$2116,13,FALSE),"")</f>
        <v/>
      </c>
    </row>
    <row r="91" spans="1:12" x14ac:dyDescent="0.25">
      <c r="A91" s="145">
        <v>80</v>
      </c>
      <c r="B91" s="41" t="str">
        <f>+IFERROR(VLOOKUP($A91,Hoja5!$A$2:$M$2116,3,FALSE),"")</f>
        <v/>
      </c>
      <c r="C91" s="41" t="str">
        <f>+IFERROR(VLOOKUP($A91,Hoja5!$A$2:$M$2116,4,FALSE),"")</f>
        <v/>
      </c>
      <c r="D91" s="166" t="str">
        <f>+IFERROR(VLOOKUP($A91,Hoja5!$A$2:$M$2116,5,FALSE),"")</f>
        <v/>
      </c>
      <c r="E91" s="166" t="str">
        <f>+IFERROR(VLOOKUP($A91,Hoja5!$A$2:$M$2116,6,FALSE),"")</f>
        <v/>
      </c>
      <c r="F91" s="166" t="str">
        <f>+IFERROR(VLOOKUP($A91,Hoja5!$A$2:$M$2116,7,FALSE),"")</f>
        <v/>
      </c>
      <c r="G91" s="166" t="str">
        <f>+IFERROR(VLOOKUP($A91,Hoja5!$A$2:$M$2116,8,FALSE),"")</f>
        <v/>
      </c>
      <c r="H91" s="166" t="str">
        <f>+IFERROR(VLOOKUP($A91,Hoja5!$A$2:$M$2116,9,FALSE),"")</f>
        <v/>
      </c>
      <c r="I91" s="166" t="str">
        <f>+IFERROR(VLOOKUP($A91,Hoja5!$A$2:$M$2116,10,FALSE),"")</f>
        <v/>
      </c>
      <c r="J91" s="166" t="str">
        <f>+IFERROR(VLOOKUP($A91,Hoja5!$A$2:$M$2116,11,FALSE),"")</f>
        <v/>
      </c>
      <c r="K91" s="164" t="str">
        <f>+IFERROR(VLOOKUP($A91,Hoja5!$A$2:$M$2116,12,FALSE),"")</f>
        <v/>
      </c>
      <c r="L91" s="165" t="str">
        <f>+IFERROR(VLOOKUP($A91,Hoja5!$A$2:$M$2116,13,FALSE),"")</f>
        <v/>
      </c>
    </row>
    <row r="92" spans="1:12" x14ac:dyDescent="0.25">
      <c r="A92" s="145">
        <v>81</v>
      </c>
      <c r="B92" s="41" t="str">
        <f>+IFERROR(VLOOKUP($A92,Hoja5!$A$2:$M$2116,3,FALSE),"")</f>
        <v/>
      </c>
      <c r="C92" s="41" t="str">
        <f>+IFERROR(VLOOKUP($A92,Hoja5!$A$2:$M$2116,4,FALSE),"")</f>
        <v/>
      </c>
      <c r="D92" s="166" t="str">
        <f>+IFERROR(VLOOKUP($A92,Hoja5!$A$2:$M$2116,5,FALSE),"")</f>
        <v/>
      </c>
      <c r="E92" s="166" t="str">
        <f>+IFERROR(VLOOKUP($A92,Hoja5!$A$2:$M$2116,6,FALSE),"")</f>
        <v/>
      </c>
      <c r="F92" s="166" t="str">
        <f>+IFERROR(VLOOKUP($A92,Hoja5!$A$2:$M$2116,7,FALSE),"")</f>
        <v/>
      </c>
      <c r="G92" s="166" t="str">
        <f>+IFERROR(VLOOKUP($A92,Hoja5!$A$2:$M$2116,8,FALSE),"")</f>
        <v/>
      </c>
      <c r="H92" s="166" t="str">
        <f>+IFERROR(VLOOKUP($A92,Hoja5!$A$2:$M$2116,9,FALSE),"")</f>
        <v/>
      </c>
      <c r="I92" s="166" t="str">
        <f>+IFERROR(VLOOKUP($A92,Hoja5!$A$2:$M$2116,10,FALSE),"")</f>
        <v/>
      </c>
      <c r="J92" s="166" t="str">
        <f>+IFERROR(VLOOKUP($A92,Hoja5!$A$2:$M$2116,11,FALSE),"")</f>
        <v/>
      </c>
      <c r="K92" s="164" t="str">
        <f>+IFERROR(VLOOKUP($A92,Hoja5!$A$2:$M$2116,12,FALSE),"")</f>
        <v/>
      </c>
      <c r="L92" s="165" t="str">
        <f>+IFERROR(VLOOKUP($A92,Hoja5!$A$2:$M$2116,13,FALSE),"")</f>
        <v/>
      </c>
    </row>
    <row r="93" spans="1:12" x14ac:dyDescent="0.25">
      <c r="A93" s="145">
        <v>82</v>
      </c>
      <c r="B93" s="41" t="str">
        <f>+IFERROR(VLOOKUP($A93,Hoja5!$A$2:$M$2116,3,FALSE),"")</f>
        <v/>
      </c>
      <c r="C93" s="41" t="str">
        <f>+IFERROR(VLOOKUP($A93,Hoja5!$A$2:$M$2116,4,FALSE),"")</f>
        <v/>
      </c>
      <c r="D93" s="166" t="str">
        <f>+IFERROR(VLOOKUP($A93,Hoja5!$A$2:$M$2116,5,FALSE),"")</f>
        <v/>
      </c>
      <c r="E93" s="166" t="str">
        <f>+IFERROR(VLOOKUP($A93,Hoja5!$A$2:$M$2116,6,FALSE),"")</f>
        <v/>
      </c>
      <c r="F93" s="166" t="str">
        <f>+IFERROR(VLOOKUP($A93,Hoja5!$A$2:$M$2116,7,FALSE),"")</f>
        <v/>
      </c>
      <c r="G93" s="166" t="str">
        <f>+IFERROR(VLOOKUP($A93,Hoja5!$A$2:$M$2116,8,FALSE),"")</f>
        <v/>
      </c>
      <c r="H93" s="166" t="str">
        <f>+IFERROR(VLOOKUP($A93,Hoja5!$A$2:$M$2116,9,FALSE),"")</f>
        <v/>
      </c>
      <c r="I93" s="166" t="str">
        <f>+IFERROR(VLOOKUP($A93,Hoja5!$A$2:$M$2116,10,FALSE),"")</f>
        <v/>
      </c>
      <c r="J93" s="166" t="str">
        <f>+IFERROR(VLOOKUP($A93,Hoja5!$A$2:$M$2116,11,FALSE),"")</f>
        <v/>
      </c>
      <c r="K93" s="164" t="str">
        <f>+IFERROR(VLOOKUP($A93,Hoja5!$A$2:$M$2116,12,FALSE),"")</f>
        <v/>
      </c>
      <c r="L93" s="165" t="str">
        <f>+IFERROR(VLOOKUP($A93,Hoja5!$A$2:$M$2116,13,FALSE),"")</f>
        <v/>
      </c>
    </row>
    <row r="94" spans="1:12" x14ac:dyDescent="0.25">
      <c r="A94" s="145">
        <v>83</v>
      </c>
      <c r="B94" s="41" t="str">
        <f>+IFERROR(VLOOKUP($A94,Hoja5!$A$2:$M$2116,3,FALSE),"")</f>
        <v/>
      </c>
      <c r="C94" s="41" t="str">
        <f>+IFERROR(VLOOKUP($A94,Hoja5!$A$2:$M$2116,4,FALSE),"")</f>
        <v/>
      </c>
      <c r="D94" s="166" t="str">
        <f>+IFERROR(VLOOKUP($A94,Hoja5!$A$2:$M$2116,5,FALSE),"")</f>
        <v/>
      </c>
      <c r="E94" s="166" t="str">
        <f>+IFERROR(VLOOKUP($A94,Hoja5!$A$2:$M$2116,6,FALSE),"")</f>
        <v/>
      </c>
      <c r="F94" s="166" t="str">
        <f>+IFERROR(VLOOKUP($A94,Hoja5!$A$2:$M$2116,7,FALSE),"")</f>
        <v/>
      </c>
      <c r="G94" s="166" t="str">
        <f>+IFERROR(VLOOKUP($A94,Hoja5!$A$2:$M$2116,8,FALSE),"")</f>
        <v/>
      </c>
      <c r="H94" s="166" t="str">
        <f>+IFERROR(VLOOKUP($A94,Hoja5!$A$2:$M$2116,9,FALSE),"")</f>
        <v/>
      </c>
      <c r="I94" s="166" t="str">
        <f>+IFERROR(VLOOKUP($A94,Hoja5!$A$2:$M$2116,10,FALSE),"")</f>
        <v/>
      </c>
      <c r="J94" s="166" t="str">
        <f>+IFERROR(VLOOKUP($A94,Hoja5!$A$2:$M$2116,11,FALSE),"")</f>
        <v/>
      </c>
      <c r="K94" s="164" t="str">
        <f>+IFERROR(VLOOKUP($A94,Hoja5!$A$2:$M$2116,12,FALSE),"")</f>
        <v/>
      </c>
      <c r="L94" s="165" t="str">
        <f>+IFERROR(VLOOKUP($A94,Hoja5!$A$2:$M$2116,13,FALSE),"")</f>
        <v/>
      </c>
    </row>
    <row r="95" spans="1:12" x14ac:dyDescent="0.25">
      <c r="A95" s="145">
        <v>84</v>
      </c>
      <c r="B95" s="41" t="str">
        <f>+IFERROR(VLOOKUP($A95,Hoja5!$A$2:$M$2116,3,FALSE),"")</f>
        <v/>
      </c>
      <c r="C95" s="41" t="str">
        <f>+IFERROR(VLOOKUP($A95,Hoja5!$A$2:$M$2116,4,FALSE),"")</f>
        <v/>
      </c>
      <c r="D95" s="166" t="str">
        <f>+IFERROR(VLOOKUP($A95,Hoja5!$A$2:$M$2116,5,FALSE),"")</f>
        <v/>
      </c>
      <c r="E95" s="166" t="str">
        <f>+IFERROR(VLOOKUP($A95,Hoja5!$A$2:$M$2116,6,FALSE),"")</f>
        <v/>
      </c>
      <c r="F95" s="166" t="str">
        <f>+IFERROR(VLOOKUP($A95,Hoja5!$A$2:$M$2116,7,FALSE),"")</f>
        <v/>
      </c>
      <c r="G95" s="166" t="str">
        <f>+IFERROR(VLOOKUP($A95,Hoja5!$A$2:$M$2116,8,FALSE),"")</f>
        <v/>
      </c>
      <c r="H95" s="166" t="str">
        <f>+IFERROR(VLOOKUP($A95,Hoja5!$A$2:$M$2116,9,FALSE),"")</f>
        <v/>
      </c>
      <c r="I95" s="166" t="str">
        <f>+IFERROR(VLOOKUP($A95,Hoja5!$A$2:$M$2116,10,FALSE),"")</f>
        <v/>
      </c>
      <c r="J95" s="166" t="str">
        <f>+IFERROR(VLOOKUP($A95,Hoja5!$A$2:$M$2116,11,FALSE),"")</f>
        <v/>
      </c>
      <c r="K95" s="164" t="str">
        <f>+IFERROR(VLOOKUP($A95,Hoja5!$A$2:$M$2116,12,FALSE),"")</f>
        <v/>
      </c>
      <c r="L95" s="165" t="str">
        <f>+IFERROR(VLOOKUP($A95,Hoja5!$A$2:$M$2116,13,FALSE),"")</f>
        <v/>
      </c>
    </row>
    <row r="96" spans="1:12" x14ac:dyDescent="0.25">
      <c r="A96" s="145">
        <v>85</v>
      </c>
      <c r="B96" s="41" t="str">
        <f>+IFERROR(VLOOKUP($A96,Hoja5!$A$2:$M$2116,3,FALSE),"")</f>
        <v/>
      </c>
      <c r="C96" s="41" t="str">
        <f>+IFERROR(VLOOKUP($A96,Hoja5!$A$2:$M$2116,4,FALSE),"")</f>
        <v/>
      </c>
      <c r="D96" s="166" t="str">
        <f>+IFERROR(VLOOKUP($A96,Hoja5!$A$2:$M$2116,5,FALSE),"")</f>
        <v/>
      </c>
      <c r="E96" s="166" t="str">
        <f>+IFERROR(VLOOKUP($A96,Hoja5!$A$2:$M$2116,6,FALSE),"")</f>
        <v/>
      </c>
      <c r="F96" s="166" t="str">
        <f>+IFERROR(VLOOKUP($A96,Hoja5!$A$2:$M$2116,7,FALSE),"")</f>
        <v/>
      </c>
      <c r="G96" s="166" t="str">
        <f>+IFERROR(VLOOKUP($A96,Hoja5!$A$2:$M$2116,8,FALSE),"")</f>
        <v/>
      </c>
      <c r="H96" s="166" t="str">
        <f>+IFERROR(VLOOKUP($A96,Hoja5!$A$2:$M$2116,9,FALSE),"")</f>
        <v/>
      </c>
      <c r="I96" s="166" t="str">
        <f>+IFERROR(VLOOKUP($A96,Hoja5!$A$2:$M$2116,10,FALSE),"")</f>
        <v/>
      </c>
      <c r="J96" s="166" t="str">
        <f>+IFERROR(VLOOKUP($A96,Hoja5!$A$2:$M$2116,11,FALSE),"")</f>
        <v/>
      </c>
      <c r="K96" s="164" t="str">
        <f>+IFERROR(VLOOKUP($A96,Hoja5!$A$2:$M$2116,12,FALSE),"")</f>
        <v/>
      </c>
      <c r="L96" s="165" t="str">
        <f>+IFERROR(VLOOKUP($A96,Hoja5!$A$2:$M$2116,13,FALSE),"")</f>
        <v/>
      </c>
    </row>
    <row r="97" spans="1:12" x14ac:dyDescent="0.25">
      <c r="A97" s="145">
        <v>86</v>
      </c>
      <c r="B97" s="41" t="str">
        <f>+IFERROR(VLOOKUP($A97,Hoja5!$A$2:$M$2116,3,FALSE),"")</f>
        <v/>
      </c>
      <c r="C97" s="41" t="str">
        <f>+IFERROR(VLOOKUP($A97,Hoja5!$A$2:$M$2116,4,FALSE),"")</f>
        <v/>
      </c>
      <c r="D97" s="166" t="str">
        <f>+IFERROR(VLOOKUP($A97,Hoja5!$A$2:$M$2116,5,FALSE),"")</f>
        <v/>
      </c>
      <c r="E97" s="166" t="str">
        <f>+IFERROR(VLOOKUP($A97,Hoja5!$A$2:$M$2116,6,FALSE),"")</f>
        <v/>
      </c>
      <c r="F97" s="166" t="str">
        <f>+IFERROR(VLOOKUP($A97,Hoja5!$A$2:$M$2116,7,FALSE),"")</f>
        <v/>
      </c>
      <c r="G97" s="166" t="str">
        <f>+IFERROR(VLOOKUP($A97,Hoja5!$A$2:$M$2116,8,FALSE),"")</f>
        <v/>
      </c>
      <c r="H97" s="166" t="str">
        <f>+IFERROR(VLOOKUP($A97,Hoja5!$A$2:$M$2116,9,FALSE),"")</f>
        <v/>
      </c>
      <c r="I97" s="166" t="str">
        <f>+IFERROR(VLOOKUP($A97,Hoja5!$A$2:$M$2116,10,FALSE),"")</f>
        <v/>
      </c>
      <c r="J97" s="166" t="str">
        <f>+IFERROR(VLOOKUP($A97,Hoja5!$A$2:$M$2116,11,FALSE),"")</f>
        <v/>
      </c>
      <c r="K97" s="164" t="str">
        <f>+IFERROR(VLOOKUP($A97,Hoja5!$A$2:$M$2116,12,FALSE),"")</f>
        <v/>
      </c>
      <c r="L97" s="165" t="str">
        <f>+IFERROR(VLOOKUP($A97,Hoja5!$A$2:$M$2116,13,FALSE),"")</f>
        <v/>
      </c>
    </row>
    <row r="98" spans="1:12" x14ac:dyDescent="0.25">
      <c r="A98" s="145">
        <v>87</v>
      </c>
      <c r="B98" s="41" t="str">
        <f>+IFERROR(VLOOKUP($A98,Hoja5!$A$2:$M$2116,3,FALSE),"")</f>
        <v/>
      </c>
      <c r="C98" s="41" t="str">
        <f>+IFERROR(VLOOKUP($A98,Hoja5!$A$2:$M$2116,4,FALSE),"")</f>
        <v/>
      </c>
      <c r="D98" s="166" t="str">
        <f>+IFERROR(VLOOKUP($A98,Hoja5!$A$2:$M$2116,5,FALSE),"")</f>
        <v/>
      </c>
      <c r="E98" s="166" t="str">
        <f>+IFERROR(VLOOKUP($A98,Hoja5!$A$2:$M$2116,6,FALSE),"")</f>
        <v/>
      </c>
      <c r="F98" s="166" t="str">
        <f>+IFERROR(VLOOKUP($A98,Hoja5!$A$2:$M$2116,7,FALSE),"")</f>
        <v/>
      </c>
      <c r="G98" s="166" t="str">
        <f>+IFERROR(VLOOKUP($A98,Hoja5!$A$2:$M$2116,8,FALSE),"")</f>
        <v/>
      </c>
      <c r="H98" s="166" t="str">
        <f>+IFERROR(VLOOKUP($A98,Hoja5!$A$2:$M$2116,9,FALSE),"")</f>
        <v/>
      </c>
      <c r="I98" s="166" t="str">
        <f>+IFERROR(VLOOKUP($A98,Hoja5!$A$2:$M$2116,10,FALSE),"")</f>
        <v/>
      </c>
      <c r="J98" s="166" t="str">
        <f>+IFERROR(VLOOKUP($A98,Hoja5!$A$2:$M$2116,11,FALSE),"")</f>
        <v/>
      </c>
      <c r="K98" s="164" t="str">
        <f>+IFERROR(VLOOKUP($A98,Hoja5!$A$2:$M$2116,12,FALSE),"")</f>
        <v/>
      </c>
      <c r="L98" s="165" t="str">
        <f>+IFERROR(VLOOKUP($A98,Hoja5!$A$2:$M$2116,13,FALSE),"")</f>
        <v/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BOGOTA DC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11001</v>
      </c>
      <c r="C12" s="39" t="str">
        <f>+UPPER(IFERROR(VLOOKUP($A12,Hoja6!$A$3:$P$1124,4,FALSE),""))</f>
        <v>BOGOTÁ D.C.</v>
      </c>
      <c r="D12" s="40">
        <f>+IFERROR(VLOOKUP($A12,Hoja6!$A$3:$P$1124,8,FALSE),"")</f>
        <v>83621</v>
      </c>
      <c r="E12" s="40">
        <f>+IFERROR(VLOOKUP($A12,Hoja6!$A$3:$P$1124,9,FALSE),"")</f>
        <v>40417</v>
      </c>
      <c r="F12" s="163">
        <f>+IFERROR(VLOOKUP($A12,Hoja6!$A$3:$P$1124,10,FALSE),"")</f>
        <v>0.483335525765059</v>
      </c>
      <c r="G12" s="40">
        <f>+IFERROR(VLOOKUP($A12,Hoja6!$A$3:$P$1124,11,FALSE),"")</f>
        <v>83668</v>
      </c>
      <c r="H12" s="40">
        <f>+IFERROR(VLOOKUP($A12,Hoja6!$A$3:$P$1124,12,FALSE),"")</f>
        <v>45026</v>
      </c>
      <c r="I12" s="163">
        <f>+IFERROR(VLOOKUP($A12,Hoja6!$A$3:$P$1124,13,FALSE),"")</f>
        <v>0.53815078644165038</v>
      </c>
      <c r="J12" s="40">
        <f>+IFERROR(VLOOKUP($A12,Hoja6!$A$3:$P$1124,14,FALSE),"")</f>
        <v>81223</v>
      </c>
      <c r="K12" s="149">
        <f>+IFERROR(VLOOKUP($A12,Hoja6!$A$3:$P$1124,15,FALSE),"")</f>
        <v>39172</v>
      </c>
      <c r="L12" s="165">
        <f>+IFERROR(VLOOKUP($A12,Hoja6!$A$3:$P$1124,16,FALSE),"")</f>
        <v>0.48227718749615256</v>
      </c>
    </row>
    <row r="13" spans="1:12" x14ac:dyDescent="0.25">
      <c r="A13" s="145">
        <v>2</v>
      </c>
      <c r="B13" s="39" t="str">
        <f>+IFERROR(VLOOKUP($A13,Hoja6!$A$3:$P$1124,3,FALSE),"")</f>
        <v/>
      </c>
      <c r="C13" s="39" t="str">
        <f>+UPPER(IFERROR(VLOOKUP($A13,Hoja6!$A$3:$P$1124,4,FALSE),""))</f>
        <v/>
      </c>
      <c r="D13" s="40" t="str">
        <f>+IFERROR(VLOOKUP($A13,Hoja6!$A$3:$P$1124,8,FALSE),"")</f>
        <v/>
      </c>
      <c r="E13" s="40" t="str">
        <f>+IFERROR(VLOOKUP($A13,Hoja6!$A$3:$P$1124,9,FALSE),"")</f>
        <v/>
      </c>
      <c r="F13" s="163" t="str">
        <f>+IFERROR(VLOOKUP($A13,Hoja6!$A$3:$P$1124,10,FALSE),"")</f>
        <v/>
      </c>
      <c r="G13" s="40" t="str">
        <f>+IFERROR(VLOOKUP($A13,Hoja6!$A$3:$P$1124,11,FALSE),"")</f>
        <v/>
      </c>
      <c r="H13" s="40" t="str">
        <f>+IFERROR(VLOOKUP($A13,Hoja6!$A$3:$P$1124,12,FALSE),"")</f>
        <v/>
      </c>
      <c r="I13" s="163" t="str">
        <f>+IFERROR(VLOOKUP($A13,Hoja6!$A$3:$P$1124,13,FALSE),"")</f>
        <v/>
      </c>
      <c r="J13" s="40" t="str">
        <f>+IFERROR(VLOOKUP($A13,Hoja6!$A$3:$P$1124,14,FALSE),"")</f>
        <v/>
      </c>
      <c r="K13" s="149" t="str">
        <f>+IFERROR(VLOOKUP($A13,Hoja6!$A$3:$P$1124,15,FALSE),"")</f>
        <v/>
      </c>
      <c r="L13" s="165" t="str">
        <f>+IFERROR(VLOOKUP($A13,Hoja6!$A$3:$P$1124,16,FALSE),"")</f>
        <v/>
      </c>
    </row>
    <row r="14" spans="1:12" x14ac:dyDescent="0.25">
      <c r="A14" s="145">
        <v>3</v>
      </c>
      <c r="B14" s="39" t="str">
        <f>+IFERROR(VLOOKUP($A14,Hoja6!$A$3:$P$1124,3,FALSE),"")</f>
        <v/>
      </c>
      <c r="C14" s="39" t="str">
        <f>+UPPER(IFERROR(VLOOKUP($A14,Hoja6!$A$3:$P$1124,4,FALSE),""))</f>
        <v/>
      </c>
      <c r="D14" s="40" t="str">
        <f>+IFERROR(VLOOKUP($A14,Hoja6!$A$3:$P$1124,8,FALSE),"")</f>
        <v/>
      </c>
      <c r="E14" s="40" t="str">
        <f>+IFERROR(VLOOKUP($A14,Hoja6!$A$3:$P$1124,9,FALSE),"")</f>
        <v/>
      </c>
      <c r="F14" s="163" t="str">
        <f>+IFERROR(VLOOKUP($A14,Hoja6!$A$3:$P$1124,10,FALSE),"")</f>
        <v/>
      </c>
      <c r="G14" s="40" t="str">
        <f>+IFERROR(VLOOKUP($A14,Hoja6!$A$3:$P$1124,11,FALSE),"")</f>
        <v/>
      </c>
      <c r="H14" s="40" t="str">
        <f>+IFERROR(VLOOKUP($A14,Hoja6!$A$3:$P$1124,12,FALSE),"")</f>
        <v/>
      </c>
      <c r="I14" s="163" t="str">
        <f>+IFERROR(VLOOKUP($A14,Hoja6!$A$3:$P$1124,13,FALSE),"")</f>
        <v/>
      </c>
      <c r="J14" s="40" t="str">
        <f>+IFERROR(VLOOKUP($A14,Hoja6!$A$3:$P$1124,14,FALSE),"")</f>
        <v/>
      </c>
      <c r="K14" s="149" t="str">
        <f>+IFERROR(VLOOKUP($A14,Hoja6!$A$3:$P$1124,15,FALSE),"")</f>
        <v/>
      </c>
      <c r="L14" s="165" t="str">
        <f>+IFERROR(VLOOKUP($A14,Hoja6!$A$3:$P$1124,16,FALSE),"")</f>
        <v/>
      </c>
    </row>
    <row r="15" spans="1:12" x14ac:dyDescent="0.25">
      <c r="A15" s="145">
        <v>4</v>
      </c>
      <c r="B15" s="39" t="str">
        <f>+IFERROR(VLOOKUP($A15,Hoja6!$A$3:$P$1124,3,FALSE),"")</f>
        <v/>
      </c>
      <c r="C15" s="39" t="str">
        <f>+UPPER(IFERROR(VLOOKUP($A15,Hoja6!$A$3:$P$1124,4,FALSE),""))</f>
        <v/>
      </c>
      <c r="D15" s="40" t="str">
        <f>+IFERROR(VLOOKUP($A15,Hoja6!$A$3:$P$1124,8,FALSE),"")</f>
        <v/>
      </c>
      <c r="E15" s="40" t="str">
        <f>+IFERROR(VLOOKUP($A15,Hoja6!$A$3:$P$1124,9,FALSE),"")</f>
        <v/>
      </c>
      <c r="F15" s="163" t="str">
        <f>+IFERROR(VLOOKUP($A15,Hoja6!$A$3:$P$1124,10,FALSE),"")</f>
        <v/>
      </c>
      <c r="G15" s="40" t="str">
        <f>+IFERROR(VLOOKUP($A15,Hoja6!$A$3:$P$1124,11,FALSE),"")</f>
        <v/>
      </c>
      <c r="H15" s="40" t="str">
        <f>+IFERROR(VLOOKUP($A15,Hoja6!$A$3:$P$1124,12,FALSE),"")</f>
        <v/>
      </c>
      <c r="I15" s="163" t="str">
        <f>+IFERROR(VLOOKUP($A15,Hoja6!$A$3:$P$1124,13,FALSE),"")</f>
        <v/>
      </c>
      <c r="J15" s="40" t="str">
        <f>+IFERROR(VLOOKUP($A15,Hoja6!$A$3:$P$1124,14,FALSE),"")</f>
        <v/>
      </c>
      <c r="K15" s="149" t="str">
        <f>+IFERROR(VLOOKUP($A15,Hoja6!$A$3:$P$1124,15,FALSE),"")</f>
        <v/>
      </c>
      <c r="L15" s="165" t="str">
        <f>+IFERROR(VLOOKUP($A15,Hoja6!$A$3:$P$1124,16,FALSE),"")</f>
        <v/>
      </c>
    </row>
    <row r="16" spans="1:12" x14ac:dyDescent="0.25">
      <c r="A16" s="145">
        <v>5</v>
      </c>
      <c r="B16" s="39" t="str">
        <f>+IFERROR(VLOOKUP($A16,Hoja6!$A$3:$P$1124,3,FALSE),"")</f>
        <v/>
      </c>
      <c r="C16" s="39" t="str">
        <f>+UPPER(IFERROR(VLOOKUP($A16,Hoja6!$A$3:$P$1124,4,FALSE),""))</f>
        <v/>
      </c>
      <c r="D16" s="40" t="str">
        <f>+IFERROR(VLOOKUP($A16,Hoja6!$A$3:$P$1124,8,FALSE),"")</f>
        <v/>
      </c>
      <c r="E16" s="40" t="str">
        <f>+IFERROR(VLOOKUP($A16,Hoja6!$A$3:$P$1124,9,FALSE),"")</f>
        <v/>
      </c>
      <c r="F16" s="163" t="str">
        <f>+IFERROR(VLOOKUP($A16,Hoja6!$A$3:$P$1124,10,FALSE),"")</f>
        <v/>
      </c>
      <c r="G16" s="40" t="str">
        <f>+IFERROR(VLOOKUP($A16,Hoja6!$A$3:$P$1124,11,FALSE),"")</f>
        <v/>
      </c>
      <c r="H16" s="40" t="str">
        <f>+IFERROR(VLOOKUP($A16,Hoja6!$A$3:$P$1124,12,FALSE),"")</f>
        <v/>
      </c>
      <c r="I16" s="163" t="str">
        <f>+IFERROR(VLOOKUP($A16,Hoja6!$A$3:$P$1124,13,FALSE),"")</f>
        <v/>
      </c>
      <c r="J16" s="40" t="str">
        <f>+IFERROR(VLOOKUP($A16,Hoja6!$A$3:$P$1124,14,FALSE),"")</f>
        <v/>
      </c>
      <c r="K16" s="149" t="str">
        <f>+IFERROR(VLOOKUP($A16,Hoja6!$A$3:$P$1124,15,FALSE),"")</f>
        <v/>
      </c>
      <c r="L16" s="165" t="str">
        <f>+IFERROR(VLOOKUP($A16,Hoja6!$A$3:$P$1124,16,FALSE),"")</f>
        <v/>
      </c>
    </row>
    <row r="17" spans="1:12" x14ac:dyDescent="0.25">
      <c r="A17" s="145">
        <v>6</v>
      </c>
      <c r="B17" s="39" t="str">
        <f>+IFERROR(VLOOKUP($A17,Hoja6!$A$3:$P$1124,3,FALSE),"")</f>
        <v/>
      </c>
      <c r="C17" s="39" t="str">
        <f>+UPPER(IFERROR(VLOOKUP($A17,Hoja6!$A$3:$P$1124,4,FALSE),""))</f>
        <v/>
      </c>
      <c r="D17" s="40" t="str">
        <f>+IFERROR(VLOOKUP($A17,Hoja6!$A$3:$P$1124,8,FALSE),"")</f>
        <v/>
      </c>
      <c r="E17" s="40" t="str">
        <f>+IFERROR(VLOOKUP($A17,Hoja6!$A$3:$P$1124,9,FALSE),"")</f>
        <v/>
      </c>
      <c r="F17" s="163" t="str">
        <f>+IFERROR(VLOOKUP($A17,Hoja6!$A$3:$P$1124,10,FALSE),"")</f>
        <v/>
      </c>
      <c r="G17" s="40" t="str">
        <f>+IFERROR(VLOOKUP($A17,Hoja6!$A$3:$P$1124,11,FALSE),"")</f>
        <v/>
      </c>
      <c r="H17" s="40" t="str">
        <f>+IFERROR(VLOOKUP($A17,Hoja6!$A$3:$P$1124,12,FALSE),"")</f>
        <v/>
      </c>
      <c r="I17" s="163" t="str">
        <f>+IFERROR(VLOOKUP($A17,Hoja6!$A$3:$P$1124,13,FALSE),"")</f>
        <v/>
      </c>
      <c r="J17" s="40" t="str">
        <f>+IFERROR(VLOOKUP($A17,Hoja6!$A$3:$P$1124,14,FALSE),"")</f>
        <v/>
      </c>
      <c r="K17" s="149" t="str">
        <f>+IFERROR(VLOOKUP($A17,Hoja6!$A$3:$P$1124,15,FALSE),"")</f>
        <v/>
      </c>
      <c r="L17" s="165" t="str">
        <f>+IFERROR(VLOOKUP($A17,Hoja6!$A$3:$P$1124,16,FALSE),"")</f>
        <v/>
      </c>
    </row>
    <row r="18" spans="1:12" x14ac:dyDescent="0.25">
      <c r="A18" s="145">
        <v>7</v>
      </c>
      <c r="B18" s="39" t="str">
        <f>+IFERROR(VLOOKUP($A18,Hoja6!$A$3:$P$1124,3,FALSE),"")</f>
        <v/>
      </c>
      <c r="C18" s="39" t="str">
        <f>+UPPER(IFERROR(VLOOKUP($A18,Hoja6!$A$3:$P$1124,4,FALSE),""))</f>
        <v/>
      </c>
      <c r="D18" s="40" t="str">
        <f>+IFERROR(VLOOKUP($A18,Hoja6!$A$3:$P$1124,8,FALSE),"")</f>
        <v/>
      </c>
      <c r="E18" s="40" t="str">
        <f>+IFERROR(VLOOKUP($A18,Hoja6!$A$3:$P$1124,9,FALSE),"")</f>
        <v/>
      </c>
      <c r="F18" s="163" t="str">
        <f>+IFERROR(VLOOKUP($A18,Hoja6!$A$3:$P$1124,10,FALSE),"")</f>
        <v/>
      </c>
      <c r="G18" s="40" t="str">
        <f>+IFERROR(VLOOKUP($A18,Hoja6!$A$3:$P$1124,11,FALSE),"")</f>
        <v/>
      </c>
      <c r="H18" s="40" t="str">
        <f>+IFERROR(VLOOKUP($A18,Hoja6!$A$3:$P$1124,12,FALSE),"")</f>
        <v/>
      </c>
      <c r="I18" s="163" t="str">
        <f>+IFERROR(VLOOKUP($A18,Hoja6!$A$3:$P$1124,13,FALSE),"")</f>
        <v/>
      </c>
      <c r="J18" s="40" t="str">
        <f>+IFERROR(VLOOKUP($A18,Hoja6!$A$3:$P$1124,14,FALSE),"")</f>
        <v/>
      </c>
      <c r="K18" s="149" t="str">
        <f>+IFERROR(VLOOKUP($A18,Hoja6!$A$3:$P$1124,15,FALSE),"")</f>
        <v/>
      </c>
      <c r="L18" s="165" t="str">
        <f>+IFERROR(VLOOKUP($A18,Hoja6!$A$3:$P$1124,16,FALSE),"")</f>
        <v/>
      </c>
    </row>
    <row r="19" spans="1:12" x14ac:dyDescent="0.25">
      <c r="A19" s="145">
        <v>8</v>
      </c>
      <c r="B19" s="39" t="str">
        <f>+IFERROR(VLOOKUP($A19,Hoja6!$A$3:$P$1124,3,FALSE),"")</f>
        <v/>
      </c>
      <c r="C19" s="39" t="str">
        <f>+UPPER(IFERROR(VLOOKUP($A19,Hoja6!$A$3:$P$1124,4,FALSE),""))</f>
        <v/>
      </c>
      <c r="D19" s="40" t="str">
        <f>+IFERROR(VLOOKUP($A19,Hoja6!$A$3:$P$1124,8,FALSE),"")</f>
        <v/>
      </c>
      <c r="E19" s="40" t="str">
        <f>+IFERROR(VLOOKUP($A19,Hoja6!$A$3:$P$1124,9,FALSE),"")</f>
        <v/>
      </c>
      <c r="F19" s="163" t="str">
        <f>+IFERROR(VLOOKUP($A19,Hoja6!$A$3:$P$1124,10,FALSE),"")</f>
        <v/>
      </c>
      <c r="G19" s="40" t="str">
        <f>+IFERROR(VLOOKUP($A19,Hoja6!$A$3:$P$1124,11,FALSE),"")</f>
        <v/>
      </c>
      <c r="H19" s="40" t="str">
        <f>+IFERROR(VLOOKUP($A19,Hoja6!$A$3:$P$1124,12,FALSE),"")</f>
        <v/>
      </c>
      <c r="I19" s="163" t="str">
        <f>+IFERROR(VLOOKUP($A19,Hoja6!$A$3:$P$1124,13,FALSE),"")</f>
        <v/>
      </c>
      <c r="J19" s="40" t="str">
        <f>+IFERROR(VLOOKUP($A19,Hoja6!$A$3:$P$1124,14,FALSE),"")</f>
        <v/>
      </c>
      <c r="K19" s="149" t="str">
        <f>+IFERROR(VLOOKUP($A19,Hoja6!$A$3:$P$1124,15,FALSE),"")</f>
        <v/>
      </c>
      <c r="L19" s="165" t="str">
        <f>+IFERROR(VLOOKUP($A19,Hoja6!$A$3:$P$1124,16,FALSE),"")</f>
        <v/>
      </c>
    </row>
    <row r="20" spans="1:12" x14ac:dyDescent="0.25">
      <c r="A20" s="145">
        <v>9</v>
      </c>
      <c r="B20" s="39" t="str">
        <f>+IFERROR(VLOOKUP($A20,Hoja6!$A$3:$P$1124,3,FALSE),"")</f>
        <v/>
      </c>
      <c r="C20" s="39" t="str">
        <f>+UPPER(IFERROR(VLOOKUP($A20,Hoja6!$A$3:$P$1124,4,FALSE),""))</f>
        <v/>
      </c>
      <c r="D20" s="40" t="str">
        <f>+IFERROR(VLOOKUP($A20,Hoja6!$A$3:$P$1124,8,FALSE),"")</f>
        <v/>
      </c>
      <c r="E20" s="40" t="str">
        <f>+IFERROR(VLOOKUP($A20,Hoja6!$A$3:$P$1124,9,FALSE),"")</f>
        <v/>
      </c>
      <c r="F20" s="163" t="str">
        <f>+IFERROR(VLOOKUP($A20,Hoja6!$A$3:$P$1124,10,FALSE),"")</f>
        <v/>
      </c>
      <c r="G20" s="40" t="str">
        <f>+IFERROR(VLOOKUP($A20,Hoja6!$A$3:$P$1124,11,FALSE),"")</f>
        <v/>
      </c>
      <c r="H20" s="40" t="str">
        <f>+IFERROR(VLOOKUP($A20,Hoja6!$A$3:$P$1124,12,FALSE),"")</f>
        <v/>
      </c>
      <c r="I20" s="163" t="str">
        <f>+IFERROR(VLOOKUP($A20,Hoja6!$A$3:$P$1124,13,FALSE),"")</f>
        <v/>
      </c>
      <c r="J20" s="40" t="str">
        <f>+IFERROR(VLOOKUP($A20,Hoja6!$A$3:$P$1124,14,FALSE),"")</f>
        <v/>
      </c>
      <c r="K20" s="149" t="str">
        <f>+IFERROR(VLOOKUP($A20,Hoja6!$A$3:$P$1124,15,FALSE),"")</f>
        <v/>
      </c>
      <c r="L20" s="165" t="str">
        <f>+IFERROR(VLOOKUP($A20,Hoja6!$A$3:$P$1124,16,FALSE),"")</f>
        <v/>
      </c>
    </row>
    <row r="21" spans="1:12" x14ac:dyDescent="0.25">
      <c r="A21" s="145">
        <v>10</v>
      </c>
      <c r="B21" s="39" t="str">
        <f>+IFERROR(VLOOKUP($A21,Hoja6!$A$3:$P$1124,3,FALSE),"")</f>
        <v/>
      </c>
      <c r="C21" s="39" t="str">
        <f>+UPPER(IFERROR(VLOOKUP($A21,Hoja6!$A$3:$P$1124,4,FALSE),""))</f>
        <v/>
      </c>
      <c r="D21" s="40" t="str">
        <f>+IFERROR(VLOOKUP($A21,Hoja6!$A$3:$P$1124,8,FALSE),"")</f>
        <v/>
      </c>
      <c r="E21" s="40" t="str">
        <f>+IFERROR(VLOOKUP($A21,Hoja6!$A$3:$P$1124,9,FALSE),"")</f>
        <v/>
      </c>
      <c r="F21" s="163" t="str">
        <f>+IFERROR(VLOOKUP($A21,Hoja6!$A$3:$P$1124,10,FALSE),"")</f>
        <v/>
      </c>
      <c r="G21" s="40" t="str">
        <f>+IFERROR(VLOOKUP($A21,Hoja6!$A$3:$P$1124,11,FALSE),"")</f>
        <v/>
      </c>
      <c r="H21" s="40" t="str">
        <f>+IFERROR(VLOOKUP($A21,Hoja6!$A$3:$P$1124,12,FALSE),"")</f>
        <v/>
      </c>
      <c r="I21" s="163" t="str">
        <f>+IFERROR(VLOOKUP($A21,Hoja6!$A$3:$P$1124,13,FALSE),"")</f>
        <v/>
      </c>
      <c r="J21" s="40" t="str">
        <f>+IFERROR(VLOOKUP($A21,Hoja6!$A$3:$P$1124,14,FALSE),"")</f>
        <v/>
      </c>
      <c r="K21" s="149" t="str">
        <f>+IFERROR(VLOOKUP($A21,Hoja6!$A$3:$P$1124,15,FALSE),"")</f>
        <v/>
      </c>
      <c r="L21" s="165" t="str">
        <f>+IFERROR(VLOOKUP($A21,Hoja6!$A$3:$P$1124,16,FALSE),"")</f>
        <v/>
      </c>
    </row>
    <row r="22" spans="1:12" x14ac:dyDescent="0.25">
      <c r="A22" s="145">
        <v>11</v>
      </c>
      <c r="B22" s="39" t="str">
        <f>+IFERROR(VLOOKUP($A22,Hoja6!$A$3:$P$1124,3,FALSE),"")</f>
        <v/>
      </c>
      <c r="C22" s="39" t="str">
        <f>+UPPER(IFERROR(VLOOKUP($A22,Hoja6!$A$3:$P$1124,4,FALSE),""))</f>
        <v/>
      </c>
      <c r="D22" s="40" t="str">
        <f>+IFERROR(VLOOKUP($A22,Hoja6!$A$3:$P$1124,8,FALSE),"")</f>
        <v/>
      </c>
      <c r="E22" s="40" t="str">
        <f>+IFERROR(VLOOKUP($A22,Hoja6!$A$3:$P$1124,9,FALSE),"")</f>
        <v/>
      </c>
      <c r="F22" s="163" t="str">
        <f>+IFERROR(VLOOKUP($A22,Hoja6!$A$3:$P$1124,10,FALSE),"")</f>
        <v/>
      </c>
      <c r="G22" s="40" t="str">
        <f>+IFERROR(VLOOKUP($A22,Hoja6!$A$3:$P$1124,11,FALSE),"")</f>
        <v/>
      </c>
      <c r="H22" s="40" t="str">
        <f>+IFERROR(VLOOKUP($A22,Hoja6!$A$3:$P$1124,12,FALSE),"")</f>
        <v/>
      </c>
      <c r="I22" s="163" t="str">
        <f>+IFERROR(VLOOKUP($A22,Hoja6!$A$3:$P$1124,13,FALSE),"")</f>
        <v/>
      </c>
      <c r="J22" s="40" t="str">
        <f>+IFERROR(VLOOKUP($A22,Hoja6!$A$3:$P$1124,14,FALSE),"")</f>
        <v/>
      </c>
      <c r="K22" s="149" t="str">
        <f>+IFERROR(VLOOKUP($A22,Hoja6!$A$3:$P$1124,15,FALSE),"")</f>
        <v/>
      </c>
      <c r="L22" s="165" t="str">
        <f>+IFERROR(VLOOKUP($A22,Hoja6!$A$3:$P$1124,16,FALSE),"")</f>
        <v/>
      </c>
    </row>
    <row r="23" spans="1:12" x14ac:dyDescent="0.25">
      <c r="A23" s="145">
        <v>12</v>
      </c>
      <c r="B23" s="39" t="str">
        <f>+IFERROR(VLOOKUP($A23,Hoja6!$A$3:$P$1124,3,FALSE),"")</f>
        <v/>
      </c>
      <c r="C23" s="39" t="str">
        <f>+UPPER(IFERROR(VLOOKUP($A23,Hoja6!$A$3:$P$1124,4,FALSE),""))</f>
        <v/>
      </c>
      <c r="D23" s="40" t="str">
        <f>+IFERROR(VLOOKUP($A23,Hoja6!$A$3:$P$1124,8,FALSE),"")</f>
        <v/>
      </c>
      <c r="E23" s="40" t="str">
        <f>+IFERROR(VLOOKUP($A23,Hoja6!$A$3:$P$1124,9,FALSE),"")</f>
        <v/>
      </c>
      <c r="F23" s="163" t="str">
        <f>+IFERROR(VLOOKUP($A23,Hoja6!$A$3:$P$1124,10,FALSE),"")</f>
        <v/>
      </c>
      <c r="G23" s="40" t="str">
        <f>+IFERROR(VLOOKUP($A23,Hoja6!$A$3:$P$1124,11,FALSE),"")</f>
        <v/>
      </c>
      <c r="H23" s="40" t="str">
        <f>+IFERROR(VLOOKUP($A23,Hoja6!$A$3:$P$1124,12,FALSE),"")</f>
        <v/>
      </c>
      <c r="I23" s="163" t="str">
        <f>+IFERROR(VLOOKUP($A23,Hoja6!$A$3:$P$1124,13,FALSE),"")</f>
        <v/>
      </c>
      <c r="J23" s="40" t="str">
        <f>+IFERROR(VLOOKUP($A23,Hoja6!$A$3:$P$1124,14,FALSE),"")</f>
        <v/>
      </c>
      <c r="K23" s="149" t="str">
        <f>+IFERROR(VLOOKUP($A23,Hoja6!$A$3:$P$1124,15,FALSE),"")</f>
        <v/>
      </c>
      <c r="L23" s="165" t="str">
        <f>+IFERROR(VLOOKUP($A23,Hoja6!$A$3:$P$1124,16,FALSE),"")</f>
        <v/>
      </c>
    </row>
    <row r="24" spans="1:12" x14ac:dyDescent="0.25">
      <c r="A24" s="145">
        <v>13</v>
      </c>
      <c r="B24" s="39" t="str">
        <f>+IFERROR(VLOOKUP($A24,Hoja6!$A$3:$P$1124,3,FALSE),"")</f>
        <v/>
      </c>
      <c r="C24" s="39" t="str">
        <f>+UPPER(IFERROR(VLOOKUP($A24,Hoja6!$A$3:$P$1124,4,FALSE),""))</f>
        <v/>
      </c>
      <c r="D24" s="40" t="str">
        <f>+IFERROR(VLOOKUP($A24,Hoja6!$A$3:$P$1124,8,FALSE),"")</f>
        <v/>
      </c>
      <c r="E24" s="40" t="str">
        <f>+IFERROR(VLOOKUP($A24,Hoja6!$A$3:$P$1124,9,FALSE),"")</f>
        <v/>
      </c>
      <c r="F24" s="163" t="str">
        <f>+IFERROR(VLOOKUP($A24,Hoja6!$A$3:$P$1124,10,FALSE),"")</f>
        <v/>
      </c>
      <c r="G24" s="40" t="str">
        <f>+IFERROR(VLOOKUP($A24,Hoja6!$A$3:$P$1124,11,FALSE),"")</f>
        <v/>
      </c>
      <c r="H24" s="40" t="str">
        <f>+IFERROR(VLOOKUP($A24,Hoja6!$A$3:$P$1124,12,FALSE),"")</f>
        <v/>
      </c>
      <c r="I24" s="163" t="str">
        <f>+IFERROR(VLOOKUP($A24,Hoja6!$A$3:$P$1124,13,FALSE),"")</f>
        <v/>
      </c>
      <c r="J24" s="40" t="str">
        <f>+IFERROR(VLOOKUP($A24,Hoja6!$A$3:$P$1124,14,FALSE),"")</f>
        <v/>
      </c>
      <c r="K24" s="149" t="str">
        <f>+IFERROR(VLOOKUP($A24,Hoja6!$A$3:$P$1124,15,FALSE),"")</f>
        <v/>
      </c>
      <c r="L24" s="165" t="str">
        <f>+IFERROR(VLOOKUP($A24,Hoja6!$A$3:$P$1124,16,FALSE),"")</f>
        <v/>
      </c>
    </row>
    <row r="25" spans="1:12" x14ac:dyDescent="0.25">
      <c r="A25" s="145">
        <v>14</v>
      </c>
      <c r="B25" s="39" t="str">
        <f>+IFERROR(VLOOKUP($A25,Hoja6!$A$3:$P$1124,3,FALSE),"")</f>
        <v/>
      </c>
      <c r="C25" s="39" t="str">
        <f>+UPPER(IFERROR(VLOOKUP($A25,Hoja6!$A$3:$P$1124,4,FALSE),""))</f>
        <v/>
      </c>
      <c r="D25" s="40" t="str">
        <f>+IFERROR(VLOOKUP($A25,Hoja6!$A$3:$P$1124,8,FALSE),"")</f>
        <v/>
      </c>
      <c r="E25" s="40" t="str">
        <f>+IFERROR(VLOOKUP($A25,Hoja6!$A$3:$P$1124,9,FALSE),"")</f>
        <v/>
      </c>
      <c r="F25" s="163" t="str">
        <f>+IFERROR(VLOOKUP($A25,Hoja6!$A$3:$P$1124,10,FALSE),"")</f>
        <v/>
      </c>
      <c r="G25" s="40" t="str">
        <f>+IFERROR(VLOOKUP($A25,Hoja6!$A$3:$P$1124,11,FALSE),"")</f>
        <v/>
      </c>
      <c r="H25" s="40" t="str">
        <f>+IFERROR(VLOOKUP($A25,Hoja6!$A$3:$P$1124,12,FALSE),"")</f>
        <v/>
      </c>
      <c r="I25" s="163" t="str">
        <f>+IFERROR(VLOOKUP($A25,Hoja6!$A$3:$P$1124,13,FALSE),"")</f>
        <v/>
      </c>
      <c r="J25" s="40" t="str">
        <f>+IFERROR(VLOOKUP($A25,Hoja6!$A$3:$P$1124,14,FALSE),"")</f>
        <v/>
      </c>
      <c r="K25" s="149" t="str">
        <f>+IFERROR(VLOOKUP($A25,Hoja6!$A$3:$P$1124,15,FALSE),"")</f>
        <v/>
      </c>
      <c r="L25" s="165" t="str">
        <f>+IFERROR(VLOOKUP($A25,Hoja6!$A$3:$P$1124,16,FALSE),"")</f>
        <v/>
      </c>
    </row>
    <row r="26" spans="1:12" x14ac:dyDescent="0.25">
      <c r="A26" s="145">
        <v>15</v>
      </c>
      <c r="B26" s="39" t="str">
        <f>+IFERROR(VLOOKUP($A26,Hoja6!$A$3:$P$1124,3,FALSE),"")</f>
        <v/>
      </c>
      <c r="C26" s="39" t="str">
        <f>+UPPER(IFERROR(VLOOKUP($A26,Hoja6!$A$3:$P$1124,4,FALSE),""))</f>
        <v/>
      </c>
      <c r="D26" s="40" t="str">
        <f>+IFERROR(VLOOKUP($A26,Hoja6!$A$3:$P$1124,8,FALSE),"")</f>
        <v/>
      </c>
      <c r="E26" s="40" t="str">
        <f>+IFERROR(VLOOKUP($A26,Hoja6!$A$3:$P$1124,9,FALSE),"")</f>
        <v/>
      </c>
      <c r="F26" s="163" t="str">
        <f>+IFERROR(VLOOKUP($A26,Hoja6!$A$3:$P$1124,10,FALSE),"")</f>
        <v/>
      </c>
      <c r="G26" s="40" t="str">
        <f>+IFERROR(VLOOKUP($A26,Hoja6!$A$3:$P$1124,11,FALSE),"")</f>
        <v/>
      </c>
      <c r="H26" s="40" t="str">
        <f>+IFERROR(VLOOKUP($A26,Hoja6!$A$3:$P$1124,12,FALSE),"")</f>
        <v/>
      </c>
      <c r="I26" s="163" t="str">
        <f>+IFERROR(VLOOKUP($A26,Hoja6!$A$3:$P$1124,13,FALSE),"")</f>
        <v/>
      </c>
      <c r="J26" s="40" t="str">
        <f>+IFERROR(VLOOKUP($A26,Hoja6!$A$3:$P$1124,14,FALSE),"")</f>
        <v/>
      </c>
      <c r="K26" s="149" t="str">
        <f>+IFERROR(VLOOKUP($A26,Hoja6!$A$3:$P$1124,15,FALSE),"")</f>
        <v/>
      </c>
      <c r="L26" s="165" t="str">
        <f>+IFERROR(VLOOKUP($A26,Hoja6!$A$3:$P$1124,16,FALSE),"")</f>
        <v/>
      </c>
    </row>
    <row r="27" spans="1:12" x14ac:dyDescent="0.25">
      <c r="A27" s="145">
        <v>16</v>
      </c>
      <c r="B27" s="39" t="str">
        <f>+IFERROR(VLOOKUP($A27,Hoja6!$A$3:$P$1124,3,FALSE),"")</f>
        <v/>
      </c>
      <c r="C27" s="39" t="str">
        <f>+UPPER(IFERROR(VLOOKUP($A27,Hoja6!$A$3:$P$1124,4,FALSE),""))</f>
        <v/>
      </c>
      <c r="D27" s="40" t="str">
        <f>+IFERROR(VLOOKUP($A27,Hoja6!$A$3:$P$1124,8,FALSE),"")</f>
        <v/>
      </c>
      <c r="E27" s="40" t="str">
        <f>+IFERROR(VLOOKUP($A27,Hoja6!$A$3:$P$1124,9,FALSE),"")</f>
        <v/>
      </c>
      <c r="F27" s="163" t="str">
        <f>+IFERROR(VLOOKUP($A27,Hoja6!$A$3:$P$1124,10,FALSE),"")</f>
        <v/>
      </c>
      <c r="G27" s="40" t="str">
        <f>+IFERROR(VLOOKUP($A27,Hoja6!$A$3:$P$1124,11,FALSE),"")</f>
        <v/>
      </c>
      <c r="H27" s="40" t="str">
        <f>+IFERROR(VLOOKUP($A27,Hoja6!$A$3:$P$1124,12,FALSE),"")</f>
        <v/>
      </c>
      <c r="I27" s="163" t="str">
        <f>+IFERROR(VLOOKUP($A27,Hoja6!$A$3:$P$1124,13,FALSE),"")</f>
        <v/>
      </c>
      <c r="J27" s="40" t="str">
        <f>+IFERROR(VLOOKUP($A27,Hoja6!$A$3:$P$1124,14,FALSE),"")</f>
        <v/>
      </c>
      <c r="K27" s="149" t="str">
        <f>+IFERROR(VLOOKUP($A27,Hoja6!$A$3:$P$1124,15,FALSE),"")</f>
        <v/>
      </c>
      <c r="L27" s="165" t="str">
        <f>+IFERROR(VLOOKUP($A27,Hoja6!$A$3:$P$1124,16,FALSE),"")</f>
        <v/>
      </c>
    </row>
    <row r="28" spans="1:12" x14ac:dyDescent="0.25">
      <c r="A28" s="145">
        <v>17</v>
      </c>
      <c r="B28" s="39" t="str">
        <f>+IFERROR(VLOOKUP($A28,Hoja6!$A$3:$P$1124,3,FALSE),"")</f>
        <v/>
      </c>
      <c r="C28" s="39" t="str">
        <f>+UPPER(IFERROR(VLOOKUP($A28,Hoja6!$A$3:$P$1124,4,FALSE),""))</f>
        <v/>
      </c>
      <c r="D28" s="40" t="str">
        <f>+IFERROR(VLOOKUP($A28,Hoja6!$A$3:$P$1124,8,FALSE),"")</f>
        <v/>
      </c>
      <c r="E28" s="40" t="str">
        <f>+IFERROR(VLOOKUP($A28,Hoja6!$A$3:$P$1124,9,FALSE),"")</f>
        <v/>
      </c>
      <c r="F28" s="163" t="str">
        <f>+IFERROR(VLOOKUP($A28,Hoja6!$A$3:$P$1124,10,FALSE),"")</f>
        <v/>
      </c>
      <c r="G28" s="40" t="str">
        <f>+IFERROR(VLOOKUP($A28,Hoja6!$A$3:$P$1124,11,FALSE),"")</f>
        <v/>
      </c>
      <c r="H28" s="40" t="str">
        <f>+IFERROR(VLOOKUP($A28,Hoja6!$A$3:$P$1124,12,FALSE),"")</f>
        <v/>
      </c>
      <c r="I28" s="163" t="str">
        <f>+IFERROR(VLOOKUP($A28,Hoja6!$A$3:$P$1124,13,FALSE),"")</f>
        <v/>
      </c>
      <c r="J28" s="40" t="str">
        <f>+IFERROR(VLOOKUP($A28,Hoja6!$A$3:$P$1124,14,FALSE),"")</f>
        <v/>
      </c>
      <c r="K28" s="149" t="str">
        <f>+IFERROR(VLOOKUP($A28,Hoja6!$A$3:$P$1124,15,FALSE),"")</f>
        <v/>
      </c>
      <c r="L28" s="165" t="str">
        <f>+IFERROR(VLOOKUP($A28,Hoja6!$A$3:$P$1124,16,FALSE),"")</f>
        <v/>
      </c>
    </row>
    <row r="29" spans="1:12" x14ac:dyDescent="0.25">
      <c r="A29" s="145">
        <v>18</v>
      </c>
      <c r="B29" s="39" t="str">
        <f>+IFERROR(VLOOKUP($A29,Hoja6!$A$3:$P$1124,3,FALSE),"")</f>
        <v/>
      </c>
      <c r="C29" s="39" t="str">
        <f>+UPPER(IFERROR(VLOOKUP($A29,Hoja6!$A$3:$P$1124,4,FALSE),""))</f>
        <v/>
      </c>
      <c r="D29" s="40" t="str">
        <f>+IFERROR(VLOOKUP($A29,Hoja6!$A$3:$P$1124,8,FALSE),"")</f>
        <v/>
      </c>
      <c r="E29" s="40" t="str">
        <f>+IFERROR(VLOOKUP($A29,Hoja6!$A$3:$P$1124,9,FALSE),"")</f>
        <v/>
      </c>
      <c r="F29" s="163" t="str">
        <f>+IFERROR(VLOOKUP($A29,Hoja6!$A$3:$P$1124,10,FALSE),"")</f>
        <v/>
      </c>
      <c r="G29" s="40" t="str">
        <f>+IFERROR(VLOOKUP($A29,Hoja6!$A$3:$P$1124,11,FALSE),"")</f>
        <v/>
      </c>
      <c r="H29" s="40" t="str">
        <f>+IFERROR(VLOOKUP($A29,Hoja6!$A$3:$P$1124,12,FALSE),"")</f>
        <v/>
      </c>
      <c r="I29" s="163" t="str">
        <f>+IFERROR(VLOOKUP($A29,Hoja6!$A$3:$P$1124,13,FALSE),"")</f>
        <v/>
      </c>
      <c r="J29" s="40" t="str">
        <f>+IFERROR(VLOOKUP($A29,Hoja6!$A$3:$P$1124,14,FALSE),"")</f>
        <v/>
      </c>
      <c r="K29" s="149" t="str">
        <f>+IFERROR(VLOOKUP($A29,Hoja6!$A$3:$P$1124,15,FALSE),"")</f>
        <v/>
      </c>
      <c r="L29" s="165" t="str">
        <f>+IFERROR(VLOOKUP($A29,Hoja6!$A$3:$P$1124,16,FALSE),"")</f>
        <v/>
      </c>
    </row>
    <row r="30" spans="1:12" x14ac:dyDescent="0.25">
      <c r="A30" s="145">
        <v>19</v>
      </c>
      <c r="B30" s="39" t="str">
        <f>+IFERROR(VLOOKUP($A30,Hoja6!$A$3:$P$1124,3,FALSE),"")</f>
        <v/>
      </c>
      <c r="C30" s="39" t="str">
        <f>+UPPER(IFERROR(VLOOKUP($A30,Hoja6!$A$3:$P$1124,4,FALSE),""))</f>
        <v/>
      </c>
      <c r="D30" s="40" t="str">
        <f>+IFERROR(VLOOKUP($A30,Hoja6!$A$3:$P$1124,8,FALSE),"")</f>
        <v/>
      </c>
      <c r="E30" s="40" t="str">
        <f>+IFERROR(VLOOKUP($A30,Hoja6!$A$3:$P$1124,9,FALSE),"")</f>
        <v/>
      </c>
      <c r="F30" s="163" t="str">
        <f>+IFERROR(VLOOKUP($A30,Hoja6!$A$3:$P$1124,10,FALSE),"")</f>
        <v/>
      </c>
      <c r="G30" s="40" t="str">
        <f>+IFERROR(VLOOKUP($A30,Hoja6!$A$3:$P$1124,11,FALSE),"")</f>
        <v/>
      </c>
      <c r="H30" s="40" t="str">
        <f>+IFERROR(VLOOKUP($A30,Hoja6!$A$3:$P$1124,12,FALSE),"")</f>
        <v/>
      </c>
      <c r="I30" s="163" t="str">
        <f>+IFERROR(VLOOKUP($A30,Hoja6!$A$3:$P$1124,13,FALSE),"")</f>
        <v/>
      </c>
      <c r="J30" s="40" t="str">
        <f>+IFERROR(VLOOKUP($A30,Hoja6!$A$3:$P$1124,14,FALSE),"")</f>
        <v/>
      </c>
      <c r="K30" s="149" t="str">
        <f>+IFERROR(VLOOKUP($A30,Hoja6!$A$3:$P$1124,15,FALSE),"")</f>
        <v/>
      </c>
      <c r="L30" s="165" t="str">
        <f>+IFERROR(VLOOKUP($A30,Hoja6!$A$3:$P$1124,16,FALSE),"")</f>
        <v/>
      </c>
    </row>
    <row r="31" spans="1:12" x14ac:dyDescent="0.25">
      <c r="A31" s="145">
        <v>20</v>
      </c>
      <c r="B31" s="39" t="str">
        <f>+IFERROR(VLOOKUP($A31,Hoja6!$A$3:$P$1124,3,FALSE),"")</f>
        <v/>
      </c>
      <c r="C31" s="39" t="str">
        <f>+UPPER(IFERROR(VLOOKUP($A31,Hoja6!$A$3:$P$1124,4,FALSE),""))</f>
        <v/>
      </c>
      <c r="D31" s="40" t="str">
        <f>+IFERROR(VLOOKUP($A31,Hoja6!$A$3:$P$1124,8,FALSE),"")</f>
        <v/>
      </c>
      <c r="E31" s="40" t="str">
        <f>+IFERROR(VLOOKUP($A31,Hoja6!$A$3:$P$1124,9,FALSE),"")</f>
        <v/>
      </c>
      <c r="F31" s="163" t="str">
        <f>+IFERROR(VLOOKUP($A31,Hoja6!$A$3:$P$1124,10,FALSE),"")</f>
        <v/>
      </c>
      <c r="G31" s="40" t="str">
        <f>+IFERROR(VLOOKUP($A31,Hoja6!$A$3:$P$1124,11,FALSE),"")</f>
        <v/>
      </c>
      <c r="H31" s="40" t="str">
        <f>+IFERROR(VLOOKUP($A31,Hoja6!$A$3:$P$1124,12,FALSE),"")</f>
        <v/>
      </c>
      <c r="I31" s="163" t="str">
        <f>+IFERROR(VLOOKUP($A31,Hoja6!$A$3:$P$1124,13,FALSE),"")</f>
        <v/>
      </c>
      <c r="J31" s="40" t="str">
        <f>+IFERROR(VLOOKUP($A31,Hoja6!$A$3:$P$1124,14,FALSE),"")</f>
        <v/>
      </c>
      <c r="K31" s="149" t="str">
        <f>+IFERROR(VLOOKUP($A31,Hoja6!$A$3:$P$1124,15,FALSE),"")</f>
        <v/>
      </c>
      <c r="L31" s="165" t="str">
        <f>+IFERROR(VLOOKUP($A31,Hoja6!$A$3:$P$1124,16,FALSE),"")</f>
        <v/>
      </c>
    </row>
    <row r="32" spans="1:12" x14ac:dyDescent="0.25">
      <c r="A32" s="145">
        <v>21</v>
      </c>
      <c r="B32" s="39" t="str">
        <f>+IFERROR(VLOOKUP($A32,Hoja6!$A$3:$P$1124,3,FALSE),"")</f>
        <v/>
      </c>
      <c r="C32" s="39" t="str">
        <f>+UPPER(IFERROR(VLOOKUP($A32,Hoja6!$A$3:$P$1124,4,FALSE),""))</f>
        <v/>
      </c>
      <c r="D32" s="40" t="str">
        <f>+IFERROR(VLOOKUP($A32,Hoja6!$A$3:$P$1124,8,FALSE),"")</f>
        <v/>
      </c>
      <c r="E32" s="40" t="str">
        <f>+IFERROR(VLOOKUP($A32,Hoja6!$A$3:$P$1124,9,FALSE),"")</f>
        <v/>
      </c>
      <c r="F32" s="163" t="str">
        <f>+IFERROR(VLOOKUP($A32,Hoja6!$A$3:$P$1124,10,FALSE),"")</f>
        <v/>
      </c>
      <c r="G32" s="40" t="str">
        <f>+IFERROR(VLOOKUP($A32,Hoja6!$A$3:$P$1124,11,FALSE),"")</f>
        <v/>
      </c>
      <c r="H32" s="40" t="str">
        <f>+IFERROR(VLOOKUP($A32,Hoja6!$A$3:$P$1124,12,FALSE),"")</f>
        <v/>
      </c>
      <c r="I32" s="163" t="str">
        <f>+IFERROR(VLOOKUP($A32,Hoja6!$A$3:$P$1124,13,FALSE),"")</f>
        <v/>
      </c>
      <c r="J32" s="40" t="str">
        <f>+IFERROR(VLOOKUP($A32,Hoja6!$A$3:$P$1124,14,FALSE),"")</f>
        <v/>
      </c>
      <c r="K32" s="149" t="str">
        <f>+IFERROR(VLOOKUP($A32,Hoja6!$A$3:$P$1124,15,FALSE),"")</f>
        <v/>
      </c>
      <c r="L32" s="165" t="str">
        <f>+IFERROR(VLOOKUP($A32,Hoja6!$A$3:$P$1124,16,FALSE),"")</f>
        <v/>
      </c>
    </row>
    <row r="33" spans="1:12" x14ac:dyDescent="0.25">
      <c r="A33" s="145">
        <v>22</v>
      </c>
      <c r="B33" s="39" t="str">
        <f>+IFERROR(VLOOKUP($A33,Hoja6!$A$3:$P$1124,3,FALSE),"")</f>
        <v/>
      </c>
      <c r="C33" s="39" t="str">
        <f>+UPPER(IFERROR(VLOOKUP($A33,Hoja6!$A$3:$P$1124,4,FALSE),""))</f>
        <v/>
      </c>
      <c r="D33" s="40" t="str">
        <f>+IFERROR(VLOOKUP($A33,Hoja6!$A$3:$P$1124,8,FALSE),"")</f>
        <v/>
      </c>
      <c r="E33" s="40" t="str">
        <f>+IFERROR(VLOOKUP($A33,Hoja6!$A$3:$P$1124,9,FALSE),"")</f>
        <v/>
      </c>
      <c r="F33" s="163" t="str">
        <f>+IFERROR(VLOOKUP($A33,Hoja6!$A$3:$P$1124,10,FALSE),"")</f>
        <v/>
      </c>
      <c r="G33" s="40" t="str">
        <f>+IFERROR(VLOOKUP($A33,Hoja6!$A$3:$P$1124,11,FALSE),"")</f>
        <v/>
      </c>
      <c r="H33" s="40" t="str">
        <f>+IFERROR(VLOOKUP($A33,Hoja6!$A$3:$P$1124,12,FALSE),"")</f>
        <v/>
      </c>
      <c r="I33" s="163" t="str">
        <f>+IFERROR(VLOOKUP($A33,Hoja6!$A$3:$P$1124,13,FALSE),"")</f>
        <v/>
      </c>
      <c r="J33" s="40" t="str">
        <f>+IFERROR(VLOOKUP($A33,Hoja6!$A$3:$P$1124,14,FALSE),"")</f>
        <v/>
      </c>
      <c r="K33" s="149" t="str">
        <f>+IFERROR(VLOOKUP($A33,Hoja6!$A$3:$P$1124,15,FALSE),"")</f>
        <v/>
      </c>
      <c r="L33" s="165" t="str">
        <f>+IFERROR(VLOOKUP($A33,Hoja6!$A$3:$P$1124,16,FALSE),"")</f>
        <v/>
      </c>
    </row>
    <row r="34" spans="1:12" x14ac:dyDescent="0.25">
      <c r="A34" s="145">
        <v>23</v>
      </c>
      <c r="B34" s="39" t="str">
        <f>+IFERROR(VLOOKUP($A34,Hoja6!$A$3:$P$1124,3,FALSE),"")</f>
        <v/>
      </c>
      <c r="C34" s="39" t="str">
        <f>+UPPER(IFERROR(VLOOKUP($A34,Hoja6!$A$3:$P$1124,4,FALSE),""))</f>
        <v/>
      </c>
      <c r="D34" s="40" t="str">
        <f>+IFERROR(VLOOKUP($A34,Hoja6!$A$3:$P$1124,8,FALSE),"")</f>
        <v/>
      </c>
      <c r="E34" s="40" t="str">
        <f>+IFERROR(VLOOKUP($A34,Hoja6!$A$3:$P$1124,9,FALSE),"")</f>
        <v/>
      </c>
      <c r="F34" s="163" t="str">
        <f>+IFERROR(VLOOKUP($A34,Hoja6!$A$3:$P$1124,10,FALSE),"")</f>
        <v/>
      </c>
      <c r="G34" s="40" t="str">
        <f>+IFERROR(VLOOKUP($A34,Hoja6!$A$3:$P$1124,11,FALSE),"")</f>
        <v/>
      </c>
      <c r="H34" s="40" t="str">
        <f>+IFERROR(VLOOKUP($A34,Hoja6!$A$3:$P$1124,12,FALSE),"")</f>
        <v/>
      </c>
      <c r="I34" s="163" t="str">
        <f>+IFERROR(VLOOKUP($A34,Hoja6!$A$3:$P$1124,13,FALSE),"")</f>
        <v/>
      </c>
      <c r="J34" s="40" t="str">
        <f>+IFERROR(VLOOKUP($A34,Hoja6!$A$3:$P$1124,14,FALSE),"")</f>
        <v/>
      </c>
      <c r="K34" s="149" t="str">
        <f>+IFERROR(VLOOKUP($A34,Hoja6!$A$3:$P$1124,15,FALSE),"")</f>
        <v/>
      </c>
      <c r="L34" s="165" t="str">
        <f>+IFERROR(VLOOKUP($A34,Hoja6!$A$3:$P$1124,16,FALSE),"")</f>
        <v/>
      </c>
    </row>
    <row r="35" spans="1:12" x14ac:dyDescent="0.25">
      <c r="A35" s="145">
        <v>24</v>
      </c>
      <c r="B35" s="39" t="str">
        <f>+IFERROR(VLOOKUP($A35,Hoja6!$A$3:$P$1124,3,FALSE),"")</f>
        <v/>
      </c>
      <c r="C35" s="39" t="str">
        <f>+UPPER(IFERROR(VLOOKUP($A35,Hoja6!$A$3:$P$1124,4,FALSE),""))</f>
        <v/>
      </c>
      <c r="D35" s="40" t="str">
        <f>+IFERROR(VLOOKUP($A35,Hoja6!$A$3:$P$1124,8,FALSE),"")</f>
        <v/>
      </c>
      <c r="E35" s="40" t="str">
        <f>+IFERROR(VLOOKUP($A35,Hoja6!$A$3:$P$1124,9,FALSE),"")</f>
        <v/>
      </c>
      <c r="F35" s="163" t="str">
        <f>+IFERROR(VLOOKUP($A35,Hoja6!$A$3:$P$1124,10,FALSE),"")</f>
        <v/>
      </c>
      <c r="G35" s="40" t="str">
        <f>+IFERROR(VLOOKUP($A35,Hoja6!$A$3:$P$1124,11,FALSE),"")</f>
        <v/>
      </c>
      <c r="H35" s="40" t="str">
        <f>+IFERROR(VLOOKUP($A35,Hoja6!$A$3:$P$1124,12,FALSE),"")</f>
        <v/>
      </c>
      <c r="I35" s="163" t="str">
        <f>+IFERROR(VLOOKUP($A35,Hoja6!$A$3:$P$1124,13,FALSE),"")</f>
        <v/>
      </c>
      <c r="J35" s="40" t="str">
        <f>+IFERROR(VLOOKUP($A35,Hoja6!$A$3:$P$1124,14,FALSE),"")</f>
        <v/>
      </c>
      <c r="K35" s="149" t="str">
        <f>+IFERROR(VLOOKUP($A35,Hoja6!$A$3:$P$1124,15,FALSE),"")</f>
        <v/>
      </c>
      <c r="L35" s="165" t="str">
        <f>+IFERROR(VLOOKUP($A35,Hoja6!$A$3:$P$1124,16,FALSE),"")</f>
        <v/>
      </c>
    </row>
    <row r="36" spans="1:12" x14ac:dyDescent="0.25">
      <c r="A36" s="145">
        <v>25</v>
      </c>
      <c r="B36" s="39" t="str">
        <f>+IFERROR(VLOOKUP($A36,Hoja6!$A$3:$P$1124,3,FALSE),"")</f>
        <v/>
      </c>
      <c r="C36" s="39" t="str">
        <f>+UPPER(IFERROR(VLOOKUP($A36,Hoja6!$A$3:$P$1124,4,FALSE),""))</f>
        <v/>
      </c>
      <c r="D36" s="40" t="str">
        <f>+IFERROR(VLOOKUP($A36,Hoja6!$A$3:$P$1124,8,FALSE),"")</f>
        <v/>
      </c>
      <c r="E36" s="40" t="str">
        <f>+IFERROR(VLOOKUP($A36,Hoja6!$A$3:$P$1124,9,FALSE),"")</f>
        <v/>
      </c>
      <c r="F36" s="163" t="str">
        <f>+IFERROR(VLOOKUP($A36,Hoja6!$A$3:$P$1124,10,FALSE),"")</f>
        <v/>
      </c>
      <c r="G36" s="40" t="str">
        <f>+IFERROR(VLOOKUP($A36,Hoja6!$A$3:$P$1124,11,FALSE),"")</f>
        <v/>
      </c>
      <c r="H36" s="40" t="str">
        <f>+IFERROR(VLOOKUP($A36,Hoja6!$A$3:$P$1124,12,FALSE),"")</f>
        <v/>
      </c>
      <c r="I36" s="163" t="str">
        <f>+IFERROR(VLOOKUP($A36,Hoja6!$A$3:$P$1124,13,FALSE),"")</f>
        <v/>
      </c>
      <c r="J36" s="40" t="str">
        <f>+IFERROR(VLOOKUP($A36,Hoja6!$A$3:$P$1124,14,FALSE),"")</f>
        <v/>
      </c>
      <c r="K36" s="149" t="str">
        <f>+IFERROR(VLOOKUP($A36,Hoja6!$A$3:$P$1124,15,FALSE),"")</f>
        <v/>
      </c>
      <c r="L36" s="165" t="str">
        <f>+IFERROR(VLOOKUP($A36,Hoja6!$A$3:$P$1124,16,FALSE),"")</f>
        <v/>
      </c>
    </row>
    <row r="37" spans="1:12" x14ac:dyDescent="0.25">
      <c r="A37" s="145">
        <v>26</v>
      </c>
      <c r="B37" s="39" t="str">
        <f>+IFERROR(VLOOKUP($A37,Hoja6!$A$3:$P$1124,3,FALSE),"")</f>
        <v/>
      </c>
      <c r="C37" s="39" t="str">
        <f>+UPPER(IFERROR(VLOOKUP($A37,Hoja6!$A$3:$P$1124,4,FALSE),""))</f>
        <v/>
      </c>
      <c r="D37" s="40" t="str">
        <f>+IFERROR(VLOOKUP($A37,Hoja6!$A$3:$P$1124,8,FALSE),"")</f>
        <v/>
      </c>
      <c r="E37" s="40" t="str">
        <f>+IFERROR(VLOOKUP($A37,Hoja6!$A$3:$P$1124,9,FALSE),"")</f>
        <v/>
      </c>
      <c r="F37" s="163" t="str">
        <f>+IFERROR(VLOOKUP($A37,Hoja6!$A$3:$P$1124,10,FALSE),"")</f>
        <v/>
      </c>
      <c r="G37" s="40" t="str">
        <f>+IFERROR(VLOOKUP($A37,Hoja6!$A$3:$P$1124,11,FALSE),"")</f>
        <v/>
      </c>
      <c r="H37" s="40" t="str">
        <f>+IFERROR(VLOOKUP($A37,Hoja6!$A$3:$P$1124,12,FALSE),"")</f>
        <v/>
      </c>
      <c r="I37" s="163" t="str">
        <f>+IFERROR(VLOOKUP($A37,Hoja6!$A$3:$P$1124,13,FALSE),"")</f>
        <v/>
      </c>
      <c r="J37" s="40" t="str">
        <f>+IFERROR(VLOOKUP($A37,Hoja6!$A$3:$P$1124,14,FALSE),"")</f>
        <v/>
      </c>
      <c r="K37" s="149" t="str">
        <f>+IFERROR(VLOOKUP($A37,Hoja6!$A$3:$P$1124,15,FALSE),"")</f>
        <v/>
      </c>
      <c r="L37" s="165" t="str">
        <f>+IFERROR(VLOOKUP($A37,Hoja6!$A$3:$P$1124,16,FALSE),"")</f>
        <v/>
      </c>
    </row>
    <row r="38" spans="1:12" x14ac:dyDescent="0.25">
      <c r="A38" s="145">
        <v>27</v>
      </c>
      <c r="B38" s="39" t="str">
        <f>+IFERROR(VLOOKUP($A38,Hoja6!$A$3:$P$1124,3,FALSE),"")</f>
        <v/>
      </c>
      <c r="C38" s="39" t="str">
        <f>+UPPER(IFERROR(VLOOKUP($A38,Hoja6!$A$3:$P$1124,4,FALSE),""))</f>
        <v/>
      </c>
      <c r="D38" s="40" t="str">
        <f>+IFERROR(VLOOKUP($A38,Hoja6!$A$3:$P$1124,8,FALSE),"")</f>
        <v/>
      </c>
      <c r="E38" s="40" t="str">
        <f>+IFERROR(VLOOKUP($A38,Hoja6!$A$3:$P$1124,9,FALSE),"")</f>
        <v/>
      </c>
      <c r="F38" s="163" t="str">
        <f>+IFERROR(VLOOKUP($A38,Hoja6!$A$3:$P$1124,10,FALSE),"")</f>
        <v/>
      </c>
      <c r="G38" s="40" t="str">
        <f>+IFERROR(VLOOKUP($A38,Hoja6!$A$3:$P$1124,11,FALSE),"")</f>
        <v/>
      </c>
      <c r="H38" s="40" t="str">
        <f>+IFERROR(VLOOKUP($A38,Hoja6!$A$3:$P$1124,12,FALSE),"")</f>
        <v/>
      </c>
      <c r="I38" s="163" t="str">
        <f>+IFERROR(VLOOKUP($A38,Hoja6!$A$3:$P$1124,13,FALSE),"")</f>
        <v/>
      </c>
      <c r="J38" s="40" t="str">
        <f>+IFERROR(VLOOKUP($A38,Hoja6!$A$3:$P$1124,14,FALSE),"")</f>
        <v/>
      </c>
      <c r="K38" s="149" t="str">
        <f>+IFERROR(VLOOKUP($A38,Hoja6!$A$3:$P$1124,15,FALSE),"")</f>
        <v/>
      </c>
      <c r="L38" s="165" t="str">
        <f>+IFERROR(VLOOKUP($A38,Hoja6!$A$3:$P$1124,16,FALSE),"")</f>
        <v/>
      </c>
    </row>
    <row r="39" spans="1:12" x14ac:dyDescent="0.25">
      <c r="A39" s="145">
        <v>28</v>
      </c>
      <c r="B39" s="39" t="str">
        <f>+IFERROR(VLOOKUP($A39,Hoja6!$A$3:$P$1124,3,FALSE),"")</f>
        <v/>
      </c>
      <c r="C39" s="39" t="str">
        <f>+UPPER(IFERROR(VLOOKUP($A39,Hoja6!$A$3:$P$1124,4,FALSE),""))</f>
        <v/>
      </c>
      <c r="D39" s="40" t="str">
        <f>+IFERROR(VLOOKUP($A39,Hoja6!$A$3:$P$1124,8,FALSE),"")</f>
        <v/>
      </c>
      <c r="E39" s="40" t="str">
        <f>+IFERROR(VLOOKUP($A39,Hoja6!$A$3:$P$1124,9,FALSE),"")</f>
        <v/>
      </c>
      <c r="F39" s="163" t="str">
        <f>+IFERROR(VLOOKUP($A39,Hoja6!$A$3:$P$1124,10,FALSE),"")</f>
        <v/>
      </c>
      <c r="G39" s="40" t="str">
        <f>+IFERROR(VLOOKUP($A39,Hoja6!$A$3:$P$1124,11,FALSE),"")</f>
        <v/>
      </c>
      <c r="H39" s="40" t="str">
        <f>+IFERROR(VLOOKUP($A39,Hoja6!$A$3:$P$1124,12,FALSE),"")</f>
        <v/>
      </c>
      <c r="I39" s="163" t="str">
        <f>+IFERROR(VLOOKUP($A39,Hoja6!$A$3:$P$1124,13,FALSE),"")</f>
        <v/>
      </c>
      <c r="J39" s="40" t="str">
        <f>+IFERROR(VLOOKUP($A39,Hoja6!$A$3:$P$1124,14,FALSE),"")</f>
        <v/>
      </c>
      <c r="K39" s="149" t="str">
        <f>+IFERROR(VLOOKUP($A39,Hoja6!$A$3:$P$1124,15,FALSE),"")</f>
        <v/>
      </c>
      <c r="L39" s="165" t="str">
        <f>+IFERROR(VLOOKUP($A39,Hoja6!$A$3:$P$1124,16,FALSE),"")</f>
        <v/>
      </c>
    </row>
    <row r="40" spans="1:12" x14ac:dyDescent="0.25">
      <c r="A40" s="145">
        <v>29</v>
      </c>
      <c r="B40" s="39" t="str">
        <f>+IFERROR(VLOOKUP($A40,Hoja6!$A$3:$P$1124,3,FALSE),"")</f>
        <v/>
      </c>
      <c r="C40" s="39" t="str">
        <f>+UPPER(IFERROR(VLOOKUP($A40,Hoja6!$A$3:$P$1124,4,FALSE),""))</f>
        <v/>
      </c>
      <c r="D40" s="40" t="str">
        <f>+IFERROR(VLOOKUP($A40,Hoja6!$A$3:$P$1124,8,FALSE),"")</f>
        <v/>
      </c>
      <c r="E40" s="40" t="str">
        <f>+IFERROR(VLOOKUP($A40,Hoja6!$A$3:$P$1124,9,FALSE),"")</f>
        <v/>
      </c>
      <c r="F40" s="163" t="str">
        <f>+IFERROR(VLOOKUP($A40,Hoja6!$A$3:$P$1124,10,FALSE),"")</f>
        <v/>
      </c>
      <c r="G40" s="40" t="str">
        <f>+IFERROR(VLOOKUP($A40,Hoja6!$A$3:$P$1124,11,FALSE),"")</f>
        <v/>
      </c>
      <c r="H40" s="40" t="str">
        <f>+IFERROR(VLOOKUP($A40,Hoja6!$A$3:$P$1124,12,FALSE),"")</f>
        <v/>
      </c>
      <c r="I40" s="163" t="str">
        <f>+IFERROR(VLOOKUP($A40,Hoja6!$A$3:$P$1124,13,FALSE),"")</f>
        <v/>
      </c>
      <c r="J40" s="40" t="str">
        <f>+IFERROR(VLOOKUP($A40,Hoja6!$A$3:$P$1124,14,FALSE),"")</f>
        <v/>
      </c>
      <c r="K40" s="149" t="str">
        <f>+IFERROR(VLOOKUP($A40,Hoja6!$A$3:$P$1124,15,FALSE),"")</f>
        <v/>
      </c>
      <c r="L40" s="165" t="str">
        <f>+IFERROR(VLOOKUP($A40,Hoja6!$A$3:$P$1124,16,FALSE),"")</f>
        <v/>
      </c>
    </row>
    <row r="41" spans="1:12" x14ac:dyDescent="0.25">
      <c r="A41" s="145">
        <v>30</v>
      </c>
      <c r="B41" s="39" t="str">
        <f>+IFERROR(VLOOKUP($A41,Hoja6!$A$3:$P$1124,3,FALSE),"")</f>
        <v/>
      </c>
      <c r="C41" s="39" t="str">
        <f>+UPPER(IFERROR(VLOOKUP($A41,Hoja6!$A$3:$P$1124,4,FALSE),""))</f>
        <v/>
      </c>
      <c r="D41" s="40" t="str">
        <f>+IFERROR(VLOOKUP($A41,Hoja6!$A$3:$P$1124,8,FALSE),"")</f>
        <v/>
      </c>
      <c r="E41" s="40" t="str">
        <f>+IFERROR(VLOOKUP($A41,Hoja6!$A$3:$P$1124,9,FALSE),"")</f>
        <v/>
      </c>
      <c r="F41" s="163" t="str">
        <f>+IFERROR(VLOOKUP($A41,Hoja6!$A$3:$P$1124,10,FALSE),"")</f>
        <v/>
      </c>
      <c r="G41" s="40" t="str">
        <f>+IFERROR(VLOOKUP($A41,Hoja6!$A$3:$P$1124,11,FALSE),"")</f>
        <v/>
      </c>
      <c r="H41" s="40" t="str">
        <f>+IFERROR(VLOOKUP($A41,Hoja6!$A$3:$P$1124,12,FALSE),"")</f>
        <v/>
      </c>
      <c r="I41" s="163" t="str">
        <f>+IFERROR(VLOOKUP($A41,Hoja6!$A$3:$P$1124,13,FALSE),"")</f>
        <v/>
      </c>
      <c r="J41" s="40" t="str">
        <f>+IFERROR(VLOOKUP($A41,Hoja6!$A$3:$P$1124,14,FALSE),"")</f>
        <v/>
      </c>
      <c r="K41" s="149" t="str">
        <f>+IFERROR(VLOOKUP($A41,Hoja6!$A$3:$P$1124,15,FALSE),"")</f>
        <v/>
      </c>
      <c r="L41" s="165" t="str">
        <f>+IFERROR(VLOOKUP($A41,Hoja6!$A$3:$P$1124,16,FALSE),"")</f>
        <v/>
      </c>
    </row>
    <row r="42" spans="1:12" x14ac:dyDescent="0.25">
      <c r="A42" s="145">
        <v>31</v>
      </c>
      <c r="B42" s="39" t="str">
        <f>+IFERROR(VLOOKUP($A42,Hoja6!$A$3:$P$1124,3,FALSE),"")</f>
        <v/>
      </c>
      <c r="C42" s="39" t="str">
        <f>+UPPER(IFERROR(VLOOKUP($A42,Hoja6!$A$3:$P$1124,4,FALSE),""))</f>
        <v/>
      </c>
      <c r="D42" s="40" t="str">
        <f>+IFERROR(VLOOKUP($A42,Hoja6!$A$3:$P$1124,8,FALSE),"")</f>
        <v/>
      </c>
      <c r="E42" s="40" t="str">
        <f>+IFERROR(VLOOKUP($A42,Hoja6!$A$3:$P$1124,9,FALSE),"")</f>
        <v/>
      </c>
      <c r="F42" s="163" t="str">
        <f>+IFERROR(VLOOKUP($A42,Hoja6!$A$3:$P$1124,10,FALSE),"")</f>
        <v/>
      </c>
      <c r="G42" s="40" t="str">
        <f>+IFERROR(VLOOKUP($A42,Hoja6!$A$3:$P$1124,11,FALSE),"")</f>
        <v/>
      </c>
      <c r="H42" s="40" t="str">
        <f>+IFERROR(VLOOKUP($A42,Hoja6!$A$3:$P$1124,12,FALSE),"")</f>
        <v/>
      </c>
      <c r="I42" s="163" t="str">
        <f>+IFERROR(VLOOKUP($A42,Hoja6!$A$3:$P$1124,13,FALSE),"")</f>
        <v/>
      </c>
      <c r="J42" s="40" t="str">
        <f>+IFERROR(VLOOKUP($A42,Hoja6!$A$3:$P$1124,14,FALSE),"")</f>
        <v/>
      </c>
      <c r="K42" s="149" t="str">
        <f>+IFERROR(VLOOKUP($A42,Hoja6!$A$3:$P$1124,15,FALSE),"")</f>
        <v/>
      </c>
      <c r="L42" s="165" t="str">
        <f>+IFERROR(VLOOKUP($A42,Hoja6!$A$3:$P$1124,16,FALSE),"")</f>
        <v/>
      </c>
    </row>
    <row r="43" spans="1:12" x14ac:dyDescent="0.25">
      <c r="A43" s="145">
        <v>32</v>
      </c>
      <c r="B43" s="39" t="str">
        <f>+IFERROR(VLOOKUP($A43,Hoja6!$A$3:$P$1124,3,FALSE),"")</f>
        <v/>
      </c>
      <c r="C43" s="39" t="str">
        <f>+UPPER(IFERROR(VLOOKUP($A43,Hoja6!$A$3:$P$1124,4,FALSE),""))</f>
        <v/>
      </c>
      <c r="D43" s="40" t="str">
        <f>+IFERROR(VLOOKUP($A43,Hoja6!$A$3:$P$1124,8,FALSE),"")</f>
        <v/>
      </c>
      <c r="E43" s="40" t="str">
        <f>+IFERROR(VLOOKUP($A43,Hoja6!$A$3:$P$1124,9,FALSE),"")</f>
        <v/>
      </c>
      <c r="F43" s="163" t="str">
        <f>+IFERROR(VLOOKUP($A43,Hoja6!$A$3:$P$1124,10,FALSE),"")</f>
        <v/>
      </c>
      <c r="G43" s="40" t="str">
        <f>+IFERROR(VLOOKUP($A43,Hoja6!$A$3:$P$1124,11,FALSE),"")</f>
        <v/>
      </c>
      <c r="H43" s="40" t="str">
        <f>+IFERROR(VLOOKUP($A43,Hoja6!$A$3:$P$1124,12,FALSE),"")</f>
        <v/>
      </c>
      <c r="I43" s="163" t="str">
        <f>+IFERROR(VLOOKUP($A43,Hoja6!$A$3:$P$1124,13,FALSE),"")</f>
        <v/>
      </c>
      <c r="J43" s="40" t="str">
        <f>+IFERROR(VLOOKUP($A43,Hoja6!$A$3:$P$1124,14,FALSE),"")</f>
        <v/>
      </c>
      <c r="K43" s="149" t="str">
        <f>+IFERROR(VLOOKUP($A43,Hoja6!$A$3:$P$1124,15,FALSE),"")</f>
        <v/>
      </c>
      <c r="L43" s="165" t="str">
        <f>+IFERROR(VLOOKUP($A43,Hoja6!$A$3:$P$1124,16,FALSE),"")</f>
        <v/>
      </c>
    </row>
    <row r="44" spans="1:12" x14ac:dyDescent="0.25">
      <c r="A44" s="145">
        <v>33</v>
      </c>
      <c r="B44" s="39" t="str">
        <f>+IFERROR(VLOOKUP($A44,Hoja6!$A$3:$P$1124,3,FALSE),"")</f>
        <v/>
      </c>
      <c r="C44" s="39" t="str">
        <f>+UPPER(IFERROR(VLOOKUP($A44,Hoja6!$A$3:$P$1124,4,FALSE),""))</f>
        <v/>
      </c>
      <c r="D44" s="40" t="str">
        <f>+IFERROR(VLOOKUP($A44,Hoja6!$A$3:$P$1124,8,FALSE),"")</f>
        <v/>
      </c>
      <c r="E44" s="40" t="str">
        <f>+IFERROR(VLOOKUP($A44,Hoja6!$A$3:$P$1124,9,FALSE),"")</f>
        <v/>
      </c>
      <c r="F44" s="163" t="str">
        <f>+IFERROR(VLOOKUP($A44,Hoja6!$A$3:$P$1124,10,FALSE),"")</f>
        <v/>
      </c>
      <c r="G44" s="40" t="str">
        <f>+IFERROR(VLOOKUP($A44,Hoja6!$A$3:$P$1124,11,FALSE),"")</f>
        <v/>
      </c>
      <c r="H44" s="40" t="str">
        <f>+IFERROR(VLOOKUP($A44,Hoja6!$A$3:$P$1124,12,FALSE),"")</f>
        <v/>
      </c>
      <c r="I44" s="163" t="str">
        <f>+IFERROR(VLOOKUP($A44,Hoja6!$A$3:$P$1124,13,FALSE),"")</f>
        <v/>
      </c>
      <c r="J44" s="40" t="str">
        <f>+IFERROR(VLOOKUP($A44,Hoja6!$A$3:$P$1124,14,FALSE),"")</f>
        <v/>
      </c>
      <c r="K44" s="149" t="str">
        <f>+IFERROR(VLOOKUP($A44,Hoja6!$A$3:$P$1124,15,FALSE),"")</f>
        <v/>
      </c>
      <c r="L44" s="165" t="str">
        <f>+IFERROR(VLOOKUP($A44,Hoja6!$A$3:$P$1124,16,FALSE),"")</f>
        <v/>
      </c>
    </row>
    <row r="45" spans="1:12" x14ac:dyDescent="0.25">
      <c r="A45" s="145">
        <v>34</v>
      </c>
      <c r="B45" s="39" t="str">
        <f>+IFERROR(VLOOKUP($A45,Hoja6!$A$3:$P$1124,3,FALSE),"")</f>
        <v/>
      </c>
      <c r="C45" s="39" t="str">
        <f>+UPPER(IFERROR(VLOOKUP($A45,Hoja6!$A$3:$P$1124,4,FALSE),""))</f>
        <v/>
      </c>
      <c r="D45" s="40" t="str">
        <f>+IFERROR(VLOOKUP($A45,Hoja6!$A$3:$P$1124,8,FALSE),"")</f>
        <v/>
      </c>
      <c r="E45" s="40" t="str">
        <f>+IFERROR(VLOOKUP($A45,Hoja6!$A$3:$P$1124,9,FALSE),"")</f>
        <v/>
      </c>
      <c r="F45" s="163" t="str">
        <f>+IFERROR(VLOOKUP($A45,Hoja6!$A$3:$P$1124,10,FALSE),"")</f>
        <v/>
      </c>
      <c r="G45" s="40" t="str">
        <f>+IFERROR(VLOOKUP($A45,Hoja6!$A$3:$P$1124,11,FALSE),"")</f>
        <v/>
      </c>
      <c r="H45" s="40" t="str">
        <f>+IFERROR(VLOOKUP($A45,Hoja6!$A$3:$P$1124,12,FALSE),"")</f>
        <v/>
      </c>
      <c r="I45" s="163" t="str">
        <f>+IFERROR(VLOOKUP($A45,Hoja6!$A$3:$P$1124,13,FALSE),"")</f>
        <v/>
      </c>
      <c r="J45" s="40" t="str">
        <f>+IFERROR(VLOOKUP($A45,Hoja6!$A$3:$P$1124,14,FALSE),"")</f>
        <v/>
      </c>
      <c r="K45" s="149" t="str">
        <f>+IFERROR(VLOOKUP($A45,Hoja6!$A$3:$P$1124,15,FALSE),"")</f>
        <v/>
      </c>
      <c r="L45" s="165" t="str">
        <f>+IFERROR(VLOOKUP($A45,Hoja6!$A$3:$P$1124,16,FALSE),"")</f>
        <v/>
      </c>
    </row>
    <row r="46" spans="1:12" x14ac:dyDescent="0.25">
      <c r="A46" s="145">
        <v>35</v>
      </c>
      <c r="B46" s="39" t="str">
        <f>+IFERROR(VLOOKUP($A46,Hoja6!$A$3:$P$1124,3,FALSE),"")</f>
        <v/>
      </c>
      <c r="C46" s="39" t="str">
        <f>+UPPER(IFERROR(VLOOKUP($A46,Hoja6!$A$3:$P$1124,4,FALSE),""))</f>
        <v/>
      </c>
      <c r="D46" s="40" t="str">
        <f>+IFERROR(VLOOKUP($A46,Hoja6!$A$3:$P$1124,8,FALSE),"")</f>
        <v/>
      </c>
      <c r="E46" s="40" t="str">
        <f>+IFERROR(VLOOKUP($A46,Hoja6!$A$3:$P$1124,9,FALSE),"")</f>
        <v/>
      </c>
      <c r="F46" s="163" t="str">
        <f>+IFERROR(VLOOKUP($A46,Hoja6!$A$3:$P$1124,10,FALSE),"")</f>
        <v/>
      </c>
      <c r="G46" s="40" t="str">
        <f>+IFERROR(VLOOKUP($A46,Hoja6!$A$3:$P$1124,11,FALSE),"")</f>
        <v/>
      </c>
      <c r="H46" s="40" t="str">
        <f>+IFERROR(VLOOKUP($A46,Hoja6!$A$3:$P$1124,12,FALSE),"")</f>
        <v/>
      </c>
      <c r="I46" s="163" t="str">
        <f>+IFERROR(VLOOKUP($A46,Hoja6!$A$3:$P$1124,13,FALSE),"")</f>
        <v/>
      </c>
      <c r="J46" s="40" t="str">
        <f>+IFERROR(VLOOKUP($A46,Hoja6!$A$3:$P$1124,14,FALSE),"")</f>
        <v/>
      </c>
      <c r="K46" s="149" t="str">
        <f>+IFERROR(VLOOKUP($A46,Hoja6!$A$3:$P$1124,15,FALSE),"")</f>
        <v/>
      </c>
      <c r="L46" s="165" t="str">
        <f>+IFERROR(VLOOKUP($A46,Hoja6!$A$3:$P$1124,16,FALSE),"")</f>
        <v/>
      </c>
    </row>
    <row r="47" spans="1:12" x14ac:dyDescent="0.25">
      <c r="A47" s="145">
        <v>36</v>
      </c>
      <c r="B47" s="39" t="str">
        <f>+IFERROR(VLOOKUP($A47,Hoja6!$A$3:$P$1124,3,FALSE),"")</f>
        <v/>
      </c>
      <c r="C47" s="39" t="str">
        <f>+UPPER(IFERROR(VLOOKUP($A47,Hoja6!$A$3:$P$1124,4,FALSE),""))</f>
        <v/>
      </c>
      <c r="D47" s="40" t="str">
        <f>+IFERROR(VLOOKUP($A47,Hoja6!$A$3:$P$1124,8,FALSE),"")</f>
        <v/>
      </c>
      <c r="E47" s="40" t="str">
        <f>+IFERROR(VLOOKUP($A47,Hoja6!$A$3:$P$1124,9,FALSE),"")</f>
        <v/>
      </c>
      <c r="F47" s="163" t="str">
        <f>+IFERROR(VLOOKUP($A47,Hoja6!$A$3:$P$1124,10,FALSE),"")</f>
        <v/>
      </c>
      <c r="G47" s="40" t="str">
        <f>+IFERROR(VLOOKUP($A47,Hoja6!$A$3:$P$1124,11,FALSE),"")</f>
        <v/>
      </c>
      <c r="H47" s="40" t="str">
        <f>+IFERROR(VLOOKUP($A47,Hoja6!$A$3:$P$1124,12,FALSE),"")</f>
        <v/>
      </c>
      <c r="I47" s="163" t="str">
        <f>+IFERROR(VLOOKUP($A47,Hoja6!$A$3:$P$1124,13,FALSE),"")</f>
        <v/>
      </c>
      <c r="J47" s="40" t="str">
        <f>+IFERROR(VLOOKUP($A47,Hoja6!$A$3:$P$1124,14,FALSE),"")</f>
        <v/>
      </c>
      <c r="K47" s="149" t="str">
        <f>+IFERROR(VLOOKUP($A47,Hoja6!$A$3:$P$1124,15,FALSE),"")</f>
        <v/>
      </c>
      <c r="L47" s="165" t="str">
        <f>+IFERROR(VLOOKUP($A47,Hoja6!$A$3:$P$1124,16,FALSE),"")</f>
        <v/>
      </c>
    </row>
    <row r="48" spans="1:12" x14ac:dyDescent="0.25">
      <c r="A48" s="145">
        <v>37</v>
      </c>
      <c r="B48" s="39" t="str">
        <f>+IFERROR(VLOOKUP($A48,Hoja6!$A$3:$P$1124,3,FALSE),"")</f>
        <v/>
      </c>
      <c r="C48" s="39" t="str">
        <f>+UPPER(IFERROR(VLOOKUP($A48,Hoja6!$A$3:$P$1124,4,FALSE),""))</f>
        <v/>
      </c>
      <c r="D48" s="40" t="str">
        <f>+IFERROR(VLOOKUP($A48,Hoja6!$A$3:$P$1124,8,FALSE),"")</f>
        <v/>
      </c>
      <c r="E48" s="40" t="str">
        <f>+IFERROR(VLOOKUP($A48,Hoja6!$A$3:$P$1124,9,FALSE),"")</f>
        <v/>
      </c>
      <c r="F48" s="163" t="str">
        <f>+IFERROR(VLOOKUP($A48,Hoja6!$A$3:$P$1124,10,FALSE),"")</f>
        <v/>
      </c>
      <c r="G48" s="40" t="str">
        <f>+IFERROR(VLOOKUP($A48,Hoja6!$A$3:$P$1124,11,FALSE),"")</f>
        <v/>
      </c>
      <c r="H48" s="40" t="str">
        <f>+IFERROR(VLOOKUP($A48,Hoja6!$A$3:$P$1124,12,FALSE),"")</f>
        <v/>
      </c>
      <c r="I48" s="163" t="str">
        <f>+IFERROR(VLOOKUP($A48,Hoja6!$A$3:$P$1124,13,FALSE),"")</f>
        <v/>
      </c>
      <c r="J48" s="40" t="str">
        <f>+IFERROR(VLOOKUP($A48,Hoja6!$A$3:$P$1124,14,FALSE),"")</f>
        <v/>
      </c>
      <c r="K48" s="149" t="str">
        <f>+IFERROR(VLOOKUP($A48,Hoja6!$A$3:$P$1124,15,FALSE),"")</f>
        <v/>
      </c>
      <c r="L48" s="165" t="str">
        <f>+IFERROR(VLOOKUP($A48,Hoja6!$A$3:$P$1124,16,FALSE),"")</f>
        <v/>
      </c>
    </row>
    <row r="49" spans="1:12" x14ac:dyDescent="0.25">
      <c r="A49" s="145">
        <v>38</v>
      </c>
      <c r="B49" s="39" t="str">
        <f>+IFERROR(VLOOKUP($A49,Hoja6!$A$3:$P$1124,3,FALSE),"")</f>
        <v/>
      </c>
      <c r="C49" s="39" t="str">
        <f>+UPPER(IFERROR(VLOOKUP($A49,Hoja6!$A$3:$P$1124,4,FALSE),""))</f>
        <v/>
      </c>
      <c r="D49" s="40" t="str">
        <f>+IFERROR(VLOOKUP($A49,Hoja6!$A$3:$P$1124,8,FALSE),"")</f>
        <v/>
      </c>
      <c r="E49" s="40" t="str">
        <f>+IFERROR(VLOOKUP($A49,Hoja6!$A$3:$P$1124,9,FALSE),"")</f>
        <v/>
      </c>
      <c r="F49" s="163" t="str">
        <f>+IFERROR(VLOOKUP($A49,Hoja6!$A$3:$P$1124,10,FALSE),"")</f>
        <v/>
      </c>
      <c r="G49" s="40" t="str">
        <f>+IFERROR(VLOOKUP($A49,Hoja6!$A$3:$P$1124,11,FALSE),"")</f>
        <v/>
      </c>
      <c r="H49" s="40" t="str">
        <f>+IFERROR(VLOOKUP($A49,Hoja6!$A$3:$P$1124,12,FALSE),"")</f>
        <v/>
      </c>
      <c r="I49" s="163" t="str">
        <f>+IFERROR(VLOOKUP($A49,Hoja6!$A$3:$P$1124,13,FALSE),"")</f>
        <v/>
      </c>
      <c r="J49" s="40" t="str">
        <f>+IFERROR(VLOOKUP($A49,Hoja6!$A$3:$P$1124,14,FALSE),"")</f>
        <v/>
      </c>
      <c r="K49" s="149" t="str">
        <f>+IFERROR(VLOOKUP($A49,Hoja6!$A$3:$P$1124,15,FALSE),"")</f>
        <v/>
      </c>
      <c r="L49" s="165" t="str">
        <f>+IFERROR(VLOOKUP($A49,Hoja6!$A$3:$P$1124,16,FALSE),"")</f>
        <v/>
      </c>
    </row>
    <row r="50" spans="1:12" x14ac:dyDescent="0.25">
      <c r="A50" s="145">
        <v>39</v>
      </c>
      <c r="B50" s="39" t="str">
        <f>+IFERROR(VLOOKUP($A50,Hoja6!$A$3:$P$1124,3,FALSE),"")</f>
        <v/>
      </c>
      <c r="C50" s="39" t="str">
        <f>+UPPER(IFERROR(VLOOKUP($A50,Hoja6!$A$3:$P$1124,4,FALSE),""))</f>
        <v/>
      </c>
      <c r="D50" s="40" t="str">
        <f>+IFERROR(VLOOKUP($A50,Hoja6!$A$3:$P$1124,8,FALSE),"")</f>
        <v/>
      </c>
      <c r="E50" s="40" t="str">
        <f>+IFERROR(VLOOKUP($A50,Hoja6!$A$3:$P$1124,9,FALSE),"")</f>
        <v/>
      </c>
      <c r="F50" s="163" t="str">
        <f>+IFERROR(VLOOKUP($A50,Hoja6!$A$3:$P$1124,10,FALSE),"")</f>
        <v/>
      </c>
      <c r="G50" s="40" t="str">
        <f>+IFERROR(VLOOKUP($A50,Hoja6!$A$3:$P$1124,11,FALSE),"")</f>
        <v/>
      </c>
      <c r="H50" s="40" t="str">
        <f>+IFERROR(VLOOKUP($A50,Hoja6!$A$3:$P$1124,12,FALSE),"")</f>
        <v/>
      </c>
      <c r="I50" s="163" t="str">
        <f>+IFERROR(VLOOKUP($A50,Hoja6!$A$3:$P$1124,13,FALSE),"")</f>
        <v/>
      </c>
      <c r="J50" s="40" t="str">
        <f>+IFERROR(VLOOKUP($A50,Hoja6!$A$3:$P$1124,14,FALSE),"")</f>
        <v/>
      </c>
      <c r="K50" s="149" t="str">
        <f>+IFERROR(VLOOKUP($A50,Hoja6!$A$3:$P$1124,15,FALSE),"")</f>
        <v/>
      </c>
      <c r="L50" s="165" t="str">
        <f>+IFERROR(VLOOKUP($A50,Hoja6!$A$3:$P$1124,16,FALSE),"")</f>
        <v/>
      </c>
    </row>
    <row r="51" spans="1:12" x14ac:dyDescent="0.25">
      <c r="A51" s="145">
        <v>40</v>
      </c>
      <c r="B51" s="39" t="str">
        <f>+IFERROR(VLOOKUP($A51,Hoja6!$A$3:$P$1124,3,FALSE),"")</f>
        <v/>
      </c>
      <c r="C51" s="39" t="str">
        <f>+UPPER(IFERROR(VLOOKUP($A51,Hoja6!$A$3:$P$1124,4,FALSE),""))</f>
        <v/>
      </c>
      <c r="D51" s="40" t="str">
        <f>+IFERROR(VLOOKUP($A51,Hoja6!$A$3:$P$1124,8,FALSE),"")</f>
        <v/>
      </c>
      <c r="E51" s="40" t="str">
        <f>+IFERROR(VLOOKUP($A51,Hoja6!$A$3:$P$1124,9,FALSE),"")</f>
        <v/>
      </c>
      <c r="F51" s="163" t="str">
        <f>+IFERROR(VLOOKUP($A51,Hoja6!$A$3:$P$1124,10,FALSE),"")</f>
        <v/>
      </c>
      <c r="G51" s="40" t="str">
        <f>+IFERROR(VLOOKUP($A51,Hoja6!$A$3:$P$1124,11,FALSE),"")</f>
        <v/>
      </c>
      <c r="H51" s="40" t="str">
        <f>+IFERROR(VLOOKUP($A51,Hoja6!$A$3:$P$1124,12,FALSE),"")</f>
        <v/>
      </c>
      <c r="I51" s="163" t="str">
        <f>+IFERROR(VLOOKUP($A51,Hoja6!$A$3:$P$1124,13,FALSE),"")</f>
        <v/>
      </c>
      <c r="J51" s="40" t="str">
        <f>+IFERROR(VLOOKUP($A51,Hoja6!$A$3:$P$1124,14,FALSE),"")</f>
        <v/>
      </c>
      <c r="K51" s="149" t="str">
        <f>+IFERROR(VLOOKUP($A51,Hoja6!$A$3:$P$1124,15,FALSE),"")</f>
        <v/>
      </c>
      <c r="L51" s="165" t="str">
        <f>+IFERROR(VLOOKUP($A51,Hoja6!$A$3:$P$1124,16,FALSE),"")</f>
        <v/>
      </c>
    </row>
    <row r="52" spans="1:12" x14ac:dyDescent="0.25">
      <c r="A52" s="145">
        <v>41</v>
      </c>
      <c r="B52" s="39" t="str">
        <f>+IFERROR(VLOOKUP($A52,Hoja6!$A$3:$P$1124,3,FALSE),"")</f>
        <v/>
      </c>
      <c r="C52" s="39" t="str">
        <f>+UPPER(IFERROR(VLOOKUP($A52,Hoja6!$A$3:$P$1124,4,FALSE),""))</f>
        <v/>
      </c>
      <c r="D52" s="40" t="str">
        <f>+IFERROR(VLOOKUP($A52,Hoja6!$A$3:$P$1124,8,FALSE),"")</f>
        <v/>
      </c>
      <c r="E52" s="40" t="str">
        <f>+IFERROR(VLOOKUP($A52,Hoja6!$A$3:$P$1124,9,FALSE),"")</f>
        <v/>
      </c>
      <c r="F52" s="163" t="str">
        <f>+IFERROR(VLOOKUP($A52,Hoja6!$A$3:$P$1124,10,FALSE),"")</f>
        <v/>
      </c>
      <c r="G52" s="40" t="str">
        <f>+IFERROR(VLOOKUP($A52,Hoja6!$A$3:$P$1124,11,FALSE),"")</f>
        <v/>
      </c>
      <c r="H52" s="40" t="str">
        <f>+IFERROR(VLOOKUP($A52,Hoja6!$A$3:$P$1124,12,FALSE),"")</f>
        <v/>
      </c>
      <c r="I52" s="163" t="str">
        <f>+IFERROR(VLOOKUP($A52,Hoja6!$A$3:$P$1124,13,FALSE),"")</f>
        <v/>
      </c>
      <c r="J52" s="40" t="str">
        <f>+IFERROR(VLOOKUP($A52,Hoja6!$A$3:$P$1124,14,FALSE),"")</f>
        <v/>
      </c>
      <c r="K52" s="149" t="str">
        <f>+IFERROR(VLOOKUP($A52,Hoja6!$A$3:$P$1124,15,FALSE),"")</f>
        <v/>
      </c>
      <c r="L52" s="165" t="str">
        <f>+IFERROR(VLOOKUP($A52,Hoja6!$A$3:$P$1124,16,FALSE),"")</f>
        <v/>
      </c>
    </row>
    <row r="53" spans="1:12" x14ac:dyDescent="0.25">
      <c r="A53" s="145">
        <v>42</v>
      </c>
      <c r="B53" s="39" t="str">
        <f>+IFERROR(VLOOKUP($A53,Hoja6!$A$3:$P$1124,3,FALSE),"")</f>
        <v/>
      </c>
      <c r="C53" s="39" t="str">
        <f>+UPPER(IFERROR(VLOOKUP($A53,Hoja6!$A$3:$P$1124,4,FALSE),""))</f>
        <v/>
      </c>
      <c r="D53" s="40" t="str">
        <f>+IFERROR(VLOOKUP($A53,Hoja6!$A$3:$P$1124,8,FALSE),"")</f>
        <v/>
      </c>
      <c r="E53" s="40" t="str">
        <f>+IFERROR(VLOOKUP($A53,Hoja6!$A$3:$P$1124,9,FALSE),"")</f>
        <v/>
      </c>
      <c r="F53" s="163" t="str">
        <f>+IFERROR(VLOOKUP($A53,Hoja6!$A$3:$P$1124,10,FALSE),"")</f>
        <v/>
      </c>
      <c r="G53" s="40" t="str">
        <f>+IFERROR(VLOOKUP($A53,Hoja6!$A$3:$P$1124,11,FALSE),"")</f>
        <v/>
      </c>
      <c r="H53" s="40" t="str">
        <f>+IFERROR(VLOOKUP($A53,Hoja6!$A$3:$P$1124,12,FALSE),"")</f>
        <v/>
      </c>
      <c r="I53" s="163" t="str">
        <f>+IFERROR(VLOOKUP($A53,Hoja6!$A$3:$P$1124,13,FALSE),"")</f>
        <v/>
      </c>
      <c r="J53" s="40" t="str">
        <f>+IFERROR(VLOOKUP($A53,Hoja6!$A$3:$P$1124,14,FALSE),"")</f>
        <v/>
      </c>
      <c r="K53" s="149" t="str">
        <f>+IFERROR(VLOOKUP($A53,Hoja6!$A$3:$P$1124,15,FALSE),"")</f>
        <v/>
      </c>
      <c r="L53" s="165" t="str">
        <f>+IFERROR(VLOOKUP($A53,Hoja6!$A$3:$P$1124,16,FALSE),"")</f>
        <v/>
      </c>
    </row>
    <row r="54" spans="1:12" x14ac:dyDescent="0.25">
      <c r="A54" s="145">
        <v>43</v>
      </c>
      <c r="B54" s="39" t="str">
        <f>+IFERROR(VLOOKUP($A54,Hoja6!$A$3:$P$1124,3,FALSE),"")</f>
        <v/>
      </c>
      <c r="C54" s="39" t="str">
        <f>+UPPER(IFERROR(VLOOKUP($A54,Hoja6!$A$3:$P$1124,4,FALSE),""))</f>
        <v/>
      </c>
      <c r="D54" s="40" t="str">
        <f>+IFERROR(VLOOKUP($A54,Hoja6!$A$3:$P$1124,8,FALSE),"")</f>
        <v/>
      </c>
      <c r="E54" s="40" t="str">
        <f>+IFERROR(VLOOKUP($A54,Hoja6!$A$3:$P$1124,9,FALSE),"")</f>
        <v/>
      </c>
      <c r="F54" s="163" t="str">
        <f>+IFERROR(VLOOKUP($A54,Hoja6!$A$3:$P$1124,10,FALSE),"")</f>
        <v/>
      </c>
      <c r="G54" s="40" t="str">
        <f>+IFERROR(VLOOKUP($A54,Hoja6!$A$3:$P$1124,11,FALSE),"")</f>
        <v/>
      </c>
      <c r="H54" s="40" t="str">
        <f>+IFERROR(VLOOKUP($A54,Hoja6!$A$3:$P$1124,12,FALSE),"")</f>
        <v/>
      </c>
      <c r="I54" s="163" t="str">
        <f>+IFERROR(VLOOKUP($A54,Hoja6!$A$3:$P$1124,13,FALSE),"")</f>
        <v/>
      </c>
      <c r="J54" s="40" t="str">
        <f>+IFERROR(VLOOKUP($A54,Hoja6!$A$3:$P$1124,14,FALSE),"")</f>
        <v/>
      </c>
      <c r="K54" s="149" t="str">
        <f>+IFERROR(VLOOKUP($A54,Hoja6!$A$3:$P$1124,15,FALSE),"")</f>
        <v/>
      </c>
      <c r="L54" s="165" t="str">
        <f>+IFERROR(VLOOKUP($A54,Hoja6!$A$3:$P$1124,16,FALSE),"")</f>
        <v/>
      </c>
    </row>
    <row r="55" spans="1:12" x14ac:dyDescent="0.25">
      <c r="A55" s="145">
        <v>44</v>
      </c>
      <c r="B55" s="39" t="str">
        <f>+IFERROR(VLOOKUP($A55,Hoja6!$A$3:$P$1124,3,FALSE),"")</f>
        <v/>
      </c>
      <c r="C55" s="39" t="str">
        <f>+UPPER(IFERROR(VLOOKUP($A55,Hoja6!$A$3:$P$1124,4,FALSE),""))</f>
        <v/>
      </c>
      <c r="D55" s="40" t="str">
        <f>+IFERROR(VLOOKUP($A55,Hoja6!$A$3:$P$1124,8,FALSE),"")</f>
        <v/>
      </c>
      <c r="E55" s="40" t="str">
        <f>+IFERROR(VLOOKUP($A55,Hoja6!$A$3:$P$1124,9,FALSE),"")</f>
        <v/>
      </c>
      <c r="F55" s="163" t="str">
        <f>+IFERROR(VLOOKUP($A55,Hoja6!$A$3:$P$1124,10,FALSE),"")</f>
        <v/>
      </c>
      <c r="G55" s="40" t="str">
        <f>+IFERROR(VLOOKUP($A55,Hoja6!$A$3:$P$1124,11,FALSE),"")</f>
        <v/>
      </c>
      <c r="H55" s="40" t="str">
        <f>+IFERROR(VLOOKUP($A55,Hoja6!$A$3:$P$1124,12,FALSE),"")</f>
        <v/>
      </c>
      <c r="I55" s="163" t="str">
        <f>+IFERROR(VLOOKUP($A55,Hoja6!$A$3:$P$1124,13,FALSE),"")</f>
        <v/>
      </c>
      <c r="J55" s="40" t="str">
        <f>+IFERROR(VLOOKUP($A55,Hoja6!$A$3:$P$1124,14,FALSE),"")</f>
        <v/>
      </c>
      <c r="K55" s="149" t="str">
        <f>+IFERROR(VLOOKUP($A55,Hoja6!$A$3:$P$1124,15,FALSE),"")</f>
        <v/>
      </c>
      <c r="L55" s="165" t="str">
        <f>+IFERROR(VLOOKUP($A55,Hoja6!$A$3:$P$1124,16,FALSE),"")</f>
        <v/>
      </c>
    </row>
    <row r="56" spans="1:12" x14ac:dyDescent="0.25">
      <c r="A56" s="145">
        <v>45</v>
      </c>
      <c r="B56" s="39" t="str">
        <f>+IFERROR(VLOOKUP($A56,Hoja6!$A$3:$P$1124,3,FALSE),"")</f>
        <v/>
      </c>
      <c r="C56" s="39" t="str">
        <f>+UPPER(IFERROR(VLOOKUP($A56,Hoja6!$A$3:$P$1124,4,FALSE),""))</f>
        <v/>
      </c>
      <c r="D56" s="40" t="str">
        <f>+IFERROR(VLOOKUP($A56,Hoja6!$A$3:$P$1124,8,FALSE),"")</f>
        <v/>
      </c>
      <c r="E56" s="40" t="str">
        <f>+IFERROR(VLOOKUP($A56,Hoja6!$A$3:$P$1124,9,FALSE),"")</f>
        <v/>
      </c>
      <c r="F56" s="163" t="str">
        <f>+IFERROR(VLOOKUP($A56,Hoja6!$A$3:$P$1124,10,FALSE),"")</f>
        <v/>
      </c>
      <c r="G56" s="40" t="str">
        <f>+IFERROR(VLOOKUP($A56,Hoja6!$A$3:$P$1124,11,FALSE),"")</f>
        <v/>
      </c>
      <c r="H56" s="40" t="str">
        <f>+IFERROR(VLOOKUP($A56,Hoja6!$A$3:$P$1124,12,FALSE),"")</f>
        <v/>
      </c>
      <c r="I56" s="163" t="str">
        <f>+IFERROR(VLOOKUP($A56,Hoja6!$A$3:$P$1124,13,FALSE),"")</f>
        <v/>
      </c>
      <c r="J56" s="40" t="str">
        <f>+IFERROR(VLOOKUP($A56,Hoja6!$A$3:$P$1124,14,FALSE),"")</f>
        <v/>
      </c>
      <c r="K56" s="149" t="str">
        <f>+IFERROR(VLOOKUP($A56,Hoja6!$A$3:$P$1124,15,FALSE),"")</f>
        <v/>
      </c>
      <c r="L56" s="165" t="str">
        <f>+IFERROR(VLOOKUP($A56,Hoja6!$A$3:$P$1124,16,FALSE),"")</f>
        <v/>
      </c>
    </row>
    <row r="57" spans="1:12" x14ac:dyDescent="0.25">
      <c r="A57" s="145">
        <v>46</v>
      </c>
      <c r="B57" s="39" t="str">
        <f>+IFERROR(VLOOKUP($A57,Hoja6!$A$3:$P$1124,3,FALSE),"")</f>
        <v/>
      </c>
      <c r="C57" s="39" t="str">
        <f>+UPPER(IFERROR(VLOOKUP($A57,Hoja6!$A$3:$P$1124,4,FALSE),""))</f>
        <v/>
      </c>
      <c r="D57" s="40" t="str">
        <f>+IFERROR(VLOOKUP($A57,Hoja6!$A$3:$P$1124,8,FALSE),"")</f>
        <v/>
      </c>
      <c r="E57" s="40" t="str">
        <f>+IFERROR(VLOOKUP($A57,Hoja6!$A$3:$P$1124,9,FALSE),"")</f>
        <v/>
      </c>
      <c r="F57" s="163" t="str">
        <f>+IFERROR(VLOOKUP($A57,Hoja6!$A$3:$P$1124,10,FALSE),"")</f>
        <v/>
      </c>
      <c r="G57" s="40" t="str">
        <f>+IFERROR(VLOOKUP($A57,Hoja6!$A$3:$P$1124,11,FALSE),"")</f>
        <v/>
      </c>
      <c r="H57" s="40" t="str">
        <f>+IFERROR(VLOOKUP($A57,Hoja6!$A$3:$P$1124,12,FALSE),"")</f>
        <v/>
      </c>
      <c r="I57" s="163" t="str">
        <f>+IFERROR(VLOOKUP($A57,Hoja6!$A$3:$P$1124,13,FALSE),"")</f>
        <v/>
      </c>
      <c r="J57" s="40" t="str">
        <f>+IFERROR(VLOOKUP($A57,Hoja6!$A$3:$P$1124,14,FALSE),"")</f>
        <v/>
      </c>
      <c r="K57" s="149" t="str">
        <f>+IFERROR(VLOOKUP($A57,Hoja6!$A$3:$P$1124,15,FALSE),"")</f>
        <v/>
      </c>
      <c r="L57" s="165" t="str">
        <f>+IFERROR(VLOOKUP($A57,Hoja6!$A$3:$P$1124,16,FALSE),"")</f>
        <v/>
      </c>
    </row>
    <row r="58" spans="1:12" x14ac:dyDescent="0.25">
      <c r="A58" s="145">
        <v>47</v>
      </c>
      <c r="B58" s="39" t="str">
        <f>+IFERROR(VLOOKUP($A58,Hoja6!$A$3:$P$1124,3,FALSE),"")</f>
        <v/>
      </c>
      <c r="C58" s="39" t="str">
        <f>+UPPER(IFERROR(VLOOKUP($A58,Hoja6!$A$3:$P$1124,4,FALSE),""))</f>
        <v/>
      </c>
      <c r="D58" s="40" t="str">
        <f>+IFERROR(VLOOKUP($A58,Hoja6!$A$3:$P$1124,8,FALSE),"")</f>
        <v/>
      </c>
      <c r="E58" s="40" t="str">
        <f>+IFERROR(VLOOKUP($A58,Hoja6!$A$3:$P$1124,9,FALSE),"")</f>
        <v/>
      </c>
      <c r="F58" s="163" t="str">
        <f>+IFERROR(VLOOKUP($A58,Hoja6!$A$3:$P$1124,10,FALSE),"")</f>
        <v/>
      </c>
      <c r="G58" s="40" t="str">
        <f>+IFERROR(VLOOKUP($A58,Hoja6!$A$3:$P$1124,11,FALSE),"")</f>
        <v/>
      </c>
      <c r="H58" s="40" t="str">
        <f>+IFERROR(VLOOKUP($A58,Hoja6!$A$3:$P$1124,12,FALSE),"")</f>
        <v/>
      </c>
      <c r="I58" s="163" t="str">
        <f>+IFERROR(VLOOKUP($A58,Hoja6!$A$3:$P$1124,13,FALSE),"")</f>
        <v/>
      </c>
      <c r="J58" s="40" t="str">
        <f>+IFERROR(VLOOKUP($A58,Hoja6!$A$3:$P$1124,14,FALSE),"")</f>
        <v/>
      </c>
      <c r="K58" s="149" t="str">
        <f>+IFERROR(VLOOKUP($A58,Hoja6!$A$3:$P$1124,15,FALSE),"")</f>
        <v/>
      </c>
      <c r="L58" s="165" t="str">
        <f>+IFERROR(VLOOKUP($A58,Hoja6!$A$3:$P$1124,16,FALSE),"")</f>
        <v/>
      </c>
    </row>
    <row r="59" spans="1:12" x14ac:dyDescent="0.25">
      <c r="A59" s="145">
        <v>48</v>
      </c>
      <c r="B59" s="39" t="str">
        <f>+IFERROR(VLOOKUP($A59,Hoja6!$A$3:$P$1124,3,FALSE),"")</f>
        <v/>
      </c>
      <c r="C59" s="39" t="str">
        <f>+UPPER(IFERROR(VLOOKUP($A59,Hoja6!$A$3:$P$1124,4,FALSE),""))</f>
        <v/>
      </c>
      <c r="D59" s="40" t="str">
        <f>+IFERROR(VLOOKUP($A59,Hoja6!$A$3:$P$1124,8,FALSE),"")</f>
        <v/>
      </c>
      <c r="E59" s="40" t="str">
        <f>+IFERROR(VLOOKUP($A59,Hoja6!$A$3:$P$1124,9,FALSE),"")</f>
        <v/>
      </c>
      <c r="F59" s="163" t="str">
        <f>+IFERROR(VLOOKUP($A59,Hoja6!$A$3:$P$1124,10,FALSE),"")</f>
        <v/>
      </c>
      <c r="G59" s="40" t="str">
        <f>+IFERROR(VLOOKUP($A59,Hoja6!$A$3:$P$1124,11,FALSE),"")</f>
        <v/>
      </c>
      <c r="H59" s="40" t="str">
        <f>+IFERROR(VLOOKUP($A59,Hoja6!$A$3:$P$1124,12,FALSE),"")</f>
        <v/>
      </c>
      <c r="I59" s="163" t="str">
        <f>+IFERROR(VLOOKUP($A59,Hoja6!$A$3:$P$1124,13,FALSE),"")</f>
        <v/>
      </c>
      <c r="J59" s="40" t="str">
        <f>+IFERROR(VLOOKUP($A59,Hoja6!$A$3:$P$1124,14,FALSE),"")</f>
        <v/>
      </c>
      <c r="K59" s="149" t="str">
        <f>+IFERROR(VLOOKUP($A59,Hoja6!$A$3:$P$1124,15,FALSE),"")</f>
        <v/>
      </c>
      <c r="L59" s="165" t="str">
        <f>+IFERROR(VLOOKUP($A59,Hoja6!$A$3:$P$1124,16,FALSE),"")</f>
        <v/>
      </c>
    </row>
    <row r="60" spans="1:12" x14ac:dyDescent="0.25">
      <c r="A60" s="145">
        <v>49</v>
      </c>
      <c r="B60" s="39" t="str">
        <f>+IFERROR(VLOOKUP($A60,Hoja6!$A$3:$P$1124,3,FALSE),"")</f>
        <v/>
      </c>
      <c r="C60" s="39" t="str">
        <f>+UPPER(IFERROR(VLOOKUP($A60,Hoja6!$A$3:$P$1124,4,FALSE),""))</f>
        <v/>
      </c>
      <c r="D60" s="40" t="str">
        <f>+IFERROR(VLOOKUP($A60,Hoja6!$A$3:$P$1124,8,FALSE),"")</f>
        <v/>
      </c>
      <c r="E60" s="40" t="str">
        <f>+IFERROR(VLOOKUP($A60,Hoja6!$A$3:$P$1124,9,FALSE),"")</f>
        <v/>
      </c>
      <c r="F60" s="163" t="str">
        <f>+IFERROR(VLOOKUP($A60,Hoja6!$A$3:$P$1124,10,FALSE),"")</f>
        <v/>
      </c>
      <c r="G60" s="40" t="str">
        <f>+IFERROR(VLOOKUP($A60,Hoja6!$A$3:$P$1124,11,FALSE),"")</f>
        <v/>
      </c>
      <c r="H60" s="40" t="str">
        <f>+IFERROR(VLOOKUP($A60,Hoja6!$A$3:$P$1124,12,FALSE),"")</f>
        <v/>
      </c>
      <c r="I60" s="163" t="str">
        <f>+IFERROR(VLOOKUP($A60,Hoja6!$A$3:$P$1124,13,FALSE),"")</f>
        <v/>
      </c>
      <c r="J60" s="40" t="str">
        <f>+IFERROR(VLOOKUP($A60,Hoja6!$A$3:$P$1124,14,FALSE),"")</f>
        <v/>
      </c>
      <c r="K60" s="149" t="str">
        <f>+IFERROR(VLOOKUP($A60,Hoja6!$A$3:$P$1124,15,FALSE),"")</f>
        <v/>
      </c>
      <c r="L60" s="165" t="str">
        <f>+IFERROR(VLOOKUP($A60,Hoja6!$A$3:$P$1124,16,FALSE),"")</f>
        <v/>
      </c>
    </row>
    <row r="61" spans="1:12" x14ac:dyDescent="0.25">
      <c r="A61" s="145">
        <v>50</v>
      </c>
      <c r="B61" s="39" t="str">
        <f>+IFERROR(VLOOKUP($A61,Hoja6!$A$3:$P$1124,3,FALSE),"")</f>
        <v/>
      </c>
      <c r="C61" s="39" t="str">
        <f>+UPPER(IFERROR(VLOOKUP($A61,Hoja6!$A$3:$P$1124,4,FALSE),""))</f>
        <v/>
      </c>
      <c r="D61" s="40" t="str">
        <f>+IFERROR(VLOOKUP($A61,Hoja6!$A$3:$P$1124,8,FALSE),"")</f>
        <v/>
      </c>
      <c r="E61" s="40" t="str">
        <f>+IFERROR(VLOOKUP($A61,Hoja6!$A$3:$P$1124,9,FALSE),"")</f>
        <v/>
      </c>
      <c r="F61" s="163" t="str">
        <f>+IFERROR(VLOOKUP($A61,Hoja6!$A$3:$P$1124,10,FALSE),"")</f>
        <v/>
      </c>
      <c r="G61" s="40" t="str">
        <f>+IFERROR(VLOOKUP($A61,Hoja6!$A$3:$P$1124,11,FALSE),"")</f>
        <v/>
      </c>
      <c r="H61" s="40" t="str">
        <f>+IFERROR(VLOOKUP($A61,Hoja6!$A$3:$P$1124,12,FALSE),"")</f>
        <v/>
      </c>
      <c r="I61" s="163" t="str">
        <f>+IFERROR(VLOOKUP($A61,Hoja6!$A$3:$P$1124,13,FALSE),"")</f>
        <v/>
      </c>
      <c r="J61" s="40" t="str">
        <f>+IFERROR(VLOOKUP($A61,Hoja6!$A$3:$P$1124,14,FALSE),"")</f>
        <v/>
      </c>
      <c r="K61" s="149" t="str">
        <f>+IFERROR(VLOOKUP($A61,Hoja6!$A$3:$P$1124,15,FALSE),"")</f>
        <v/>
      </c>
      <c r="L61" s="165" t="str">
        <f>+IFERROR(VLOOKUP($A61,Hoja6!$A$3:$P$1124,16,FALSE),"")</f>
        <v/>
      </c>
    </row>
    <row r="62" spans="1:12" x14ac:dyDescent="0.25">
      <c r="A62" s="145">
        <v>51</v>
      </c>
      <c r="B62" s="39" t="str">
        <f>+IFERROR(VLOOKUP($A62,Hoja6!$A$3:$P$1124,3,FALSE),"")</f>
        <v/>
      </c>
      <c r="C62" s="39" t="str">
        <f>+UPPER(IFERROR(VLOOKUP($A62,Hoja6!$A$3:$P$1124,4,FALSE),""))</f>
        <v/>
      </c>
      <c r="D62" s="40" t="str">
        <f>+IFERROR(VLOOKUP($A62,Hoja6!$A$3:$P$1124,8,FALSE),"")</f>
        <v/>
      </c>
      <c r="E62" s="40" t="str">
        <f>+IFERROR(VLOOKUP($A62,Hoja6!$A$3:$P$1124,9,FALSE),"")</f>
        <v/>
      </c>
      <c r="F62" s="163" t="str">
        <f>+IFERROR(VLOOKUP($A62,Hoja6!$A$3:$P$1124,10,FALSE),"")</f>
        <v/>
      </c>
      <c r="G62" s="40" t="str">
        <f>+IFERROR(VLOOKUP($A62,Hoja6!$A$3:$P$1124,11,FALSE),"")</f>
        <v/>
      </c>
      <c r="H62" s="40" t="str">
        <f>+IFERROR(VLOOKUP($A62,Hoja6!$A$3:$P$1124,12,FALSE),"")</f>
        <v/>
      </c>
      <c r="I62" s="163" t="str">
        <f>+IFERROR(VLOOKUP($A62,Hoja6!$A$3:$P$1124,13,FALSE),"")</f>
        <v/>
      </c>
      <c r="J62" s="40" t="str">
        <f>+IFERROR(VLOOKUP($A62,Hoja6!$A$3:$P$1124,14,FALSE),"")</f>
        <v/>
      </c>
      <c r="K62" s="149" t="str">
        <f>+IFERROR(VLOOKUP($A62,Hoja6!$A$3:$P$1124,15,FALSE),"")</f>
        <v/>
      </c>
      <c r="L62" s="165" t="str">
        <f>+IFERROR(VLOOKUP($A62,Hoja6!$A$3:$P$1124,16,FALSE),"")</f>
        <v/>
      </c>
    </row>
    <row r="63" spans="1:12" x14ac:dyDescent="0.25">
      <c r="A63" s="145">
        <v>52</v>
      </c>
      <c r="B63" s="39" t="str">
        <f>+IFERROR(VLOOKUP($A63,Hoja6!$A$3:$P$1124,3,FALSE),"")</f>
        <v/>
      </c>
      <c r="C63" s="39" t="str">
        <f>+UPPER(IFERROR(VLOOKUP($A63,Hoja6!$A$3:$P$1124,4,FALSE),""))</f>
        <v/>
      </c>
      <c r="D63" s="40" t="str">
        <f>+IFERROR(VLOOKUP($A63,Hoja6!$A$3:$P$1124,8,FALSE),"")</f>
        <v/>
      </c>
      <c r="E63" s="40" t="str">
        <f>+IFERROR(VLOOKUP($A63,Hoja6!$A$3:$P$1124,9,FALSE),"")</f>
        <v/>
      </c>
      <c r="F63" s="163" t="str">
        <f>+IFERROR(VLOOKUP($A63,Hoja6!$A$3:$P$1124,10,FALSE),"")</f>
        <v/>
      </c>
      <c r="G63" s="40" t="str">
        <f>+IFERROR(VLOOKUP($A63,Hoja6!$A$3:$P$1124,11,FALSE),"")</f>
        <v/>
      </c>
      <c r="H63" s="40" t="str">
        <f>+IFERROR(VLOOKUP($A63,Hoja6!$A$3:$P$1124,12,FALSE),"")</f>
        <v/>
      </c>
      <c r="I63" s="163" t="str">
        <f>+IFERROR(VLOOKUP($A63,Hoja6!$A$3:$P$1124,13,FALSE),"")</f>
        <v/>
      </c>
      <c r="J63" s="40" t="str">
        <f>+IFERROR(VLOOKUP($A63,Hoja6!$A$3:$P$1124,14,FALSE),"")</f>
        <v/>
      </c>
      <c r="K63" s="149" t="str">
        <f>+IFERROR(VLOOKUP($A63,Hoja6!$A$3:$P$1124,15,FALSE),"")</f>
        <v/>
      </c>
      <c r="L63" s="165" t="str">
        <f>+IFERROR(VLOOKUP($A63,Hoja6!$A$3:$P$1124,16,FALSE),"")</f>
        <v/>
      </c>
    </row>
    <row r="64" spans="1:12" x14ac:dyDescent="0.25">
      <c r="A64" s="145">
        <v>53</v>
      </c>
      <c r="B64" s="39" t="str">
        <f>+IFERROR(VLOOKUP($A64,Hoja6!$A$3:$P$1124,3,FALSE),"")</f>
        <v/>
      </c>
      <c r="C64" s="39" t="str">
        <f>+UPPER(IFERROR(VLOOKUP($A64,Hoja6!$A$3:$P$1124,4,FALSE),""))</f>
        <v/>
      </c>
      <c r="D64" s="40" t="str">
        <f>+IFERROR(VLOOKUP($A64,Hoja6!$A$3:$P$1124,8,FALSE),"")</f>
        <v/>
      </c>
      <c r="E64" s="40" t="str">
        <f>+IFERROR(VLOOKUP($A64,Hoja6!$A$3:$P$1124,9,FALSE),"")</f>
        <v/>
      </c>
      <c r="F64" s="163" t="str">
        <f>+IFERROR(VLOOKUP($A64,Hoja6!$A$3:$P$1124,10,FALSE),"")</f>
        <v/>
      </c>
      <c r="G64" s="40" t="str">
        <f>+IFERROR(VLOOKUP($A64,Hoja6!$A$3:$P$1124,11,FALSE),"")</f>
        <v/>
      </c>
      <c r="H64" s="40" t="str">
        <f>+IFERROR(VLOOKUP($A64,Hoja6!$A$3:$P$1124,12,FALSE),"")</f>
        <v/>
      </c>
      <c r="I64" s="163" t="str">
        <f>+IFERROR(VLOOKUP($A64,Hoja6!$A$3:$P$1124,13,FALSE),"")</f>
        <v/>
      </c>
      <c r="J64" s="40" t="str">
        <f>+IFERROR(VLOOKUP($A64,Hoja6!$A$3:$P$1124,14,FALSE),"")</f>
        <v/>
      </c>
      <c r="K64" s="149" t="str">
        <f>+IFERROR(VLOOKUP($A64,Hoja6!$A$3:$P$1124,15,FALSE),"")</f>
        <v/>
      </c>
      <c r="L64" s="165" t="str">
        <f>+IFERROR(VLOOKUP($A64,Hoja6!$A$3:$P$1124,16,FALSE),"")</f>
        <v/>
      </c>
    </row>
    <row r="65" spans="1:12" x14ac:dyDescent="0.25">
      <c r="A65" s="145">
        <v>54</v>
      </c>
      <c r="B65" s="39" t="str">
        <f>+IFERROR(VLOOKUP($A65,Hoja6!$A$3:$P$1124,3,FALSE),"")</f>
        <v/>
      </c>
      <c r="C65" s="39" t="str">
        <f>+UPPER(IFERROR(VLOOKUP($A65,Hoja6!$A$3:$P$1124,4,FALSE),""))</f>
        <v/>
      </c>
      <c r="D65" s="40" t="str">
        <f>+IFERROR(VLOOKUP($A65,Hoja6!$A$3:$P$1124,8,FALSE),"")</f>
        <v/>
      </c>
      <c r="E65" s="40" t="str">
        <f>+IFERROR(VLOOKUP($A65,Hoja6!$A$3:$P$1124,9,FALSE),"")</f>
        <v/>
      </c>
      <c r="F65" s="163" t="str">
        <f>+IFERROR(VLOOKUP($A65,Hoja6!$A$3:$P$1124,10,FALSE),"")</f>
        <v/>
      </c>
      <c r="G65" s="40" t="str">
        <f>+IFERROR(VLOOKUP($A65,Hoja6!$A$3:$P$1124,11,FALSE),"")</f>
        <v/>
      </c>
      <c r="H65" s="40" t="str">
        <f>+IFERROR(VLOOKUP($A65,Hoja6!$A$3:$P$1124,12,FALSE),"")</f>
        <v/>
      </c>
      <c r="I65" s="163" t="str">
        <f>+IFERROR(VLOOKUP($A65,Hoja6!$A$3:$P$1124,13,FALSE),"")</f>
        <v/>
      </c>
      <c r="J65" s="40" t="str">
        <f>+IFERROR(VLOOKUP($A65,Hoja6!$A$3:$P$1124,14,FALSE),"")</f>
        <v/>
      </c>
      <c r="K65" s="149" t="str">
        <f>+IFERROR(VLOOKUP($A65,Hoja6!$A$3:$P$1124,15,FALSE),"")</f>
        <v/>
      </c>
      <c r="L65" s="165" t="str">
        <f>+IFERROR(VLOOKUP($A65,Hoja6!$A$3:$P$1124,16,FALSE),"")</f>
        <v/>
      </c>
    </row>
    <row r="66" spans="1:12" x14ac:dyDescent="0.25">
      <c r="A66" s="145">
        <v>55</v>
      </c>
      <c r="B66" s="39" t="str">
        <f>+IFERROR(VLOOKUP($A66,Hoja6!$A$3:$P$1124,3,FALSE),"")</f>
        <v/>
      </c>
      <c r="C66" s="39" t="str">
        <f>+UPPER(IFERROR(VLOOKUP($A66,Hoja6!$A$3:$P$1124,4,FALSE),""))</f>
        <v/>
      </c>
      <c r="D66" s="40" t="str">
        <f>+IFERROR(VLOOKUP($A66,Hoja6!$A$3:$P$1124,8,FALSE),"")</f>
        <v/>
      </c>
      <c r="E66" s="40" t="str">
        <f>+IFERROR(VLOOKUP($A66,Hoja6!$A$3:$P$1124,9,FALSE),"")</f>
        <v/>
      </c>
      <c r="F66" s="163" t="str">
        <f>+IFERROR(VLOOKUP($A66,Hoja6!$A$3:$P$1124,10,FALSE),"")</f>
        <v/>
      </c>
      <c r="G66" s="40" t="str">
        <f>+IFERROR(VLOOKUP($A66,Hoja6!$A$3:$P$1124,11,FALSE),"")</f>
        <v/>
      </c>
      <c r="H66" s="40" t="str">
        <f>+IFERROR(VLOOKUP($A66,Hoja6!$A$3:$P$1124,12,FALSE),"")</f>
        <v/>
      </c>
      <c r="I66" s="163" t="str">
        <f>+IFERROR(VLOOKUP($A66,Hoja6!$A$3:$P$1124,13,FALSE),"")</f>
        <v/>
      </c>
      <c r="J66" s="40" t="str">
        <f>+IFERROR(VLOOKUP($A66,Hoja6!$A$3:$P$1124,14,FALSE),"")</f>
        <v/>
      </c>
      <c r="K66" s="149" t="str">
        <f>+IFERROR(VLOOKUP($A66,Hoja6!$A$3:$P$1124,15,FALSE),"")</f>
        <v/>
      </c>
      <c r="L66" s="165" t="str">
        <f>+IFERROR(VLOOKUP($A66,Hoja6!$A$3:$P$1124,16,FALSE),"")</f>
        <v/>
      </c>
    </row>
    <row r="67" spans="1:12" x14ac:dyDescent="0.25">
      <c r="A67" s="145">
        <v>56</v>
      </c>
      <c r="B67" s="39" t="str">
        <f>+IFERROR(VLOOKUP($A67,Hoja6!$A$3:$P$1124,3,FALSE),"")</f>
        <v/>
      </c>
      <c r="C67" s="39" t="str">
        <f>+UPPER(IFERROR(VLOOKUP($A67,Hoja6!$A$3:$P$1124,4,FALSE),""))</f>
        <v/>
      </c>
      <c r="D67" s="40" t="str">
        <f>+IFERROR(VLOOKUP($A67,Hoja6!$A$3:$P$1124,8,FALSE),"")</f>
        <v/>
      </c>
      <c r="E67" s="40" t="str">
        <f>+IFERROR(VLOOKUP($A67,Hoja6!$A$3:$P$1124,9,FALSE),"")</f>
        <v/>
      </c>
      <c r="F67" s="163" t="str">
        <f>+IFERROR(VLOOKUP($A67,Hoja6!$A$3:$P$1124,10,FALSE),"")</f>
        <v/>
      </c>
      <c r="G67" s="40" t="str">
        <f>+IFERROR(VLOOKUP($A67,Hoja6!$A$3:$P$1124,11,FALSE),"")</f>
        <v/>
      </c>
      <c r="H67" s="40" t="str">
        <f>+IFERROR(VLOOKUP($A67,Hoja6!$A$3:$P$1124,12,FALSE),"")</f>
        <v/>
      </c>
      <c r="I67" s="163" t="str">
        <f>+IFERROR(VLOOKUP($A67,Hoja6!$A$3:$P$1124,13,FALSE),"")</f>
        <v/>
      </c>
      <c r="J67" s="40" t="str">
        <f>+IFERROR(VLOOKUP($A67,Hoja6!$A$3:$P$1124,14,FALSE),"")</f>
        <v/>
      </c>
      <c r="K67" s="149" t="str">
        <f>+IFERROR(VLOOKUP($A67,Hoja6!$A$3:$P$1124,15,FALSE),"")</f>
        <v/>
      </c>
      <c r="L67" s="165" t="str">
        <f>+IFERROR(VLOOKUP($A67,Hoja6!$A$3:$P$1124,16,FALSE),"")</f>
        <v/>
      </c>
    </row>
    <row r="68" spans="1:12" x14ac:dyDescent="0.25">
      <c r="A68" s="145">
        <v>57</v>
      </c>
      <c r="B68" s="39" t="str">
        <f>+IFERROR(VLOOKUP($A68,Hoja6!$A$3:$P$1124,3,FALSE),"")</f>
        <v/>
      </c>
      <c r="C68" s="39" t="str">
        <f>+UPPER(IFERROR(VLOOKUP($A68,Hoja6!$A$3:$P$1124,4,FALSE),""))</f>
        <v/>
      </c>
      <c r="D68" s="40" t="str">
        <f>+IFERROR(VLOOKUP($A68,Hoja6!$A$3:$P$1124,8,FALSE),"")</f>
        <v/>
      </c>
      <c r="E68" s="40" t="str">
        <f>+IFERROR(VLOOKUP($A68,Hoja6!$A$3:$P$1124,9,FALSE),"")</f>
        <v/>
      </c>
      <c r="F68" s="163" t="str">
        <f>+IFERROR(VLOOKUP($A68,Hoja6!$A$3:$P$1124,10,FALSE),"")</f>
        <v/>
      </c>
      <c r="G68" s="40" t="str">
        <f>+IFERROR(VLOOKUP($A68,Hoja6!$A$3:$P$1124,11,FALSE),"")</f>
        <v/>
      </c>
      <c r="H68" s="40" t="str">
        <f>+IFERROR(VLOOKUP($A68,Hoja6!$A$3:$P$1124,12,FALSE),"")</f>
        <v/>
      </c>
      <c r="I68" s="163" t="str">
        <f>+IFERROR(VLOOKUP($A68,Hoja6!$A$3:$P$1124,13,FALSE),"")</f>
        <v/>
      </c>
      <c r="J68" s="40" t="str">
        <f>+IFERROR(VLOOKUP($A68,Hoja6!$A$3:$P$1124,14,FALSE),"")</f>
        <v/>
      </c>
      <c r="K68" s="149" t="str">
        <f>+IFERROR(VLOOKUP($A68,Hoja6!$A$3:$P$1124,15,FALSE),"")</f>
        <v/>
      </c>
      <c r="L68" s="165" t="str">
        <f>+IFERROR(VLOOKUP($A68,Hoja6!$A$3:$P$1124,16,FALSE),"")</f>
        <v/>
      </c>
    </row>
    <row r="69" spans="1:12" x14ac:dyDescent="0.25">
      <c r="A69" s="145">
        <v>58</v>
      </c>
      <c r="B69" s="39" t="str">
        <f>+IFERROR(VLOOKUP($A69,Hoja6!$A$3:$P$1124,3,FALSE),"")</f>
        <v/>
      </c>
      <c r="C69" s="39" t="str">
        <f>+UPPER(IFERROR(VLOOKUP($A69,Hoja6!$A$3:$P$1124,4,FALSE),""))</f>
        <v/>
      </c>
      <c r="D69" s="40" t="str">
        <f>+IFERROR(VLOOKUP($A69,Hoja6!$A$3:$P$1124,8,FALSE),"")</f>
        <v/>
      </c>
      <c r="E69" s="40" t="str">
        <f>+IFERROR(VLOOKUP($A69,Hoja6!$A$3:$P$1124,9,FALSE),"")</f>
        <v/>
      </c>
      <c r="F69" s="163" t="str">
        <f>+IFERROR(VLOOKUP($A69,Hoja6!$A$3:$P$1124,10,FALSE),"")</f>
        <v/>
      </c>
      <c r="G69" s="40" t="str">
        <f>+IFERROR(VLOOKUP($A69,Hoja6!$A$3:$P$1124,11,FALSE),"")</f>
        <v/>
      </c>
      <c r="H69" s="40" t="str">
        <f>+IFERROR(VLOOKUP($A69,Hoja6!$A$3:$P$1124,12,FALSE),"")</f>
        <v/>
      </c>
      <c r="I69" s="163" t="str">
        <f>+IFERROR(VLOOKUP($A69,Hoja6!$A$3:$P$1124,13,FALSE),"")</f>
        <v/>
      </c>
      <c r="J69" s="40" t="str">
        <f>+IFERROR(VLOOKUP($A69,Hoja6!$A$3:$P$1124,14,FALSE),"")</f>
        <v/>
      </c>
      <c r="K69" s="149" t="str">
        <f>+IFERROR(VLOOKUP($A69,Hoja6!$A$3:$P$1124,15,FALSE),"")</f>
        <v/>
      </c>
      <c r="L69" s="165" t="str">
        <f>+IFERROR(VLOOKUP($A69,Hoja6!$A$3:$P$1124,16,FALSE),"")</f>
        <v/>
      </c>
    </row>
    <row r="70" spans="1:12" x14ac:dyDescent="0.25">
      <c r="A70" s="145">
        <v>59</v>
      </c>
      <c r="B70" s="39" t="str">
        <f>+IFERROR(VLOOKUP($A70,Hoja6!$A$3:$P$1124,3,FALSE),"")</f>
        <v/>
      </c>
      <c r="C70" s="39" t="str">
        <f>+UPPER(IFERROR(VLOOKUP($A70,Hoja6!$A$3:$P$1124,4,FALSE),""))</f>
        <v/>
      </c>
      <c r="D70" s="40" t="str">
        <f>+IFERROR(VLOOKUP($A70,Hoja6!$A$3:$P$1124,8,FALSE),"")</f>
        <v/>
      </c>
      <c r="E70" s="40" t="str">
        <f>+IFERROR(VLOOKUP($A70,Hoja6!$A$3:$P$1124,9,FALSE),"")</f>
        <v/>
      </c>
      <c r="F70" s="163" t="str">
        <f>+IFERROR(VLOOKUP($A70,Hoja6!$A$3:$P$1124,10,FALSE),"")</f>
        <v/>
      </c>
      <c r="G70" s="40" t="str">
        <f>+IFERROR(VLOOKUP($A70,Hoja6!$A$3:$P$1124,11,FALSE),"")</f>
        <v/>
      </c>
      <c r="H70" s="40" t="str">
        <f>+IFERROR(VLOOKUP($A70,Hoja6!$A$3:$P$1124,12,FALSE),"")</f>
        <v/>
      </c>
      <c r="I70" s="163" t="str">
        <f>+IFERROR(VLOOKUP($A70,Hoja6!$A$3:$P$1124,13,FALSE),"")</f>
        <v/>
      </c>
      <c r="J70" s="40" t="str">
        <f>+IFERROR(VLOOKUP($A70,Hoja6!$A$3:$P$1124,14,FALSE),"")</f>
        <v/>
      </c>
      <c r="K70" s="149" t="str">
        <f>+IFERROR(VLOOKUP($A70,Hoja6!$A$3:$P$1124,15,FALSE),"")</f>
        <v/>
      </c>
      <c r="L70" s="165" t="str">
        <f>+IFERROR(VLOOKUP($A70,Hoja6!$A$3:$P$1124,16,FALSE),"")</f>
        <v/>
      </c>
    </row>
    <row r="71" spans="1:12" x14ac:dyDescent="0.25">
      <c r="A71" s="145">
        <v>60</v>
      </c>
      <c r="B71" s="39" t="str">
        <f>+IFERROR(VLOOKUP($A71,Hoja6!$A$3:$P$1124,3,FALSE),"")</f>
        <v/>
      </c>
      <c r="C71" s="39" t="str">
        <f>+UPPER(IFERROR(VLOOKUP($A71,Hoja6!$A$3:$P$1124,4,FALSE),""))</f>
        <v/>
      </c>
      <c r="D71" s="40" t="str">
        <f>+IFERROR(VLOOKUP($A71,Hoja6!$A$3:$P$1124,8,FALSE),"")</f>
        <v/>
      </c>
      <c r="E71" s="40" t="str">
        <f>+IFERROR(VLOOKUP($A71,Hoja6!$A$3:$P$1124,9,FALSE),"")</f>
        <v/>
      </c>
      <c r="F71" s="163" t="str">
        <f>+IFERROR(VLOOKUP($A71,Hoja6!$A$3:$P$1124,10,FALSE),"")</f>
        <v/>
      </c>
      <c r="G71" s="40" t="str">
        <f>+IFERROR(VLOOKUP($A71,Hoja6!$A$3:$P$1124,11,FALSE),"")</f>
        <v/>
      </c>
      <c r="H71" s="40" t="str">
        <f>+IFERROR(VLOOKUP($A71,Hoja6!$A$3:$P$1124,12,FALSE),"")</f>
        <v/>
      </c>
      <c r="I71" s="163" t="str">
        <f>+IFERROR(VLOOKUP($A71,Hoja6!$A$3:$P$1124,13,FALSE),"")</f>
        <v/>
      </c>
      <c r="J71" s="40" t="str">
        <f>+IFERROR(VLOOKUP($A71,Hoja6!$A$3:$P$1124,14,FALSE),"")</f>
        <v/>
      </c>
      <c r="K71" s="149" t="str">
        <f>+IFERROR(VLOOKUP($A71,Hoja6!$A$3:$P$1124,15,FALSE),"")</f>
        <v/>
      </c>
      <c r="L71" s="165" t="str">
        <f>+IFERROR(VLOOKUP($A71,Hoja6!$A$3:$P$1124,16,FALSE),"")</f>
        <v/>
      </c>
    </row>
    <row r="72" spans="1:12" x14ac:dyDescent="0.25">
      <c r="A72" s="145">
        <v>61</v>
      </c>
      <c r="B72" s="39" t="str">
        <f>+IFERROR(VLOOKUP($A72,Hoja6!$A$3:$P$1124,3,FALSE),"")</f>
        <v/>
      </c>
      <c r="C72" s="39" t="str">
        <f>+UPPER(IFERROR(VLOOKUP($A72,Hoja6!$A$3:$P$1124,4,FALSE),""))</f>
        <v/>
      </c>
      <c r="D72" s="40" t="str">
        <f>+IFERROR(VLOOKUP($A72,Hoja6!$A$3:$P$1124,8,FALSE),"")</f>
        <v/>
      </c>
      <c r="E72" s="40" t="str">
        <f>+IFERROR(VLOOKUP($A72,Hoja6!$A$3:$P$1124,9,FALSE),"")</f>
        <v/>
      </c>
      <c r="F72" s="163" t="str">
        <f>+IFERROR(VLOOKUP($A72,Hoja6!$A$3:$P$1124,10,FALSE),"")</f>
        <v/>
      </c>
      <c r="G72" s="40" t="str">
        <f>+IFERROR(VLOOKUP($A72,Hoja6!$A$3:$P$1124,11,FALSE),"")</f>
        <v/>
      </c>
      <c r="H72" s="40" t="str">
        <f>+IFERROR(VLOOKUP($A72,Hoja6!$A$3:$P$1124,12,FALSE),"")</f>
        <v/>
      </c>
      <c r="I72" s="163" t="str">
        <f>+IFERROR(VLOOKUP($A72,Hoja6!$A$3:$P$1124,13,FALSE),"")</f>
        <v/>
      </c>
      <c r="J72" s="40" t="str">
        <f>+IFERROR(VLOOKUP($A72,Hoja6!$A$3:$P$1124,14,FALSE),"")</f>
        <v/>
      </c>
      <c r="K72" s="149" t="str">
        <f>+IFERROR(VLOOKUP($A72,Hoja6!$A$3:$P$1124,15,FALSE),"")</f>
        <v/>
      </c>
      <c r="L72" s="165" t="str">
        <f>+IFERROR(VLOOKUP($A72,Hoja6!$A$3:$P$1124,16,FALSE),"")</f>
        <v/>
      </c>
    </row>
    <row r="73" spans="1:12" x14ac:dyDescent="0.25">
      <c r="A73" s="145">
        <v>62</v>
      </c>
      <c r="B73" s="39" t="str">
        <f>+IFERROR(VLOOKUP($A73,Hoja6!$A$3:$P$1124,3,FALSE),"")</f>
        <v/>
      </c>
      <c r="C73" s="39" t="str">
        <f>+UPPER(IFERROR(VLOOKUP($A73,Hoja6!$A$3:$P$1124,4,FALSE),""))</f>
        <v/>
      </c>
      <c r="D73" s="40" t="str">
        <f>+IFERROR(VLOOKUP($A73,Hoja6!$A$3:$P$1124,8,FALSE),"")</f>
        <v/>
      </c>
      <c r="E73" s="40" t="str">
        <f>+IFERROR(VLOOKUP($A73,Hoja6!$A$3:$P$1124,9,FALSE),"")</f>
        <v/>
      </c>
      <c r="F73" s="163" t="str">
        <f>+IFERROR(VLOOKUP($A73,Hoja6!$A$3:$P$1124,10,FALSE),"")</f>
        <v/>
      </c>
      <c r="G73" s="40" t="str">
        <f>+IFERROR(VLOOKUP($A73,Hoja6!$A$3:$P$1124,11,FALSE),"")</f>
        <v/>
      </c>
      <c r="H73" s="40" t="str">
        <f>+IFERROR(VLOOKUP($A73,Hoja6!$A$3:$P$1124,12,FALSE),"")</f>
        <v/>
      </c>
      <c r="I73" s="163" t="str">
        <f>+IFERROR(VLOOKUP($A73,Hoja6!$A$3:$P$1124,13,FALSE),"")</f>
        <v/>
      </c>
      <c r="J73" s="40" t="str">
        <f>+IFERROR(VLOOKUP($A73,Hoja6!$A$3:$P$1124,14,FALSE),"")</f>
        <v/>
      </c>
      <c r="K73" s="149" t="str">
        <f>+IFERROR(VLOOKUP($A73,Hoja6!$A$3:$P$1124,15,FALSE),"")</f>
        <v/>
      </c>
      <c r="L73" s="165" t="str">
        <f>+IFERROR(VLOOKUP($A73,Hoja6!$A$3:$P$1124,16,FALSE),"")</f>
        <v/>
      </c>
    </row>
    <row r="74" spans="1:12" x14ac:dyDescent="0.25">
      <c r="A74" s="145">
        <v>63</v>
      </c>
      <c r="B74" s="39" t="str">
        <f>+IFERROR(VLOOKUP($A74,Hoja6!$A$3:$P$1124,3,FALSE),"")</f>
        <v/>
      </c>
      <c r="C74" s="39" t="str">
        <f>+UPPER(IFERROR(VLOOKUP($A74,Hoja6!$A$3:$P$1124,4,FALSE),""))</f>
        <v/>
      </c>
      <c r="D74" s="40" t="str">
        <f>+IFERROR(VLOOKUP($A74,Hoja6!$A$3:$P$1124,8,FALSE),"")</f>
        <v/>
      </c>
      <c r="E74" s="40" t="str">
        <f>+IFERROR(VLOOKUP($A74,Hoja6!$A$3:$P$1124,9,FALSE),"")</f>
        <v/>
      </c>
      <c r="F74" s="163" t="str">
        <f>+IFERROR(VLOOKUP($A74,Hoja6!$A$3:$P$1124,10,FALSE),"")</f>
        <v/>
      </c>
      <c r="G74" s="40" t="str">
        <f>+IFERROR(VLOOKUP($A74,Hoja6!$A$3:$P$1124,11,FALSE),"")</f>
        <v/>
      </c>
      <c r="H74" s="40" t="str">
        <f>+IFERROR(VLOOKUP($A74,Hoja6!$A$3:$P$1124,12,FALSE),"")</f>
        <v/>
      </c>
      <c r="I74" s="163" t="str">
        <f>+IFERROR(VLOOKUP($A74,Hoja6!$A$3:$P$1124,13,FALSE),"")</f>
        <v/>
      </c>
      <c r="J74" s="40" t="str">
        <f>+IFERROR(VLOOKUP($A74,Hoja6!$A$3:$P$1124,14,FALSE),"")</f>
        <v/>
      </c>
      <c r="K74" s="149" t="str">
        <f>+IFERROR(VLOOKUP($A74,Hoja6!$A$3:$P$1124,15,FALSE),"")</f>
        <v/>
      </c>
      <c r="L74" s="165" t="str">
        <f>+IFERROR(VLOOKUP($A74,Hoja6!$A$3:$P$1124,16,FALSE),"")</f>
        <v/>
      </c>
    </row>
    <row r="75" spans="1:12" x14ac:dyDescent="0.25">
      <c r="A75" s="145">
        <v>64</v>
      </c>
      <c r="B75" s="39" t="str">
        <f>+IFERROR(VLOOKUP($A75,Hoja6!$A$3:$P$1124,3,FALSE),"")</f>
        <v/>
      </c>
      <c r="C75" s="39" t="str">
        <f>+UPPER(IFERROR(VLOOKUP($A75,Hoja6!$A$3:$P$1124,4,FALSE),""))</f>
        <v/>
      </c>
      <c r="D75" s="40" t="str">
        <f>+IFERROR(VLOOKUP($A75,Hoja6!$A$3:$P$1124,8,FALSE),"")</f>
        <v/>
      </c>
      <c r="E75" s="40" t="str">
        <f>+IFERROR(VLOOKUP($A75,Hoja6!$A$3:$P$1124,9,FALSE),"")</f>
        <v/>
      </c>
      <c r="F75" s="163" t="str">
        <f>+IFERROR(VLOOKUP($A75,Hoja6!$A$3:$P$1124,10,FALSE),"")</f>
        <v/>
      </c>
      <c r="G75" s="40" t="str">
        <f>+IFERROR(VLOOKUP($A75,Hoja6!$A$3:$P$1124,11,FALSE),"")</f>
        <v/>
      </c>
      <c r="H75" s="40" t="str">
        <f>+IFERROR(VLOOKUP($A75,Hoja6!$A$3:$P$1124,12,FALSE),"")</f>
        <v/>
      </c>
      <c r="I75" s="163" t="str">
        <f>+IFERROR(VLOOKUP($A75,Hoja6!$A$3:$P$1124,13,FALSE),"")</f>
        <v/>
      </c>
      <c r="J75" s="40" t="str">
        <f>+IFERROR(VLOOKUP($A75,Hoja6!$A$3:$P$1124,14,FALSE),"")</f>
        <v/>
      </c>
      <c r="K75" s="149" t="str">
        <f>+IFERROR(VLOOKUP($A75,Hoja6!$A$3:$P$1124,15,FALSE),"")</f>
        <v/>
      </c>
      <c r="L75" s="165" t="str">
        <f>+IFERROR(VLOOKUP($A75,Hoja6!$A$3:$P$1124,16,FALSE),"")</f>
        <v/>
      </c>
    </row>
    <row r="76" spans="1:12" x14ac:dyDescent="0.25">
      <c r="A76" s="145">
        <v>65</v>
      </c>
      <c r="B76" s="39" t="str">
        <f>+IFERROR(VLOOKUP($A76,Hoja6!$A$3:$P$1124,3,FALSE),"")</f>
        <v/>
      </c>
      <c r="C76" s="39" t="str">
        <f>+UPPER(IFERROR(VLOOKUP($A76,Hoja6!$A$3:$P$1124,4,FALSE),""))</f>
        <v/>
      </c>
      <c r="D76" s="40" t="str">
        <f>+IFERROR(VLOOKUP($A76,Hoja6!$A$3:$P$1124,8,FALSE),"")</f>
        <v/>
      </c>
      <c r="E76" s="40" t="str">
        <f>+IFERROR(VLOOKUP($A76,Hoja6!$A$3:$P$1124,9,FALSE),"")</f>
        <v/>
      </c>
      <c r="F76" s="163" t="str">
        <f>+IFERROR(VLOOKUP($A76,Hoja6!$A$3:$P$1124,10,FALSE),"")</f>
        <v/>
      </c>
      <c r="G76" s="40" t="str">
        <f>+IFERROR(VLOOKUP($A76,Hoja6!$A$3:$P$1124,11,FALSE),"")</f>
        <v/>
      </c>
      <c r="H76" s="40" t="str">
        <f>+IFERROR(VLOOKUP($A76,Hoja6!$A$3:$P$1124,12,FALSE),"")</f>
        <v/>
      </c>
      <c r="I76" s="163" t="str">
        <f>+IFERROR(VLOOKUP($A76,Hoja6!$A$3:$P$1124,13,FALSE),"")</f>
        <v/>
      </c>
      <c r="J76" s="40" t="str">
        <f>+IFERROR(VLOOKUP($A76,Hoja6!$A$3:$P$1124,14,FALSE),"")</f>
        <v/>
      </c>
      <c r="K76" s="149" t="str">
        <f>+IFERROR(VLOOKUP($A76,Hoja6!$A$3:$P$1124,15,FALSE),"")</f>
        <v/>
      </c>
      <c r="L76" s="165" t="str">
        <f>+IFERROR(VLOOKUP($A76,Hoja6!$A$3:$P$1124,16,FALSE),"")</f>
        <v/>
      </c>
    </row>
    <row r="77" spans="1:12" x14ac:dyDescent="0.25">
      <c r="A77" s="145">
        <v>66</v>
      </c>
      <c r="B77" s="39" t="str">
        <f>+IFERROR(VLOOKUP($A77,Hoja6!$A$3:$P$1124,3,FALSE),"")</f>
        <v/>
      </c>
      <c r="C77" s="39" t="str">
        <f>+UPPER(IFERROR(VLOOKUP($A77,Hoja6!$A$3:$P$1124,4,FALSE),""))</f>
        <v/>
      </c>
      <c r="D77" s="40" t="str">
        <f>+IFERROR(VLOOKUP($A77,Hoja6!$A$3:$P$1124,8,FALSE),"")</f>
        <v/>
      </c>
      <c r="E77" s="40" t="str">
        <f>+IFERROR(VLOOKUP($A77,Hoja6!$A$3:$P$1124,9,FALSE),"")</f>
        <v/>
      </c>
      <c r="F77" s="163" t="str">
        <f>+IFERROR(VLOOKUP($A77,Hoja6!$A$3:$P$1124,10,FALSE),"")</f>
        <v/>
      </c>
      <c r="G77" s="40" t="str">
        <f>+IFERROR(VLOOKUP($A77,Hoja6!$A$3:$P$1124,11,FALSE),"")</f>
        <v/>
      </c>
      <c r="H77" s="40" t="str">
        <f>+IFERROR(VLOOKUP($A77,Hoja6!$A$3:$P$1124,12,FALSE),"")</f>
        <v/>
      </c>
      <c r="I77" s="163" t="str">
        <f>+IFERROR(VLOOKUP($A77,Hoja6!$A$3:$P$1124,13,FALSE),"")</f>
        <v/>
      </c>
      <c r="J77" s="40" t="str">
        <f>+IFERROR(VLOOKUP($A77,Hoja6!$A$3:$P$1124,14,FALSE),"")</f>
        <v/>
      </c>
      <c r="K77" s="149" t="str">
        <f>+IFERROR(VLOOKUP($A77,Hoja6!$A$3:$P$1124,15,FALSE),"")</f>
        <v/>
      </c>
      <c r="L77" s="165" t="str">
        <f>+IFERROR(VLOOKUP($A77,Hoja6!$A$3:$P$1124,16,FALSE),"")</f>
        <v/>
      </c>
    </row>
    <row r="78" spans="1:12" x14ac:dyDescent="0.25">
      <c r="A78" s="145">
        <v>67</v>
      </c>
      <c r="B78" s="39" t="str">
        <f>+IFERROR(VLOOKUP($A78,Hoja6!$A$3:$P$1124,3,FALSE),"")</f>
        <v/>
      </c>
      <c r="C78" s="39" t="str">
        <f>+UPPER(IFERROR(VLOOKUP($A78,Hoja6!$A$3:$P$1124,4,FALSE),""))</f>
        <v/>
      </c>
      <c r="D78" s="40" t="str">
        <f>+IFERROR(VLOOKUP($A78,Hoja6!$A$3:$P$1124,8,FALSE),"")</f>
        <v/>
      </c>
      <c r="E78" s="40" t="str">
        <f>+IFERROR(VLOOKUP($A78,Hoja6!$A$3:$P$1124,9,FALSE),"")</f>
        <v/>
      </c>
      <c r="F78" s="163" t="str">
        <f>+IFERROR(VLOOKUP($A78,Hoja6!$A$3:$P$1124,10,FALSE),"")</f>
        <v/>
      </c>
      <c r="G78" s="40" t="str">
        <f>+IFERROR(VLOOKUP($A78,Hoja6!$A$3:$P$1124,11,FALSE),"")</f>
        <v/>
      </c>
      <c r="H78" s="40" t="str">
        <f>+IFERROR(VLOOKUP($A78,Hoja6!$A$3:$P$1124,12,FALSE),"")</f>
        <v/>
      </c>
      <c r="I78" s="163" t="str">
        <f>+IFERROR(VLOOKUP($A78,Hoja6!$A$3:$P$1124,13,FALSE),"")</f>
        <v/>
      </c>
      <c r="J78" s="40" t="str">
        <f>+IFERROR(VLOOKUP($A78,Hoja6!$A$3:$P$1124,14,FALSE),"")</f>
        <v/>
      </c>
      <c r="K78" s="149" t="str">
        <f>+IFERROR(VLOOKUP($A78,Hoja6!$A$3:$P$1124,15,FALSE),"")</f>
        <v/>
      </c>
      <c r="L78" s="165" t="str">
        <f>+IFERROR(VLOOKUP($A78,Hoja6!$A$3:$P$1124,16,FALSE),"")</f>
        <v/>
      </c>
    </row>
    <row r="79" spans="1:12" x14ac:dyDescent="0.25">
      <c r="A79" s="145">
        <v>68</v>
      </c>
      <c r="B79" s="39" t="str">
        <f>+IFERROR(VLOOKUP($A79,Hoja6!$A$3:$P$1124,3,FALSE),"")</f>
        <v/>
      </c>
      <c r="C79" s="39" t="str">
        <f>+UPPER(IFERROR(VLOOKUP($A79,Hoja6!$A$3:$P$1124,4,FALSE),""))</f>
        <v/>
      </c>
      <c r="D79" s="40" t="str">
        <f>+IFERROR(VLOOKUP($A79,Hoja6!$A$3:$P$1124,8,FALSE),"")</f>
        <v/>
      </c>
      <c r="E79" s="40" t="str">
        <f>+IFERROR(VLOOKUP($A79,Hoja6!$A$3:$P$1124,9,FALSE),"")</f>
        <v/>
      </c>
      <c r="F79" s="163" t="str">
        <f>+IFERROR(VLOOKUP($A79,Hoja6!$A$3:$P$1124,10,FALSE),"")</f>
        <v/>
      </c>
      <c r="G79" s="40" t="str">
        <f>+IFERROR(VLOOKUP($A79,Hoja6!$A$3:$P$1124,11,FALSE),"")</f>
        <v/>
      </c>
      <c r="H79" s="40" t="str">
        <f>+IFERROR(VLOOKUP($A79,Hoja6!$A$3:$P$1124,12,FALSE),"")</f>
        <v/>
      </c>
      <c r="I79" s="163" t="str">
        <f>+IFERROR(VLOOKUP($A79,Hoja6!$A$3:$P$1124,13,FALSE),"")</f>
        <v/>
      </c>
      <c r="J79" s="40" t="str">
        <f>+IFERROR(VLOOKUP($A79,Hoja6!$A$3:$P$1124,14,FALSE),"")</f>
        <v/>
      </c>
      <c r="K79" s="149" t="str">
        <f>+IFERROR(VLOOKUP($A79,Hoja6!$A$3:$P$1124,15,FALSE),"")</f>
        <v/>
      </c>
      <c r="L79" s="165" t="str">
        <f>+IFERROR(VLOOKUP($A79,Hoja6!$A$3:$P$1124,16,FALSE),"")</f>
        <v/>
      </c>
    </row>
    <row r="80" spans="1:12" x14ac:dyDescent="0.25">
      <c r="A80" s="145">
        <v>69</v>
      </c>
      <c r="B80" s="39" t="str">
        <f>+IFERROR(VLOOKUP($A80,Hoja6!$A$3:$P$1124,3,FALSE),"")</f>
        <v/>
      </c>
      <c r="C80" s="39" t="str">
        <f>+UPPER(IFERROR(VLOOKUP($A80,Hoja6!$A$3:$P$1124,4,FALSE),""))</f>
        <v/>
      </c>
      <c r="D80" s="40" t="str">
        <f>+IFERROR(VLOOKUP($A80,Hoja6!$A$3:$P$1124,8,FALSE),"")</f>
        <v/>
      </c>
      <c r="E80" s="40" t="str">
        <f>+IFERROR(VLOOKUP($A80,Hoja6!$A$3:$P$1124,9,FALSE),"")</f>
        <v/>
      </c>
      <c r="F80" s="163" t="str">
        <f>+IFERROR(VLOOKUP($A80,Hoja6!$A$3:$P$1124,10,FALSE),"")</f>
        <v/>
      </c>
      <c r="G80" s="40" t="str">
        <f>+IFERROR(VLOOKUP($A80,Hoja6!$A$3:$P$1124,11,FALSE),"")</f>
        <v/>
      </c>
      <c r="H80" s="40" t="str">
        <f>+IFERROR(VLOOKUP($A80,Hoja6!$A$3:$P$1124,12,FALSE),"")</f>
        <v/>
      </c>
      <c r="I80" s="163" t="str">
        <f>+IFERROR(VLOOKUP($A80,Hoja6!$A$3:$P$1124,13,FALSE),"")</f>
        <v/>
      </c>
      <c r="J80" s="40" t="str">
        <f>+IFERROR(VLOOKUP($A80,Hoja6!$A$3:$P$1124,14,FALSE),"")</f>
        <v/>
      </c>
      <c r="K80" s="149" t="str">
        <f>+IFERROR(VLOOKUP($A80,Hoja6!$A$3:$P$1124,15,FALSE),"")</f>
        <v/>
      </c>
      <c r="L80" s="165" t="str">
        <f>+IFERROR(VLOOKUP($A80,Hoja6!$A$3:$P$1124,16,FALSE),"")</f>
        <v/>
      </c>
    </row>
    <row r="81" spans="1:12" x14ac:dyDescent="0.25">
      <c r="A81" s="145">
        <v>70</v>
      </c>
      <c r="B81" s="39" t="str">
        <f>+IFERROR(VLOOKUP($A81,Hoja6!$A$3:$P$1124,3,FALSE),"")</f>
        <v/>
      </c>
      <c r="C81" s="39" t="str">
        <f>+UPPER(IFERROR(VLOOKUP($A81,Hoja6!$A$3:$P$1124,4,FALSE),""))</f>
        <v/>
      </c>
      <c r="D81" s="40" t="str">
        <f>+IFERROR(VLOOKUP($A81,Hoja6!$A$3:$P$1124,8,FALSE),"")</f>
        <v/>
      </c>
      <c r="E81" s="40" t="str">
        <f>+IFERROR(VLOOKUP($A81,Hoja6!$A$3:$P$1124,9,FALSE),"")</f>
        <v/>
      </c>
      <c r="F81" s="163" t="str">
        <f>+IFERROR(VLOOKUP($A81,Hoja6!$A$3:$P$1124,10,FALSE),"")</f>
        <v/>
      </c>
      <c r="G81" s="40" t="str">
        <f>+IFERROR(VLOOKUP($A81,Hoja6!$A$3:$P$1124,11,FALSE),"")</f>
        <v/>
      </c>
      <c r="H81" s="40" t="str">
        <f>+IFERROR(VLOOKUP($A81,Hoja6!$A$3:$P$1124,12,FALSE),"")</f>
        <v/>
      </c>
      <c r="I81" s="163" t="str">
        <f>+IFERROR(VLOOKUP($A81,Hoja6!$A$3:$P$1124,13,FALSE),"")</f>
        <v/>
      </c>
      <c r="J81" s="40" t="str">
        <f>+IFERROR(VLOOKUP($A81,Hoja6!$A$3:$P$1124,14,FALSE),"")</f>
        <v/>
      </c>
      <c r="K81" s="149" t="str">
        <f>+IFERROR(VLOOKUP($A81,Hoja6!$A$3:$P$1124,15,FALSE),"")</f>
        <v/>
      </c>
      <c r="L81" s="165" t="str">
        <f>+IFERROR(VLOOKUP($A81,Hoja6!$A$3:$P$1124,16,FALSE),"")</f>
        <v/>
      </c>
    </row>
    <row r="82" spans="1:12" x14ac:dyDescent="0.25">
      <c r="A82" s="145">
        <v>71</v>
      </c>
      <c r="B82" s="39" t="str">
        <f>+IFERROR(VLOOKUP($A82,Hoja6!$A$3:$P$1124,3,FALSE),"")</f>
        <v/>
      </c>
      <c r="C82" s="39" t="str">
        <f>+UPPER(IFERROR(VLOOKUP($A82,Hoja6!$A$3:$P$1124,4,FALSE),""))</f>
        <v/>
      </c>
      <c r="D82" s="40" t="str">
        <f>+IFERROR(VLOOKUP($A82,Hoja6!$A$3:$P$1124,8,FALSE),"")</f>
        <v/>
      </c>
      <c r="E82" s="40" t="str">
        <f>+IFERROR(VLOOKUP($A82,Hoja6!$A$3:$P$1124,9,FALSE),"")</f>
        <v/>
      </c>
      <c r="F82" s="163" t="str">
        <f>+IFERROR(VLOOKUP($A82,Hoja6!$A$3:$P$1124,10,FALSE),"")</f>
        <v/>
      </c>
      <c r="G82" s="40" t="str">
        <f>+IFERROR(VLOOKUP($A82,Hoja6!$A$3:$P$1124,11,FALSE),"")</f>
        <v/>
      </c>
      <c r="H82" s="40" t="str">
        <f>+IFERROR(VLOOKUP($A82,Hoja6!$A$3:$P$1124,12,FALSE),"")</f>
        <v/>
      </c>
      <c r="I82" s="163" t="str">
        <f>+IFERROR(VLOOKUP($A82,Hoja6!$A$3:$P$1124,13,FALSE),"")</f>
        <v/>
      </c>
      <c r="J82" s="40" t="str">
        <f>+IFERROR(VLOOKUP($A82,Hoja6!$A$3:$P$1124,14,FALSE),"")</f>
        <v/>
      </c>
      <c r="K82" s="149" t="str">
        <f>+IFERROR(VLOOKUP($A82,Hoja6!$A$3:$P$1124,15,FALSE),"")</f>
        <v/>
      </c>
      <c r="L82" s="165" t="str">
        <f>+IFERROR(VLOOKUP($A82,Hoja6!$A$3:$P$1124,16,FALSE),"")</f>
        <v/>
      </c>
    </row>
    <row r="83" spans="1:12" x14ac:dyDescent="0.25">
      <c r="A83" s="145">
        <v>72</v>
      </c>
      <c r="B83" s="39" t="str">
        <f>+IFERROR(VLOOKUP($A83,Hoja6!$A$3:$P$1124,3,FALSE),"")</f>
        <v/>
      </c>
      <c r="C83" s="39" t="str">
        <f>+UPPER(IFERROR(VLOOKUP($A83,Hoja6!$A$3:$P$1124,4,FALSE),""))</f>
        <v/>
      </c>
      <c r="D83" s="40" t="str">
        <f>+IFERROR(VLOOKUP($A83,Hoja6!$A$3:$P$1124,8,FALSE),"")</f>
        <v/>
      </c>
      <c r="E83" s="40" t="str">
        <f>+IFERROR(VLOOKUP($A83,Hoja6!$A$3:$P$1124,9,FALSE),"")</f>
        <v/>
      </c>
      <c r="F83" s="163" t="str">
        <f>+IFERROR(VLOOKUP($A83,Hoja6!$A$3:$P$1124,10,FALSE),"")</f>
        <v/>
      </c>
      <c r="G83" s="40" t="str">
        <f>+IFERROR(VLOOKUP($A83,Hoja6!$A$3:$P$1124,11,FALSE),"")</f>
        <v/>
      </c>
      <c r="H83" s="40" t="str">
        <f>+IFERROR(VLOOKUP($A83,Hoja6!$A$3:$P$1124,12,FALSE),"")</f>
        <v/>
      </c>
      <c r="I83" s="163" t="str">
        <f>+IFERROR(VLOOKUP($A83,Hoja6!$A$3:$P$1124,13,FALSE),"")</f>
        <v/>
      </c>
      <c r="J83" s="40" t="str">
        <f>+IFERROR(VLOOKUP($A83,Hoja6!$A$3:$P$1124,14,FALSE),"")</f>
        <v/>
      </c>
      <c r="K83" s="149" t="str">
        <f>+IFERROR(VLOOKUP($A83,Hoja6!$A$3:$P$1124,15,FALSE),"")</f>
        <v/>
      </c>
      <c r="L83" s="165" t="str">
        <f>+IFERROR(VLOOKUP($A83,Hoja6!$A$3:$P$1124,16,FALSE),"")</f>
        <v/>
      </c>
    </row>
    <row r="84" spans="1:12" x14ac:dyDescent="0.25">
      <c r="A84" s="145">
        <v>73</v>
      </c>
      <c r="B84" s="39" t="str">
        <f>+IFERROR(VLOOKUP($A84,Hoja6!$A$3:$P$1124,3,FALSE),"")</f>
        <v/>
      </c>
      <c r="C84" s="39" t="str">
        <f>+UPPER(IFERROR(VLOOKUP($A84,Hoja6!$A$3:$P$1124,4,FALSE),""))</f>
        <v/>
      </c>
      <c r="D84" s="40" t="str">
        <f>+IFERROR(VLOOKUP($A84,Hoja6!$A$3:$P$1124,8,FALSE),"")</f>
        <v/>
      </c>
      <c r="E84" s="40" t="str">
        <f>+IFERROR(VLOOKUP($A84,Hoja6!$A$3:$P$1124,9,FALSE),"")</f>
        <v/>
      </c>
      <c r="F84" s="163" t="str">
        <f>+IFERROR(VLOOKUP($A84,Hoja6!$A$3:$P$1124,10,FALSE),"")</f>
        <v/>
      </c>
      <c r="G84" s="40" t="str">
        <f>+IFERROR(VLOOKUP($A84,Hoja6!$A$3:$P$1124,11,FALSE),"")</f>
        <v/>
      </c>
      <c r="H84" s="40" t="str">
        <f>+IFERROR(VLOOKUP($A84,Hoja6!$A$3:$P$1124,12,FALSE),"")</f>
        <v/>
      </c>
      <c r="I84" s="163" t="str">
        <f>+IFERROR(VLOOKUP($A84,Hoja6!$A$3:$P$1124,13,FALSE),"")</f>
        <v/>
      </c>
      <c r="J84" s="40" t="str">
        <f>+IFERROR(VLOOKUP($A84,Hoja6!$A$3:$P$1124,14,FALSE),"")</f>
        <v/>
      </c>
      <c r="K84" s="149" t="str">
        <f>+IFERROR(VLOOKUP($A84,Hoja6!$A$3:$P$1124,15,FALSE),"")</f>
        <v/>
      </c>
      <c r="L84" s="165" t="str">
        <f>+IFERROR(VLOOKUP($A84,Hoja6!$A$3:$P$1124,16,FALSE),"")</f>
        <v/>
      </c>
    </row>
    <row r="85" spans="1:12" x14ac:dyDescent="0.25">
      <c r="A85" s="145">
        <v>74</v>
      </c>
      <c r="B85" s="39" t="str">
        <f>+IFERROR(VLOOKUP($A85,Hoja6!$A$3:$P$1124,3,FALSE),"")</f>
        <v/>
      </c>
      <c r="C85" s="39" t="str">
        <f>+UPPER(IFERROR(VLOOKUP($A85,Hoja6!$A$3:$P$1124,4,FALSE),""))</f>
        <v/>
      </c>
      <c r="D85" s="40" t="str">
        <f>+IFERROR(VLOOKUP($A85,Hoja6!$A$3:$P$1124,8,FALSE),"")</f>
        <v/>
      </c>
      <c r="E85" s="40" t="str">
        <f>+IFERROR(VLOOKUP($A85,Hoja6!$A$3:$P$1124,9,FALSE),"")</f>
        <v/>
      </c>
      <c r="F85" s="163" t="str">
        <f>+IFERROR(VLOOKUP($A85,Hoja6!$A$3:$P$1124,10,FALSE),"")</f>
        <v/>
      </c>
      <c r="G85" s="40" t="str">
        <f>+IFERROR(VLOOKUP($A85,Hoja6!$A$3:$P$1124,11,FALSE),"")</f>
        <v/>
      </c>
      <c r="H85" s="40" t="str">
        <f>+IFERROR(VLOOKUP($A85,Hoja6!$A$3:$P$1124,12,FALSE),"")</f>
        <v/>
      </c>
      <c r="I85" s="163" t="str">
        <f>+IFERROR(VLOOKUP($A85,Hoja6!$A$3:$P$1124,13,FALSE),"")</f>
        <v/>
      </c>
      <c r="J85" s="40" t="str">
        <f>+IFERROR(VLOOKUP($A85,Hoja6!$A$3:$P$1124,14,FALSE),"")</f>
        <v/>
      </c>
      <c r="K85" s="149" t="str">
        <f>+IFERROR(VLOOKUP($A85,Hoja6!$A$3:$P$1124,15,FALSE),"")</f>
        <v/>
      </c>
      <c r="L85" s="165" t="str">
        <f>+IFERROR(VLOOKUP($A85,Hoja6!$A$3:$P$1124,16,FALSE),"")</f>
        <v/>
      </c>
    </row>
    <row r="86" spans="1:12" x14ac:dyDescent="0.25">
      <c r="A86" s="145">
        <v>75</v>
      </c>
      <c r="B86" s="39" t="str">
        <f>+IFERROR(VLOOKUP($A86,Hoja6!$A$3:$P$1124,3,FALSE),"")</f>
        <v/>
      </c>
      <c r="C86" s="39" t="str">
        <f>+UPPER(IFERROR(VLOOKUP($A86,Hoja6!$A$3:$P$1124,4,FALSE),""))</f>
        <v/>
      </c>
      <c r="D86" s="40" t="str">
        <f>+IFERROR(VLOOKUP($A86,Hoja6!$A$3:$P$1124,8,FALSE),"")</f>
        <v/>
      </c>
      <c r="E86" s="40" t="str">
        <f>+IFERROR(VLOOKUP($A86,Hoja6!$A$3:$P$1124,9,FALSE),"")</f>
        <v/>
      </c>
      <c r="F86" s="163" t="str">
        <f>+IFERROR(VLOOKUP($A86,Hoja6!$A$3:$P$1124,10,FALSE),"")</f>
        <v/>
      </c>
      <c r="G86" s="40" t="str">
        <f>+IFERROR(VLOOKUP($A86,Hoja6!$A$3:$P$1124,11,FALSE),"")</f>
        <v/>
      </c>
      <c r="H86" s="40" t="str">
        <f>+IFERROR(VLOOKUP($A86,Hoja6!$A$3:$P$1124,12,FALSE),"")</f>
        <v/>
      </c>
      <c r="I86" s="163" t="str">
        <f>+IFERROR(VLOOKUP($A86,Hoja6!$A$3:$P$1124,13,FALSE),"")</f>
        <v/>
      </c>
      <c r="J86" s="40" t="str">
        <f>+IFERROR(VLOOKUP($A86,Hoja6!$A$3:$P$1124,14,FALSE),"")</f>
        <v/>
      </c>
      <c r="K86" s="149" t="str">
        <f>+IFERROR(VLOOKUP($A86,Hoja6!$A$3:$P$1124,15,FALSE),"")</f>
        <v/>
      </c>
      <c r="L86" s="165" t="str">
        <f>+IFERROR(VLOOKUP($A86,Hoja6!$A$3:$P$1124,16,FALSE),"")</f>
        <v/>
      </c>
    </row>
    <row r="87" spans="1:12" x14ac:dyDescent="0.25">
      <c r="A87" s="145">
        <v>76</v>
      </c>
      <c r="B87" s="39" t="str">
        <f>+IFERROR(VLOOKUP($A87,Hoja6!$A$3:$P$1124,3,FALSE),"")</f>
        <v/>
      </c>
      <c r="C87" s="39" t="str">
        <f>+UPPER(IFERROR(VLOOKUP($A87,Hoja6!$A$3:$P$1124,4,FALSE),""))</f>
        <v/>
      </c>
      <c r="D87" s="40" t="str">
        <f>+IFERROR(VLOOKUP($A87,Hoja6!$A$3:$P$1124,8,FALSE),"")</f>
        <v/>
      </c>
      <c r="E87" s="40" t="str">
        <f>+IFERROR(VLOOKUP($A87,Hoja6!$A$3:$P$1124,9,FALSE),"")</f>
        <v/>
      </c>
      <c r="F87" s="163" t="str">
        <f>+IFERROR(VLOOKUP($A87,Hoja6!$A$3:$P$1124,10,FALSE),"")</f>
        <v/>
      </c>
      <c r="G87" s="40" t="str">
        <f>+IFERROR(VLOOKUP($A87,Hoja6!$A$3:$P$1124,11,FALSE),"")</f>
        <v/>
      </c>
      <c r="H87" s="40" t="str">
        <f>+IFERROR(VLOOKUP($A87,Hoja6!$A$3:$P$1124,12,FALSE),"")</f>
        <v/>
      </c>
      <c r="I87" s="163" t="str">
        <f>+IFERROR(VLOOKUP($A87,Hoja6!$A$3:$P$1124,13,FALSE),"")</f>
        <v/>
      </c>
      <c r="J87" s="40" t="str">
        <f>+IFERROR(VLOOKUP($A87,Hoja6!$A$3:$P$1124,14,FALSE),"")</f>
        <v/>
      </c>
      <c r="K87" s="149" t="str">
        <f>+IFERROR(VLOOKUP($A87,Hoja6!$A$3:$P$1124,15,FALSE),"")</f>
        <v/>
      </c>
      <c r="L87" s="165" t="str">
        <f>+IFERROR(VLOOKUP($A87,Hoja6!$A$3:$P$1124,16,FALSE),"")</f>
        <v/>
      </c>
    </row>
    <row r="88" spans="1:12" x14ac:dyDescent="0.25">
      <c r="A88" s="145">
        <v>77</v>
      </c>
      <c r="B88" s="39" t="str">
        <f>+IFERROR(VLOOKUP($A88,Hoja6!$A$3:$P$1124,3,FALSE),"")</f>
        <v/>
      </c>
      <c r="C88" s="39" t="str">
        <f>+UPPER(IFERROR(VLOOKUP($A88,Hoja6!$A$3:$P$1124,4,FALSE),""))</f>
        <v/>
      </c>
      <c r="D88" s="40" t="str">
        <f>+IFERROR(VLOOKUP($A88,Hoja6!$A$3:$P$1124,8,FALSE),"")</f>
        <v/>
      </c>
      <c r="E88" s="40" t="str">
        <f>+IFERROR(VLOOKUP($A88,Hoja6!$A$3:$P$1124,9,FALSE),"")</f>
        <v/>
      </c>
      <c r="F88" s="163" t="str">
        <f>+IFERROR(VLOOKUP($A88,Hoja6!$A$3:$P$1124,10,FALSE),"")</f>
        <v/>
      </c>
      <c r="G88" s="40" t="str">
        <f>+IFERROR(VLOOKUP($A88,Hoja6!$A$3:$P$1124,11,FALSE),"")</f>
        <v/>
      </c>
      <c r="H88" s="40" t="str">
        <f>+IFERROR(VLOOKUP($A88,Hoja6!$A$3:$P$1124,12,FALSE),"")</f>
        <v/>
      </c>
      <c r="I88" s="163" t="str">
        <f>+IFERROR(VLOOKUP($A88,Hoja6!$A$3:$P$1124,13,FALSE),"")</f>
        <v/>
      </c>
      <c r="J88" s="40" t="str">
        <f>+IFERROR(VLOOKUP($A88,Hoja6!$A$3:$P$1124,14,FALSE),"")</f>
        <v/>
      </c>
      <c r="K88" s="149" t="str">
        <f>+IFERROR(VLOOKUP($A88,Hoja6!$A$3:$P$1124,15,FALSE),"")</f>
        <v/>
      </c>
      <c r="L88" s="165" t="str">
        <f>+IFERROR(VLOOKUP($A88,Hoja6!$A$3:$P$1124,16,FALSE),"")</f>
        <v/>
      </c>
    </row>
    <row r="89" spans="1:12" x14ac:dyDescent="0.25">
      <c r="A89" s="145">
        <v>78</v>
      </c>
      <c r="B89" s="39" t="str">
        <f>+IFERROR(VLOOKUP($A89,Hoja6!$A$3:$P$1124,3,FALSE),"")</f>
        <v/>
      </c>
      <c r="C89" s="39" t="str">
        <f>+UPPER(IFERROR(VLOOKUP($A89,Hoja6!$A$3:$P$1124,4,FALSE),""))</f>
        <v/>
      </c>
      <c r="D89" s="40" t="str">
        <f>+IFERROR(VLOOKUP($A89,Hoja6!$A$3:$P$1124,8,FALSE),"")</f>
        <v/>
      </c>
      <c r="E89" s="40" t="str">
        <f>+IFERROR(VLOOKUP($A89,Hoja6!$A$3:$P$1124,9,FALSE),"")</f>
        <v/>
      </c>
      <c r="F89" s="163" t="str">
        <f>+IFERROR(VLOOKUP($A89,Hoja6!$A$3:$P$1124,10,FALSE),"")</f>
        <v/>
      </c>
      <c r="G89" s="40" t="str">
        <f>+IFERROR(VLOOKUP($A89,Hoja6!$A$3:$P$1124,11,FALSE),"")</f>
        <v/>
      </c>
      <c r="H89" s="40" t="str">
        <f>+IFERROR(VLOOKUP($A89,Hoja6!$A$3:$P$1124,12,FALSE),"")</f>
        <v/>
      </c>
      <c r="I89" s="163" t="str">
        <f>+IFERROR(VLOOKUP($A89,Hoja6!$A$3:$P$1124,13,FALSE),"")</f>
        <v/>
      </c>
      <c r="J89" s="40" t="str">
        <f>+IFERROR(VLOOKUP($A89,Hoja6!$A$3:$P$1124,14,FALSE),"")</f>
        <v/>
      </c>
      <c r="K89" s="149" t="str">
        <f>+IFERROR(VLOOKUP($A89,Hoja6!$A$3:$P$1124,15,FALSE),"")</f>
        <v/>
      </c>
      <c r="L89" s="165" t="str">
        <f>+IFERROR(VLOOKUP($A89,Hoja6!$A$3:$P$1124,16,FALSE),"")</f>
        <v/>
      </c>
    </row>
    <row r="90" spans="1:12" x14ac:dyDescent="0.25">
      <c r="A90" s="145">
        <v>79</v>
      </c>
      <c r="B90" s="39" t="str">
        <f>+IFERROR(VLOOKUP($A90,Hoja6!$A$3:$P$1124,3,FALSE),"")</f>
        <v/>
      </c>
      <c r="C90" s="39" t="str">
        <f>+UPPER(IFERROR(VLOOKUP($A90,Hoja6!$A$3:$P$1124,4,FALSE),""))</f>
        <v/>
      </c>
      <c r="D90" s="40" t="str">
        <f>+IFERROR(VLOOKUP($A90,Hoja6!$A$3:$P$1124,8,FALSE),"")</f>
        <v/>
      </c>
      <c r="E90" s="40" t="str">
        <f>+IFERROR(VLOOKUP($A90,Hoja6!$A$3:$P$1124,9,FALSE),"")</f>
        <v/>
      </c>
      <c r="F90" s="163" t="str">
        <f>+IFERROR(VLOOKUP($A90,Hoja6!$A$3:$P$1124,10,FALSE),"")</f>
        <v/>
      </c>
      <c r="G90" s="40" t="str">
        <f>+IFERROR(VLOOKUP($A90,Hoja6!$A$3:$P$1124,11,FALSE),"")</f>
        <v/>
      </c>
      <c r="H90" s="40" t="str">
        <f>+IFERROR(VLOOKUP($A90,Hoja6!$A$3:$P$1124,12,FALSE),"")</f>
        <v/>
      </c>
      <c r="I90" s="163" t="str">
        <f>+IFERROR(VLOOKUP($A90,Hoja6!$A$3:$P$1124,13,FALSE),"")</f>
        <v/>
      </c>
      <c r="J90" s="40" t="str">
        <f>+IFERROR(VLOOKUP($A90,Hoja6!$A$3:$P$1124,14,FALSE),"")</f>
        <v/>
      </c>
      <c r="K90" s="149" t="str">
        <f>+IFERROR(VLOOKUP($A90,Hoja6!$A$3:$P$1124,15,FALSE),"")</f>
        <v/>
      </c>
      <c r="L90" s="165" t="str">
        <f>+IFERROR(VLOOKUP($A90,Hoja6!$A$3:$P$1124,16,FALSE),"")</f>
        <v/>
      </c>
    </row>
    <row r="91" spans="1:12" x14ac:dyDescent="0.25">
      <c r="A91" s="145">
        <v>80</v>
      </c>
      <c r="B91" s="39" t="str">
        <f>+IFERROR(VLOOKUP($A91,Hoja6!$A$3:$P$1124,3,FALSE),"")</f>
        <v/>
      </c>
      <c r="C91" s="39" t="str">
        <f>+UPPER(IFERROR(VLOOKUP($A91,Hoja6!$A$3:$P$1124,4,FALSE),""))</f>
        <v/>
      </c>
      <c r="D91" s="40" t="str">
        <f>+IFERROR(VLOOKUP($A91,Hoja6!$A$3:$P$1124,8,FALSE),"")</f>
        <v/>
      </c>
      <c r="E91" s="40" t="str">
        <f>+IFERROR(VLOOKUP($A91,Hoja6!$A$3:$P$1124,9,FALSE),"")</f>
        <v/>
      </c>
      <c r="F91" s="163" t="str">
        <f>+IFERROR(VLOOKUP($A91,Hoja6!$A$3:$P$1124,10,FALSE),"")</f>
        <v/>
      </c>
      <c r="G91" s="40" t="str">
        <f>+IFERROR(VLOOKUP($A91,Hoja6!$A$3:$P$1124,11,FALSE),"")</f>
        <v/>
      </c>
      <c r="H91" s="40" t="str">
        <f>+IFERROR(VLOOKUP($A91,Hoja6!$A$3:$P$1124,12,FALSE),"")</f>
        <v/>
      </c>
      <c r="I91" s="163" t="str">
        <f>+IFERROR(VLOOKUP($A91,Hoja6!$A$3:$P$1124,13,FALSE),"")</f>
        <v/>
      </c>
      <c r="J91" s="40" t="str">
        <f>+IFERROR(VLOOKUP($A91,Hoja6!$A$3:$P$1124,14,FALSE),"")</f>
        <v/>
      </c>
      <c r="K91" s="149" t="str">
        <f>+IFERROR(VLOOKUP($A91,Hoja6!$A$3:$P$1124,15,FALSE),"")</f>
        <v/>
      </c>
      <c r="L91" s="165" t="str">
        <f>+IFERROR(VLOOKUP($A91,Hoja6!$A$3:$P$1124,16,FALSE),"")</f>
        <v/>
      </c>
    </row>
    <row r="92" spans="1:12" x14ac:dyDescent="0.25">
      <c r="A92" s="145">
        <v>81</v>
      </c>
      <c r="B92" s="39" t="str">
        <f>+IFERROR(VLOOKUP($A92,Hoja6!$A$3:$P$1124,3,FALSE),"")</f>
        <v/>
      </c>
      <c r="C92" s="39" t="str">
        <f>+UPPER(IFERROR(VLOOKUP($A92,Hoja6!$A$3:$P$1124,4,FALSE),""))</f>
        <v/>
      </c>
      <c r="D92" s="40" t="str">
        <f>+IFERROR(VLOOKUP($A92,Hoja6!$A$3:$P$1124,8,FALSE),"")</f>
        <v/>
      </c>
      <c r="E92" s="40" t="str">
        <f>+IFERROR(VLOOKUP($A92,Hoja6!$A$3:$P$1124,9,FALSE),"")</f>
        <v/>
      </c>
      <c r="F92" s="163" t="str">
        <f>+IFERROR(VLOOKUP($A92,Hoja6!$A$3:$P$1124,10,FALSE),"")</f>
        <v/>
      </c>
      <c r="G92" s="40" t="str">
        <f>+IFERROR(VLOOKUP($A92,Hoja6!$A$3:$P$1124,11,FALSE),"")</f>
        <v/>
      </c>
      <c r="H92" s="40" t="str">
        <f>+IFERROR(VLOOKUP($A92,Hoja6!$A$3:$P$1124,12,FALSE),"")</f>
        <v/>
      </c>
      <c r="I92" s="163" t="str">
        <f>+IFERROR(VLOOKUP($A92,Hoja6!$A$3:$P$1124,13,FALSE),"")</f>
        <v/>
      </c>
      <c r="J92" s="40" t="str">
        <f>+IFERROR(VLOOKUP($A92,Hoja6!$A$3:$P$1124,14,FALSE),"")</f>
        <v/>
      </c>
      <c r="K92" s="149" t="str">
        <f>+IFERROR(VLOOKUP($A92,Hoja6!$A$3:$P$1124,15,FALSE),"")</f>
        <v/>
      </c>
      <c r="L92" s="165" t="str">
        <f>+IFERROR(VLOOKUP($A92,Hoja6!$A$3:$P$1124,16,FALSE),"")</f>
        <v/>
      </c>
    </row>
    <row r="93" spans="1:12" x14ac:dyDescent="0.25">
      <c r="A93" s="145">
        <v>82</v>
      </c>
      <c r="B93" s="39" t="str">
        <f>+IFERROR(VLOOKUP($A93,Hoja6!$A$3:$P$1124,3,FALSE),"")</f>
        <v/>
      </c>
      <c r="C93" s="39" t="str">
        <f>+UPPER(IFERROR(VLOOKUP($A93,Hoja6!$A$3:$P$1124,4,FALSE),""))</f>
        <v/>
      </c>
      <c r="D93" s="40" t="str">
        <f>+IFERROR(VLOOKUP($A93,Hoja6!$A$3:$P$1124,8,FALSE),"")</f>
        <v/>
      </c>
      <c r="E93" s="40" t="str">
        <f>+IFERROR(VLOOKUP($A93,Hoja6!$A$3:$P$1124,9,FALSE),"")</f>
        <v/>
      </c>
      <c r="F93" s="163" t="str">
        <f>+IFERROR(VLOOKUP($A93,Hoja6!$A$3:$P$1124,10,FALSE),"")</f>
        <v/>
      </c>
      <c r="G93" s="40" t="str">
        <f>+IFERROR(VLOOKUP($A93,Hoja6!$A$3:$P$1124,11,FALSE),"")</f>
        <v/>
      </c>
      <c r="H93" s="40" t="str">
        <f>+IFERROR(VLOOKUP($A93,Hoja6!$A$3:$P$1124,12,FALSE),"")</f>
        <v/>
      </c>
      <c r="I93" s="163" t="str">
        <f>+IFERROR(VLOOKUP($A93,Hoja6!$A$3:$P$1124,13,FALSE),"")</f>
        <v/>
      </c>
      <c r="J93" s="40" t="str">
        <f>+IFERROR(VLOOKUP($A93,Hoja6!$A$3:$P$1124,14,FALSE),"")</f>
        <v/>
      </c>
      <c r="K93" s="149" t="str">
        <f>+IFERROR(VLOOKUP($A93,Hoja6!$A$3:$P$1124,15,FALSE),"")</f>
        <v/>
      </c>
      <c r="L93" s="165" t="str">
        <f>+IFERROR(VLOOKUP($A93,Hoja6!$A$3:$P$1124,16,FALSE),"")</f>
        <v/>
      </c>
    </row>
    <row r="94" spans="1:12" x14ac:dyDescent="0.25">
      <c r="A94" s="145">
        <v>83</v>
      </c>
      <c r="B94" s="39" t="str">
        <f>+IFERROR(VLOOKUP($A94,Hoja6!$A$3:$P$1124,3,FALSE),"")</f>
        <v/>
      </c>
      <c r="C94" s="39" t="str">
        <f>+UPPER(IFERROR(VLOOKUP($A94,Hoja6!$A$3:$P$1124,4,FALSE),""))</f>
        <v/>
      </c>
      <c r="D94" s="40" t="str">
        <f>+IFERROR(VLOOKUP($A94,Hoja6!$A$3:$P$1124,8,FALSE),"")</f>
        <v/>
      </c>
      <c r="E94" s="40" t="str">
        <f>+IFERROR(VLOOKUP($A94,Hoja6!$A$3:$P$1124,9,FALSE),"")</f>
        <v/>
      </c>
      <c r="F94" s="163" t="str">
        <f>+IFERROR(VLOOKUP($A94,Hoja6!$A$3:$P$1124,10,FALSE),"")</f>
        <v/>
      </c>
      <c r="G94" s="40" t="str">
        <f>+IFERROR(VLOOKUP($A94,Hoja6!$A$3:$P$1124,11,FALSE),"")</f>
        <v/>
      </c>
      <c r="H94" s="40" t="str">
        <f>+IFERROR(VLOOKUP($A94,Hoja6!$A$3:$P$1124,12,FALSE),"")</f>
        <v/>
      </c>
      <c r="I94" s="163" t="str">
        <f>+IFERROR(VLOOKUP($A94,Hoja6!$A$3:$P$1124,13,FALSE),"")</f>
        <v/>
      </c>
      <c r="J94" s="40" t="str">
        <f>+IFERROR(VLOOKUP($A94,Hoja6!$A$3:$P$1124,14,FALSE),"")</f>
        <v/>
      </c>
      <c r="K94" s="149" t="str">
        <f>+IFERROR(VLOOKUP($A94,Hoja6!$A$3:$P$1124,15,FALSE),"")</f>
        <v/>
      </c>
      <c r="L94" s="165" t="str">
        <f>+IFERROR(VLOOKUP($A94,Hoja6!$A$3:$P$1124,16,FALSE),"")</f>
        <v/>
      </c>
    </row>
    <row r="95" spans="1:12" x14ac:dyDescent="0.25">
      <c r="A95" s="145">
        <v>84</v>
      </c>
      <c r="B95" s="39" t="str">
        <f>+IFERROR(VLOOKUP($A95,Hoja6!$A$3:$P$1124,3,FALSE),"")</f>
        <v/>
      </c>
      <c r="C95" s="39" t="str">
        <f>+UPPER(IFERROR(VLOOKUP($A95,Hoja6!$A$3:$P$1124,4,FALSE),""))</f>
        <v/>
      </c>
      <c r="D95" s="40" t="str">
        <f>+IFERROR(VLOOKUP($A95,Hoja6!$A$3:$P$1124,8,FALSE),"")</f>
        <v/>
      </c>
      <c r="E95" s="40" t="str">
        <f>+IFERROR(VLOOKUP($A95,Hoja6!$A$3:$P$1124,9,FALSE),"")</f>
        <v/>
      </c>
      <c r="F95" s="163" t="str">
        <f>+IFERROR(VLOOKUP($A95,Hoja6!$A$3:$P$1124,10,FALSE),"")</f>
        <v/>
      </c>
      <c r="G95" s="40" t="str">
        <f>+IFERROR(VLOOKUP($A95,Hoja6!$A$3:$P$1124,11,FALSE),"")</f>
        <v/>
      </c>
      <c r="H95" s="40" t="str">
        <f>+IFERROR(VLOOKUP($A95,Hoja6!$A$3:$P$1124,12,FALSE),"")</f>
        <v/>
      </c>
      <c r="I95" s="163" t="str">
        <f>+IFERROR(VLOOKUP($A95,Hoja6!$A$3:$P$1124,13,FALSE),"")</f>
        <v/>
      </c>
      <c r="J95" s="40" t="str">
        <f>+IFERROR(VLOOKUP($A95,Hoja6!$A$3:$P$1124,14,FALSE),"")</f>
        <v/>
      </c>
      <c r="K95" s="149" t="str">
        <f>+IFERROR(VLOOKUP($A95,Hoja6!$A$3:$P$1124,15,FALSE),"")</f>
        <v/>
      </c>
      <c r="L95" s="165" t="str">
        <f>+IFERROR(VLOOKUP($A95,Hoja6!$A$3:$P$1124,16,FALSE),"")</f>
        <v/>
      </c>
    </row>
    <row r="96" spans="1:12" x14ac:dyDescent="0.25">
      <c r="A96" s="145">
        <v>85</v>
      </c>
      <c r="B96" s="39" t="str">
        <f>+IFERROR(VLOOKUP($A96,Hoja6!$A$3:$P$1124,3,FALSE),"")</f>
        <v/>
      </c>
      <c r="C96" s="39" t="str">
        <f>+UPPER(IFERROR(VLOOKUP($A96,Hoja6!$A$3:$P$1124,4,FALSE),""))</f>
        <v/>
      </c>
      <c r="D96" s="40" t="str">
        <f>+IFERROR(VLOOKUP($A96,Hoja6!$A$3:$P$1124,8,FALSE),"")</f>
        <v/>
      </c>
      <c r="E96" s="40" t="str">
        <f>+IFERROR(VLOOKUP($A96,Hoja6!$A$3:$P$1124,9,FALSE),"")</f>
        <v/>
      </c>
      <c r="F96" s="163" t="str">
        <f>+IFERROR(VLOOKUP($A96,Hoja6!$A$3:$P$1124,10,FALSE),"")</f>
        <v/>
      </c>
      <c r="G96" s="40" t="str">
        <f>+IFERROR(VLOOKUP($A96,Hoja6!$A$3:$P$1124,11,FALSE),"")</f>
        <v/>
      </c>
      <c r="H96" s="40" t="str">
        <f>+IFERROR(VLOOKUP($A96,Hoja6!$A$3:$P$1124,12,FALSE),"")</f>
        <v/>
      </c>
      <c r="I96" s="163" t="str">
        <f>+IFERROR(VLOOKUP($A96,Hoja6!$A$3:$P$1124,13,FALSE),"")</f>
        <v/>
      </c>
      <c r="J96" s="40" t="str">
        <f>+IFERROR(VLOOKUP($A96,Hoja6!$A$3:$P$1124,14,FALSE),"")</f>
        <v/>
      </c>
      <c r="K96" s="149" t="str">
        <f>+IFERROR(VLOOKUP($A96,Hoja6!$A$3:$P$1124,15,FALSE),"")</f>
        <v/>
      </c>
      <c r="L96" s="165" t="str">
        <f>+IFERROR(VLOOKUP($A96,Hoja6!$A$3:$P$1124,16,FALSE),"")</f>
        <v/>
      </c>
    </row>
    <row r="97" spans="1:12" x14ac:dyDescent="0.25">
      <c r="A97" s="145">
        <v>86</v>
      </c>
      <c r="B97" s="39" t="str">
        <f>+IFERROR(VLOOKUP($A97,Hoja6!$A$3:$P$1124,3,FALSE),"")</f>
        <v/>
      </c>
      <c r="C97" s="39" t="str">
        <f>+UPPER(IFERROR(VLOOKUP($A97,Hoja6!$A$3:$P$1124,4,FALSE),""))</f>
        <v/>
      </c>
      <c r="D97" s="40" t="str">
        <f>+IFERROR(VLOOKUP($A97,Hoja6!$A$3:$P$1124,8,FALSE),"")</f>
        <v/>
      </c>
      <c r="E97" s="40" t="str">
        <f>+IFERROR(VLOOKUP($A97,Hoja6!$A$3:$P$1124,9,FALSE),"")</f>
        <v/>
      </c>
      <c r="F97" s="163" t="str">
        <f>+IFERROR(VLOOKUP($A97,Hoja6!$A$3:$P$1124,10,FALSE),"")</f>
        <v/>
      </c>
      <c r="G97" s="40" t="str">
        <f>+IFERROR(VLOOKUP($A97,Hoja6!$A$3:$P$1124,11,FALSE),"")</f>
        <v/>
      </c>
      <c r="H97" s="40" t="str">
        <f>+IFERROR(VLOOKUP($A97,Hoja6!$A$3:$P$1124,12,FALSE),"")</f>
        <v/>
      </c>
      <c r="I97" s="163" t="str">
        <f>+IFERROR(VLOOKUP($A97,Hoja6!$A$3:$P$1124,13,FALSE),"")</f>
        <v/>
      </c>
      <c r="J97" s="40" t="str">
        <f>+IFERROR(VLOOKUP($A97,Hoja6!$A$3:$P$1124,14,FALSE),"")</f>
        <v/>
      </c>
      <c r="K97" s="149" t="str">
        <f>+IFERROR(VLOOKUP($A97,Hoja6!$A$3:$P$1124,15,FALSE),"")</f>
        <v/>
      </c>
      <c r="L97" s="165" t="str">
        <f>+IFERROR(VLOOKUP($A97,Hoja6!$A$3:$P$1124,16,FALSE),"")</f>
        <v/>
      </c>
    </row>
    <row r="98" spans="1:12" x14ac:dyDescent="0.25">
      <c r="A98" s="145">
        <v>87</v>
      </c>
      <c r="B98" s="39" t="str">
        <f>+IFERROR(VLOOKUP($A98,Hoja6!$A$3:$P$1124,3,FALSE),"")</f>
        <v/>
      </c>
      <c r="C98" s="39" t="str">
        <f>+UPPER(IFERROR(VLOOKUP($A98,Hoja6!$A$3:$P$1124,4,FALSE),""))</f>
        <v/>
      </c>
      <c r="D98" s="40" t="str">
        <f>+IFERROR(VLOOKUP($A98,Hoja6!$A$3:$P$1124,8,FALSE),"")</f>
        <v/>
      </c>
      <c r="E98" s="40" t="str">
        <f>+IFERROR(VLOOKUP($A98,Hoja6!$A$3:$P$1124,9,FALSE),"")</f>
        <v/>
      </c>
      <c r="F98" s="163" t="str">
        <f>+IFERROR(VLOOKUP($A98,Hoja6!$A$3:$P$1124,10,FALSE),"")</f>
        <v/>
      </c>
      <c r="G98" s="40" t="str">
        <f>+IFERROR(VLOOKUP($A98,Hoja6!$A$3:$P$1124,11,FALSE),"")</f>
        <v/>
      </c>
      <c r="H98" s="40" t="str">
        <f>+IFERROR(VLOOKUP($A98,Hoja6!$A$3:$P$1124,12,FALSE),"")</f>
        <v/>
      </c>
      <c r="I98" s="163" t="str">
        <f>+IFERROR(VLOOKUP($A98,Hoja6!$A$3:$P$1124,13,FALSE),"")</f>
        <v/>
      </c>
      <c r="J98" s="40" t="str">
        <f>+IFERROR(VLOOKUP($A98,Hoja6!$A$3:$P$1124,14,FALSE),"")</f>
        <v/>
      </c>
      <c r="K98" s="149" t="str">
        <f>+IFERROR(VLOOKUP($A98,Hoja6!$A$3:$P$1124,15,FALSE),"")</f>
        <v/>
      </c>
      <c r="L98" s="165" t="str">
        <f>+IFERROR(VLOOKUP($A98,Hoja6!$A$3:$P$1124,16,FALSE),"")</f>
        <v/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1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2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3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4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5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6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7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8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9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10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11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12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13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14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15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16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17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18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19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20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21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22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23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24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25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26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27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28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29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30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31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32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33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34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35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36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37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38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39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40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41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42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43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44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45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46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47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48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49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50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51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52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53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54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55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56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57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58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59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60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61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62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63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64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65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66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67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68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69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70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71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72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73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74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75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76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77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78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79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80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81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82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83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84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85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86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87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88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89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90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91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92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93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94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95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96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97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98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99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100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101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102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103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104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105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106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107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108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109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110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111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112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113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114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115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116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117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118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119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120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121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122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123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124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125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126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127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128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128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128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128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128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128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128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128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128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128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128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128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128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128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128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128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128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128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128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128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128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128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128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128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128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128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128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128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128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128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128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128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128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128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128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128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128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128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128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128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128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128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128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128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128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128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128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128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128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128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128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128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128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128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128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128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128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128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128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128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128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128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128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128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128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128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128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128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128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128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128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128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128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128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128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128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128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128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128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128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128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128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128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128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128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128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128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128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128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128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128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128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128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128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128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128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128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128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128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128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128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128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128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128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128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128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128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128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128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128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128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128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128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128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128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128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128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128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128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128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128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128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128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128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128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128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128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128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128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128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128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128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128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128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128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128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128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128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128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128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128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128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128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128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128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128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128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128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128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128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128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128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128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128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128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128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128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128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128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128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128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128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128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128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128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128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128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128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128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128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128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128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128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128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128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128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128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128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128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128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128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128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128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128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128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128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128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128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128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128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128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128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128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128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128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128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128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128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128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128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128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128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128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128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128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128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128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128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128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128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128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128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128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128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128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128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128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128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128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128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128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128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128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128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128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128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128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128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128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128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128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128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128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128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128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128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128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128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128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128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128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128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128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128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128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128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128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128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128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128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128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128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128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128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128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128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128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128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128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128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128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128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128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128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128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128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128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128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128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128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128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128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128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128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128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128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128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128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128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128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128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128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128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128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128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128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128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128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128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128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128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128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128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128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128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128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128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128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128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128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128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128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128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128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128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128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128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128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128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128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128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128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128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128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128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128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128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128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128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128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128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128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128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128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128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128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128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128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128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128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128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128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128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128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128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128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128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128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128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128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128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128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128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128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128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128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128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128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128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128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128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128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128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128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128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128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128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128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128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128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128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128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128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128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128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128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128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128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128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128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128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128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128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128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128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128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128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128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128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128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128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128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128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128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128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128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128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128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128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128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128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128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128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128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128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128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128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128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128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128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128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128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128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128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128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128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128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128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128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128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128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128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128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128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128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128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128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128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128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128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128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128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128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128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128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128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128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128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128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128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128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128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128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128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128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128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128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128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128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128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128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128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128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128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128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128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128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128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128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128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128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128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128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128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128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128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128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128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128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128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128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128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128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128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128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128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128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128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128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128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128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128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128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128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128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128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128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128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128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128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128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128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128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128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128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128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128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128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128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128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128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128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128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128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128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128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128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128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128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128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128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128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128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128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128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128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128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128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128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128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128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128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128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128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128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128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128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128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128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128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128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128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128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128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128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128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128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128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128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128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128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128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128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128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128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128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128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128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128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128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128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128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128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128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128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128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128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128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128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128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128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128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128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128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1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1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1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1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1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1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1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1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1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1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1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1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1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1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1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1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1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1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1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1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1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1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1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1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1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1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1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1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1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1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1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1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1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1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1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1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1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1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1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1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1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1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1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1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1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1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1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1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1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1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1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1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1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1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1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1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1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1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1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1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1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1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1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1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1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1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1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1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1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1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1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1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1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1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1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1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1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1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1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1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1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1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1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1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1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1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1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1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1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1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1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1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1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1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1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1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1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1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1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1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1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1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1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1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1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1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1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1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1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1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1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1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1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1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1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1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1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1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1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1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1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1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1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1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1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1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1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1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1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1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1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1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1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1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1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1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1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1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1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1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1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1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1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1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1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1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1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1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1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1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1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1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1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1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1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1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1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1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1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1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1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1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1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1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1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1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1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1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1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1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1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1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1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1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1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1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1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1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1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1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1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1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1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1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1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1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1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1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1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1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1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1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1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1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1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1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1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1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1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1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1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1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1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1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1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1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1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1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1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1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1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1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1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1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1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1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1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1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1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1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1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1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1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1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1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1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1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1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1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1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1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1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1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1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1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1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1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1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1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1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1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1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1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1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1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1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1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1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1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1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1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1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1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1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1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1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1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1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1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1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1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1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1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1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1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1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1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1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1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1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1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1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1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1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1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1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1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1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1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1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1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1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1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1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1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1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1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1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1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1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1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1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1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1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1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1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1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1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1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1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1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1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1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1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1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1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1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1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1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1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1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1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1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1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1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1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1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1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1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1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1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1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1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1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1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1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1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1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1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1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1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1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1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1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1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1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1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1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1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1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1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1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1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1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1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1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1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1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1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1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1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1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1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1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1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1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1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1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1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1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1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1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1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1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1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1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1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1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1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1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1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1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1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1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1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1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1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1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1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1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1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1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1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1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1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1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1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1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1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1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1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1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1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1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1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1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1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1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1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1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1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1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1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1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1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1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1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1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1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1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1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1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1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1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1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1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1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1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1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1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1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1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1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1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1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1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1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1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1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1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1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1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1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1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1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1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1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1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1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1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1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1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1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1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1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1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1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1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1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1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1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1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1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1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1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1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1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1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1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1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1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1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1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1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1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1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1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1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1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1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1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1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1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1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1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1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1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1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1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1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1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1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1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1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1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1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1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1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1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1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1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1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1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1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1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1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1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1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1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1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1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1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1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1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1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1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1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1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1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1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1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1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1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1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1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1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1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1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1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1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1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1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1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1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1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1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1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1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1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1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1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1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1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1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1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1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1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1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1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1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1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1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1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1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1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1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1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1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1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1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1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1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1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1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1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1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1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1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1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1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1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1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1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1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1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1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1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1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1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1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1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1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1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1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1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1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1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1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1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1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1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1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1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1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1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1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1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1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1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1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1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1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1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1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1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1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1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1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1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1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1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1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1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1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1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1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1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1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1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1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1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1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1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1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1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1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1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1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1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1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1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1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1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1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1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1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1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1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1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1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1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1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1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1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1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1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1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1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1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1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1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1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1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1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1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1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1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1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1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1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1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1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1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1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1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1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1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1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1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1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1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1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1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1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1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1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1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1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1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1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1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1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1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1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1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1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1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1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1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1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1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1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1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1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1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1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1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1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1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1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1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1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1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1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1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1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1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1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1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1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1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1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1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1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1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1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1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1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1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1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1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1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1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1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1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1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1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1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1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1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1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1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1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1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1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1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1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1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1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1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1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1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1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1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1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1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1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1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1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1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1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1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1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1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1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1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1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1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1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1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1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1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1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1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1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1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1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1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1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1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1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1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1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1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1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1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1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1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1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1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1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1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1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1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1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1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1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1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1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1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1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1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1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1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1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1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1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1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1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1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1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1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1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1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1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1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1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1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1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1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1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1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1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1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1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1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1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1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1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1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1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1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1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1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1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1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1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1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1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1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1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1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1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1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1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1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1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1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1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1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1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1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1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1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1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1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1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1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1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1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1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1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1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1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1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1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1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1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1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1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1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1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1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1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1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1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1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1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1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1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1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1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1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1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1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1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1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1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1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1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1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1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1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1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1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1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1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1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1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1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1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1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1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1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1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1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1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1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1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1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1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1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1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1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1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1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1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1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1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1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1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1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1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1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1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1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1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1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1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1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1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1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1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1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1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1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1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1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1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1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1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1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1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1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1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1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1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1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1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1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1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1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1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1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1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1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1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1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1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1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1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1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1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1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1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1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1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1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1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1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1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1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1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1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1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1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1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1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1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1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1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1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1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1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1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1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1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1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1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1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1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1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1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1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1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1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1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1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1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1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1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1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1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1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1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1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1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1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1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1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1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1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1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1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1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1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1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1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1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1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1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1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1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1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1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1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1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1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1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1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1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1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1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1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1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1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1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1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1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1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1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1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1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1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1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1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1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1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1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1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1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1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1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1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1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1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1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1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1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1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1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1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1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1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1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1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1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1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1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1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1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1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1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1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1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1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1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1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1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1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1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1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1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1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1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1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1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1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1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1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1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1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1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1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1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1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1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1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1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1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1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1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1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1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1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1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1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1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1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1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1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1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1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1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1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1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1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1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1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1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1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1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1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1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1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1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1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1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1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1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1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1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1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1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1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1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1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1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1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1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1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1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1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1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1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1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1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1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1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1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1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1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1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1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1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1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1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1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1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1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1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1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1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1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1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1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1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1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1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1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1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1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1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1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1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1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1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1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1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1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1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1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1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1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1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1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1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1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1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1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1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1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1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1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1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1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1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1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1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1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1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1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1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1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1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1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1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1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1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1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1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1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1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1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1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1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1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1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1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1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1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1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1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1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1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1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1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1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1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1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1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1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1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1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1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1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1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1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1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1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1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1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1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1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1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1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1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1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1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1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1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1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1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1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1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1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1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1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1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1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1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1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1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1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1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1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1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1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1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1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1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1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1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1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1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1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1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1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1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1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1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1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1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1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1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1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1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1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1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1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1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1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1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1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1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1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1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1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1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1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1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1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1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1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1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1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1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1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1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1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1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1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1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1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1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1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1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1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1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1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1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1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1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1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1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1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1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1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1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1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1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1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1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1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1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1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1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1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1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1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1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1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1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1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1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1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1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1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1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1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1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1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1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1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1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1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1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1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1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1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1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1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1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1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1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1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1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1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1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1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1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1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1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1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1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1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1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1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1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1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1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1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1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1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1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1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1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1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1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1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1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1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1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1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1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1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1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1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1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1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1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1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1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1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1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1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1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1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1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1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1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1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1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1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1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1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1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1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1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1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1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1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1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1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1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1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1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1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1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1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1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1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1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1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1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1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1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1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1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1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1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1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1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1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1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1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1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1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1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1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1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1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1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1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1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1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1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1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1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1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1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1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1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1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1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1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1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1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1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1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1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1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1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1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1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1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1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1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1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1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1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1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1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1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1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1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1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1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1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1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1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1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1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1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1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1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1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1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1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1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1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1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1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1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1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1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1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1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1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1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1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1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1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1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1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1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1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1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1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1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1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1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1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1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1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1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1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1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1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1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1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1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1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1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1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1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1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1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1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1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1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1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1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1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1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1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1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1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1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1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1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1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1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1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1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1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1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1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1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1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1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1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1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1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1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1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1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1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1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1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1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1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1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1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1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1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1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1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1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1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1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1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1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1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1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1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1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1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1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1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1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1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1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1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1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1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1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1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1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1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1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1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1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1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1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1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1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1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1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1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1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1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1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1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1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1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1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1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1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1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1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1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1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1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1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1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1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1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1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1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1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1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1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1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1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1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1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1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1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1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1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1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1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1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1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1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1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1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1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1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1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1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1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1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1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1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1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1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1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1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1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1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1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1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1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1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1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1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1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1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1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1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1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1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1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1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1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1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1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1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1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1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1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1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1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1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1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1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1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1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1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1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1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1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1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1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1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1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1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1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1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1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1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1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1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1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1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1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1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1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1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1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1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1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1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1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1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1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1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1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1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1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1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1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1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1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1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1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1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1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1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1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1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1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1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1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1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1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1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1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1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1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1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1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1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1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1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1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1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1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1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1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1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1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1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1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1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1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1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1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1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1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1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1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1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1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1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1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1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1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1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1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1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1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1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1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1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1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1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1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1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1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1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1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1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1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1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1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1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1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1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1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1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1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1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1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1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1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1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1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1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1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1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1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1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1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1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1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1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1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1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1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1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1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1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1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1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1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1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1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1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1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1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1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1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1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1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1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1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1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1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1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1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1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1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1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1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1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1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1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1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1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1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1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1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1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1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1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1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1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1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1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1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1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1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1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1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1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1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1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1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1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1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1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1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1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1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1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1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1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1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1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1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1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1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1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1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1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1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1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1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1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1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1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1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1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1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1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1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1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1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1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1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1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1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1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1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1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1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1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1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1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1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1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1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1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1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1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1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1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1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1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1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1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1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1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1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1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1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1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1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1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1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1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1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1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1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1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1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1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1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1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1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1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1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1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1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1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1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1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1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1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1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1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1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1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1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1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1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1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1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1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1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1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1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1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1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1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1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1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1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1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1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1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1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1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1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1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1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1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1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1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1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1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1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1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1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1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1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1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1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1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1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1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1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1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1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1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1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1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1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1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1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1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1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1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1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1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1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1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1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1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1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1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1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1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1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1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1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1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1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1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1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1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1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1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1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1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1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1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1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1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1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1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1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1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1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1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1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1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1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1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1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1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1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1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1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1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1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1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1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1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1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1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1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1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1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1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1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1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1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1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1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1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1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1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1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1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1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1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1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1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1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1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1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1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1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1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1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1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1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1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1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1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1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1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1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1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1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1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1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1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1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1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1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1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1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1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1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1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1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1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1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1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1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1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1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1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1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1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1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1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1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1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1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1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1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1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1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1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1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1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1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1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1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1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1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1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1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1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1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1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1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1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1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1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1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1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1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1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1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1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1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1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1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1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1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1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1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1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1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1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1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1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1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1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1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1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1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1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1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1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1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1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1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1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1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1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1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1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1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1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1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1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1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1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1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1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1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1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1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1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1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1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1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1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1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1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1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1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1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1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1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1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1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1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1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1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1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1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1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1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1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1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1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1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1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1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1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1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1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1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1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1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1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1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1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1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1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1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1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1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1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1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1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1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1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1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1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1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1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1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1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1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1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1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1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1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1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1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1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1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1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1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1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1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1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1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1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1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1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1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1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1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1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1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1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1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1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1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1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1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1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1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1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1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1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1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1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1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1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1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1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1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1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1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1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1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1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1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1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1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1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1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1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1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1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1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1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1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1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1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1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1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1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1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1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1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1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1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1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1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1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1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1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1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1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1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1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1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1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1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1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1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1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1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1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1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1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1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1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1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1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1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1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1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1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1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1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1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1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1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1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1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1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1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1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1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1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1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1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1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1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1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1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1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1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1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1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1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1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1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1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1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1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1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1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1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1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1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1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1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1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1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1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1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1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1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1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1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1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1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1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1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1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1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1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1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1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1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1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1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1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1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1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1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1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1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1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1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1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1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1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1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1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1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1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1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1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1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1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1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1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1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1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1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1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1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1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1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1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1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1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1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1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1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1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1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1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1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1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1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1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1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1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1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1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1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1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1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1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1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1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1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1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1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1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1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1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1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1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1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1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1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1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1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1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1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1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1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1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1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1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1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1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1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1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1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1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1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1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1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1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1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1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1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1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1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1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1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1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1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1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1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1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1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1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1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1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1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1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1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1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1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1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1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1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1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1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1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1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1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1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1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1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1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1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1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1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1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1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1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1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1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1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1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1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1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1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1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1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1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1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1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1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1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1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1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1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1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1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1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1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1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1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1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1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1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1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1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1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1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1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1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1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1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1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1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1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1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1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1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1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1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1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1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1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1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1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1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1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1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1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1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1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1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1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1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1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1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1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1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1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1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1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1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1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1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1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1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1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1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1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1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1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1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1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1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1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1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1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1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1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1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1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1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1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1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1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1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1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1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1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1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1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1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1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1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1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1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1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1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1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1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1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1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1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1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1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1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1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1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1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1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1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1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1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1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1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1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1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1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1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1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1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1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1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1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1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1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1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1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1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1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1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1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1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1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1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1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1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1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1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1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1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1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1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1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1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1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1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1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1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1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1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1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1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1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1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1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1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1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1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1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1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1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1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1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1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1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1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1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1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1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1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1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1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1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1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1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1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1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1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1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1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1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1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1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1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1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1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1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1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1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1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1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1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1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1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1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1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1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1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1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1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1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1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1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1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1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1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1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1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1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1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1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1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1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1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1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1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1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1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1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1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1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1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1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1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1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1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1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1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1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1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1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1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1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1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1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1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1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1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1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1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1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1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1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1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1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1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1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1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1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1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1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1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1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1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1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1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1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1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1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1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1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1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1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1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1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1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1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1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1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1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1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1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1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1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1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1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1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1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1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1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1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1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1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1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1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1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1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1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1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1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1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1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1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1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1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1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1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1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1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1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1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1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1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1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1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1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1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1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1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1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1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1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1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1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1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1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1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1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1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1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1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1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1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1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1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1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1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1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1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1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1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1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1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1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1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1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1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1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1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1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1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1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1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1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1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1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1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1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1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1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1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1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1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1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1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1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1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1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1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1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1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1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1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1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1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1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1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1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1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1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1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1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1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1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1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1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1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1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2020-03-03T19:16:42Z</dcterms:modified>
</cp:coreProperties>
</file>