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2.xml" ContentType="application/vnd.openxmlformats-officedocument.drawing+xml"/>
  <Override PartName="/xl/tables/table16.xml" ContentType="application/vnd.openxmlformats-officedocument.spreadsheetml.table+xml"/>
  <Override PartName="/xl/drawings/drawing3.xml" ContentType="application/vnd.openxmlformats-officedocument.drawing+xml"/>
  <Override PartName="/xl/tables/table17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Definitivos\"/>
    </mc:Choice>
  </mc:AlternateContent>
  <xr:revisionPtr revIDLastSave="0" documentId="13_ncr:1_{0919A3B4-D6AA-485C-8980-FF7FE57E4730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NACIONAL" sheetId="1" r:id="rId1"/>
    <sheet name="IES_Acreditadas a 2018" sheetId="3" r:id="rId2"/>
    <sheet name="Mat_Depto" sheetId="4" r:id="rId3"/>
    <sheet name="TCB_Depto" sheetId="5" r:id="rId4"/>
  </sheets>
  <definedNames>
    <definedName name="_xlnm.Print_Area" localSheetId="1">'IES_Acreditadas a 2018'!$A$1:$F$49</definedName>
    <definedName name="_xlnm.Print_Area" localSheetId="2">Mat_Depto!$A$1:$I$41</definedName>
    <definedName name="_xlnm.Print_Area" localSheetId="0">NACIONAL!$A$1:$W$67</definedName>
    <definedName name="_xlnm.Print_Titles" localSheetId="1">'IES_Acreditadas a 2018'!$1:$6</definedName>
    <definedName name="_xlnm.Print_Titles" localSheetId="0">NACIONAL!$1:$6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6" i="1" l="1"/>
  <c r="H66" i="1"/>
  <c r="H57" i="1"/>
  <c r="G57" i="1"/>
  <c r="F57" i="1"/>
  <c r="E57" i="1"/>
  <c r="D57" i="1"/>
  <c r="C57" i="1"/>
  <c r="B57" i="1"/>
  <c r="J44" i="1"/>
  <c r="H44" i="1"/>
  <c r="G44" i="1"/>
  <c r="F44" i="1"/>
  <c r="E44" i="1"/>
  <c r="D44" i="1"/>
  <c r="C44" i="1"/>
  <c r="B44" i="1"/>
  <c r="V48" i="1" l="1"/>
  <c r="K41" i="4" l="1"/>
  <c r="V37" i="1" l="1"/>
  <c r="N66" i="1" s="1"/>
  <c r="P36" i="1"/>
  <c r="V13" i="1"/>
  <c r="J27" i="1"/>
  <c r="J20" i="1"/>
  <c r="P37" i="1" l="1"/>
  <c r="N36" i="1" l="1"/>
  <c r="T37" i="1"/>
  <c r="J12" i="1"/>
  <c r="T48" i="1" l="1"/>
  <c r="U48" i="1" l="1"/>
  <c r="W57" i="1" l="1"/>
  <c r="W58" i="1"/>
  <c r="W59" i="1"/>
  <c r="W60" i="1"/>
  <c r="W61" i="1"/>
  <c r="W62" i="1"/>
  <c r="W63" i="1"/>
  <c r="I12" i="1"/>
  <c r="C12" i="1" l="1"/>
  <c r="D12" i="1"/>
  <c r="E12" i="1"/>
  <c r="F12" i="1"/>
  <c r="G12" i="1"/>
  <c r="H12" i="1"/>
  <c r="B12" i="1"/>
  <c r="S48" i="1" l="1"/>
  <c r="R48" i="1"/>
  <c r="Q48" i="1"/>
  <c r="P48" i="1"/>
  <c r="O48" i="1"/>
  <c r="N48" i="1"/>
  <c r="T13" i="1"/>
  <c r="S13" i="1"/>
  <c r="R13" i="1"/>
  <c r="Q13" i="1"/>
  <c r="P13" i="1"/>
  <c r="O13" i="1"/>
  <c r="N13" i="1"/>
  <c r="H27" i="1"/>
  <c r="G27" i="1"/>
  <c r="F27" i="1"/>
  <c r="E27" i="1"/>
  <c r="D27" i="1"/>
  <c r="C27" i="1"/>
  <c r="B27" i="1"/>
  <c r="H20" i="1"/>
  <c r="O37" i="1" s="1"/>
  <c r="G20" i="1"/>
  <c r="N37" i="1" s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<sst xmlns="http://schemas.openxmlformats.org/spreadsheetml/2006/main" count="561" uniqueCount="221">
  <si>
    <t>MINISTERIO DE EDUCACIÓN NACIONAL</t>
  </si>
  <si>
    <t xml:space="preserve">TASA DE COBERTURA </t>
  </si>
  <si>
    <t>MATRÍCULA POR METODOLOGÍA</t>
  </si>
  <si>
    <t>AÑO</t>
  </si>
  <si>
    <t>2010</t>
  </si>
  <si>
    <t>2011</t>
  </si>
  <si>
    <t>2012</t>
  </si>
  <si>
    <t>2013</t>
  </si>
  <si>
    <t>2014</t>
  </si>
  <si>
    <t>2015</t>
  </si>
  <si>
    <t>2016</t>
  </si>
  <si>
    <t>METODOLOGÍA</t>
  </si>
  <si>
    <t>DISTANCIA (Tradicional)</t>
  </si>
  <si>
    <t>NACIONAL</t>
  </si>
  <si>
    <t>DISTANCIA  (virtual)</t>
  </si>
  <si>
    <t>PRESENCIAL</t>
  </si>
  <si>
    <t>MATRÍCULA POR SECTOR</t>
  </si>
  <si>
    <t>TOTAL</t>
  </si>
  <si>
    <t>SECTOR</t>
  </si>
  <si>
    <t>OFICIAL</t>
  </si>
  <si>
    <t>PRIVADA</t>
  </si>
  <si>
    <t>Columna1</t>
  </si>
  <si>
    <t>MATRÍCULA POR SEXO</t>
  </si>
  <si>
    <t>TASA DE TRÁNSITO INMEDIATO</t>
  </si>
  <si>
    <t>ESTUDIANTES</t>
  </si>
  <si>
    <t>MATRÍCULA POR NIVEL DE FORMACIÓN</t>
  </si>
  <si>
    <t xml:space="preserve">NIVEL DE FORMACIÓN </t>
  </si>
  <si>
    <t>UNIVERSITARIA</t>
  </si>
  <si>
    <t>MATRÍCULA ACREDITADA (IES Y PROGRAMAS) POR NIVEL DE FORMACIÓN</t>
  </si>
  <si>
    <t>NIVEL DE FORMACIÓN</t>
  </si>
  <si>
    <t>DOCTORADO</t>
  </si>
  <si>
    <t>GRADUADOS POR NIVEL DE FORMACIÓN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</si>
  <si>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</si>
  <si>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</si>
  <si>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</si>
  <si>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</si>
  <si>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</si>
  <si>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</si>
  <si>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</si>
  <si>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ECONOMÍIA, ADMINISTRACIÓN, CONTADURÍA Y AFINES</t>
  </si>
  <si>
    <t>INGENIERIA ARQUITECTURA URBANISMO Y AFINES</t>
  </si>
  <si>
    <t>MATEMÁTICAS Y CIENCIAS NATURALES</t>
  </si>
  <si>
    <t>COLEGIO MAYOR DE NUESTRA SEÑORA DEL ROSARIO</t>
  </si>
  <si>
    <t>UNIVERSIDAD DE LA SALLE</t>
  </si>
  <si>
    <t>UNIVERSIDAD DE SAN BUENAVENTURA</t>
  </si>
  <si>
    <t>UNIVERSIDAD EAN</t>
  </si>
  <si>
    <t>UNIVERSIDAD EXTERNADO DE COLOMBIA</t>
  </si>
  <si>
    <t>UNIVERSIDAD LIBRE</t>
  </si>
  <si>
    <t>UNIVERSIDAD SANTO TOMAS</t>
  </si>
  <si>
    <t>TECNOLÓGICA</t>
  </si>
  <si>
    <t>ESPECIALIZACIÓN</t>
  </si>
  <si>
    <t>MAESTRÍA</t>
  </si>
  <si>
    <t xml:space="preserve">TOTAL IES ACREDITADAS </t>
  </si>
  <si>
    <t>COD DEPTO</t>
  </si>
  <si>
    <t>NOMBRE DE LA IES</t>
  </si>
  <si>
    <t>CARÁCTER</t>
  </si>
  <si>
    <t>ANTIOQUIA</t>
  </si>
  <si>
    <t>UNIVERSIDAD</t>
  </si>
  <si>
    <t>UNIVERSIDAD DE ANTIOQUIA</t>
  </si>
  <si>
    <t>UNIVERSIDAD DE MEDELLIN</t>
  </si>
  <si>
    <t>UNIVERSIDAD SIMON BOLIVAR</t>
  </si>
  <si>
    <t>UNIVERSIDAD NACIONAL DE COLOMBIA</t>
  </si>
  <si>
    <t>UNIVERSIDAD SERGIO ARBOLEDA</t>
  </si>
  <si>
    <t>COLEGIO DE ESTUDIOS SUPERIORES DE ADMINISTRACION-CESA-</t>
  </si>
  <si>
    <t>UNIVERSIDAD EL BOSQUE</t>
  </si>
  <si>
    <t>ESCUELA MILITAR DE CADETES GENERAL JOSE MARIA CORDOVA</t>
  </si>
  <si>
    <t>UNIVERSIDAD DISTRITAL-FRANCISCO JOSE DE CALDAS</t>
  </si>
  <si>
    <t>BOLIVAR</t>
  </si>
  <si>
    <t>UNIVERSIDAD DE CARTAGENA</t>
  </si>
  <si>
    <t>CALDAS</t>
  </si>
  <si>
    <t>UNIVERSIDAD DE MANIZALES</t>
  </si>
  <si>
    <t>CAUCA</t>
  </si>
  <si>
    <t>UNIVERSIDAD DEL CAUCA</t>
  </si>
  <si>
    <t>CUNDINAMARCA</t>
  </si>
  <si>
    <t>ESCUELA DE SUBOFICIALES DE LA FUERZA AEREA COLOMBIANA ANDRES M. DIAZ</t>
  </si>
  <si>
    <t>MAGDALENA</t>
  </si>
  <si>
    <t>RISARALDA</t>
  </si>
  <si>
    <t>SANTANDER</t>
  </si>
  <si>
    <t>VALLE DEL CAUCA</t>
  </si>
  <si>
    <t>ATLANTICO</t>
  </si>
  <si>
    <t>BOGOTA D.C.</t>
  </si>
  <si>
    <t>BOYACA</t>
  </si>
  <si>
    <t>CAQUETA</t>
  </si>
  <si>
    <t>CESAR</t>
  </si>
  <si>
    <t>CORDOBA</t>
  </si>
  <si>
    <t>CHOCO</t>
  </si>
  <si>
    <t>HUILA</t>
  </si>
  <si>
    <t>LA GUAJIRA</t>
  </si>
  <si>
    <t>META</t>
  </si>
  <si>
    <t>NARIÑO</t>
  </si>
  <si>
    <t>NORTE DE SANTANDER</t>
  </si>
  <si>
    <t>QUINDIO</t>
  </si>
  <si>
    <t>SUCRE</t>
  </si>
  <si>
    <t>TOLIMA</t>
  </si>
  <si>
    <t>ARAUCA</t>
  </si>
  <si>
    <t>CASANARE</t>
  </si>
  <si>
    <t>PUTUMAYO</t>
  </si>
  <si>
    <t>SAN ANDRES Y PROVIDENCIA</t>
  </si>
  <si>
    <t>AMAZONAS</t>
  </si>
  <si>
    <t>GUAINIA</t>
  </si>
  <si>
    <t>GUAVIARE</t>
  </si>
  <si>
    <t>VAUPES</t>
  </si>
  <si>
    <t>VICHADA</t>
  </si>
  <si>
    <t>-</t>
  </si>
  <si>
    <t>NO IDENTIFICADO</t>
  </si>
  <si>
    <t>COLOMBIA</t>
  </si>
  <si>
    <t>EDUCACIÓN SUPERIOR</t>
  </si>
  <si>
    <t>SEXO</t>
  </si>
  <si>
    <t>TASA DE DESERCIÓN UNIVERSITARIA DE PERIODO</t>
  </si>
  <si>
    <t>Fuente: MEN - SPADIES</t>
  </si>
  <si>
    <t>Total</t>
  </si>
  <si>
    <t xml:space="preserve"> INSTITUCIONES DE EDUCACIÓN SUPERIOR PRINCIPALES</t>
  </si>
  <si>
    <t>COBERTURA</t>
  </si>
  <si>
    <t>POBLACIÓN 17 A 21 AÑOS</t>
  </si>
  <si>
    <t>DOCENTES SEGÚN MÁXIMO NIVEL DE FORMACIÓN</t>
  </si>
  <si>
    <t>PREGRADO</t>
  </si>
  <si>
    <t>MAGISTER</t>
  </si>
  <si>
    <t>DOCTORADOS</t>
  </si>
  <si>
    <t>La información suministrada corresponde a lo reportado por las instituciones de educación superior</t>
  </si>
  <si>
    <t>Fuente: SNIES - MEN - Proyecciones de población DANE</t>
  </si>
  <si>
    <t>Fuente: SNIES - MEN</t>
  </si>
  <si>
    <t>Fuente: OLE - MEN</t>
  </si>
  <si>
    <t>Vigencia</t>
  </si>
  <si>
    <t>Funcionamiento</t>
  </si>
  <si>
    <t>Inversión</t>
  </si>
  <si>
    <t>INSTITUCIÓN TECNOLÓGICA</t>
  </si>
  <si>
    <t>INSTITUCIÓN TÉCNICA PROFESIONAL</t>
  </si>
  <si>
    <t>INSTITUCIÓN UNIVERSITARIA / ESCUELA TECNOLÓGICA</t>
  </si>
  <si>
    <t>Fuente: MEN - MHCP</t>
  </si>
  <si>
    <t>INSTITUCIONES DE EDUCACIÓN SUPERIOR CON ACREDITACIÓN DE ALTA CALIDAD</t>
  </si>
  <si>
    <t>MATRÍCULA DE EDUCACIÓN SUPERIOR POR DEPARTAMENTO</t>
  </si>
  <si>
    <t>COD. IES</t>
  </si>
  <si>
    <t>DEPARTAMENTO DOMICILIO PRINCIPAL</t>
  </si>
  <si>
    <t>COD. DEPARTAMENTO</t>
  </si>
  <si>
    <t>DEPARTAMENTO DE OFERTA DEL PROGRAMA</t>
  </si>
  <si>
    <t>MATRÍCULA PREGRADO</t>
  </si>
  <si>
    <t>SUBDIRECCIÓN DE DESARROLLO SECTORIAL</t>
  </si>
  <si>
    <t>TÉCNICA PROFESIONAL</t>
  </si>
  <si>
    <t>SIN INFORMACIÓN</t>
  </si>
  <si>
    <t>MUJER</t>
  </si>
  <si>
    <t>HOMBRE</t>
  </si>
  <si>
    <t>% DE LA MATRÍCULA TOTAL</t>
  </si>
  <si>
    <t>GRADO 11 -2015</t>
  </si>
  <si>
    <t>INGRESAN E.S. 2016</t>
  </si>
  <si>
    <t>TASA 2016</t>
  </si>
  <si>
    <t>2017</t>
  </si>
  <si>
    <t>PROGRAMAS QUE REPORTAN MATRÍCULA EN 2017</t>
  </si>
  <si>
    <t>Variación</t>
  </si>
  <si>
    <t>IES Y PROGRAMAS QUE REPORTAN MATRÍCULA 2017</t>
  </si>
  <si>
    <t>UNIVERSIDAD SURCOLOMBIANA</t>
  </si>
  <si>
    <t>UNIVERSIDAD DE NARIÑO</t>
  </si>
  <si>
    <t>UNIVERSIDAD AUTONOMA DE OCCIDENTE</t>
  </si>
  <si>
    <t>DIRECCION NACIONAL DE ESCUELAS</t>
  </si>
  <si>
    <t>ESCUELA NAVAL DE SUBOFICIALES ARC BARRANQUILLA</t>
  </si>
  <si>
    <t>ESCUELA NAVAL DE CADETES ALMIRANTE PADILLA</t>
  </si>
  <si>
    <t>2018</t>
  </si>
  <si>
    <t>INFORMACIÓN NACIONAL 2010 - 2018</t>
  </si>
  <si>
    <t>Fecha de corte de la información: junio de 2019</t>
  </si>
  <si>
    <t>PROGRAMAS QUE REPORTAN MATRÍCULA EN 2018</t>
  </si>
  <si>
    <t>PROGRAMAS QUE REPORTAN MATRÍCULA EN 2017 - 2018 POR NIVEL DE FORMACIÓN</t>
  </si>
  <si>
    <t>GRADO 11 -2016</t>
  </si>
  <si>
    <t>INGRESAN E.S. 2017</t>
  </si>
  <si>
    <t>TASA 2017</t>
  </si>
  <si>
    <t>Fuente: SNIES - MEN. Desde el 2016 el nivel de especialización incluye especializaciones técnicas, tecnológicas, universitarias y médico quirúrgicas</t>
  </si>
  <si>
    <t>Cruce SIMAT - SNIES</t>
  </si>
  <si>
    <t>IES Y PROGRAMAS QUE REPORTAN MATRÍCULA 2018</t>
  </si>
  <si>
    <t>BOGOTA D.C</t>
  </si>
  <si>
    <t>Universidad</t>
  </si>
  <si>
    <t>MATRÍCULA 2018</t>
  </si>
  <si>
    <t>Fuente: SACES - MEN - 31 de diciembre de 2018</t>
  </si>
  <si>
    <t>UNIVERSIDAD PEDAGOGICA NACIONAL</t>
  </si>
  <si>
    <t>UNIVERSIDAD PEDAGOGICA Y TECNOLOGICA DE COLOMBIA - UPTC</t>
  </si>
  <si>
    <t>UNIVERSIDAD TECNOLOGICA DE PEREIRA - UTP</t>
  </si>
  <si>
    <t>UNIVERSIDAD DE CALDAS</t>
  </si>
  <si>
    <t>UNIVERSIDAD MILITAR-NUEVA GRANADA</t>
  </si>
  <si>
    <t>UNIVERSIDAD DEL VALLE</t>
  </si>
  <si>
    <t>UNIVERSIDAD INDUSTRIAL DE SANTANDER</t>
  </si>
  <si>
    <t>UNIVERSIDAD DEL QUINDIO</t>
  </si>
  <si>
    <t>UNIVERSIDAD DEL MAGDALENA - UNIMAGDALENA</t>
  </si>
  <si>
    <t>UNIVERSIDAD DE LA SABANA</t>
  </si>
  <si>
    <t>UNIVERSIDAD EAFIT-</t>
  </si>
  <si>
    <t>UNIVERSIDAD DEL NORTE</t>
  </si>
  <si>
    <t>UNIVERSIDAD DE LOS ANDES</t>
  </si>
  <si>
    <t>UNIVERSIDAD AUTONOMA DE BUCARAMANGA-UNAB-</t>
  </si>
  <si>
    <t>UNIVERSIDAD AUTONOMA DE MANIZALES</t>
  </si>
  <si>
    <t>UNIVERSIDAD ICESI</t>
  </si>
  <si>
    <t>UNIVERSIDAD TECNOLOGICA DE BOLIVAR</t>
  </si>
  <si>
    <t>Institución Universitaria/Escuela Tecnológica</t>
  </si>
  <si>
    <t>UNIVERSIDAD CES</t>
  </si>
  <si>
    <t>ESCUELA COLOMBIANA DE INGENIERIA JULIO GARAVITO</t>
  </si>
  <si>
    <t>UNIVERSIDAD EIA</t>
  </si>
  <si>
    <t>Institución Tecnológica</t>
  </si>
  <si>
    <t>TECNOLOGICO DE ANTIOQUIA</t>
  </si>
  <si>
    <t>INSTITUTO TECNOLOGICO METROPOLITANO</t>
  </si>
  <si>
    <t>ESCUELA MILITAR DE AVIACION MARCO FIDEL SUAREZ</t>
  </si>
  <si>
    <t>PONTIFICIA UNIVERSIDAD JAVERIANA</t>
  </si>
  <si>
    <t>UNIVERSIDAD PONTIFICIA BOLIVARIANA</t>
  </si>
  <si>
    <t>FUNDACION UNIVERSIDAD DE BOGOTA - JORGE TADEO LOZANO</t>
  </si>
  <si>
    <t>OFICIAL 2018</t>
  </si>
  <si>
    <t>RÉGIMEN ESPECIAL 2018</t>
  </si>
  <si>
    <t>NO OFICIAL 2018</t>
  </si>
  <si>
    <t>TOTAL 2018</t>
  </si>
  <si>
    <t>TOTAL IES</t>
  </si>
  <si>
    <t>RECURSOS NACIÓN  IES PÚBLICAS</t>
  </si>
  <si>
    <t xml:space="preserve"> (MILLONES DE PESOS)</t>
  </si>
  <si>
    <t>Fuente: Sistema Nacional de Información de Educación Supeiror - SNIES (junio 2019)</t>
  </si>
  <si>
    <t xml:space="preserve">DEPARTAMENTO </t>
  </si>
  <si>
    <t>TASA DE COBERTURA EN EDUCACIÓN SUPERIOR POR DEPARTAMENTO</t>
  </si>
  <si>
    <t>2017*</t>
  </si>
  <si>
    <t xml:space="preserve">Fuente: SNIES - MEN * En el año 2017 el SENA no efectuó reporte de docentes en sus programas de educación superior. Para 2018 se toman los datos del SENA en segundo semestre. </t>
  </si>
  <si>
    <t>GRADO 11 -2014</t>
  </si>
  <si>
    <t>INGRESAN E.S. 2015</t>
  </si>
  <si>
    <t>Fuente: SACES - MEN, diciembre de 2018</t>
  </si>
  <si>
    <t>Fuente: SNIES - SACES, 2017</t>
  </si>
  <si>
    <t>Fuente: SNIES - SACES, 2018</t>
  </si>
  <si>
    <t>}</t>
  </si>
  <si>
    <t>GRADO 11 -2017</t>
  </si>
  <si>
    <t>INGRESAN E.S. 2018</t>
  </si>
  <si>
    <t>TASA 2018</t>
  </si>
  <si>
    <t>TASA 2015</t>
  </si>
  <si>
    <t>TASA DE COBERTURA POR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</si>
</sst>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9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21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Border="1" applyProtection="1">
      <protection hidden="1"/>
    </xf>
    <xf numFmtId="0" fontId="0" fillId="2" borderId="0" xfId="0" applyFill="1" applyProtection="1">
      <protection hidden="1"/>
    </xf>
    <xf numFmtId="0" fontId="6" fillId="3" borderId="0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NumberFormat="1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3" fontId="0" fillId="2" borderId="0" xfId="0" applyNumberForma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3" fontId="3" fillId="4" borderId="0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3" fontId="0" fillId="2" borderId="0" xfId="0" applyNumberFormat="1" applyFill="1" applyBorder="1" applyAlignment="1" applyProtection="1">
      <alignment horizontal="center"/>
      <protection hidden="1"/>
    </xf>
    <xf numFmtId="0" fontId="3" fillId="6" borderId="0" xfId="0" applyFont="1" applyFill="1" applyBorder="1" applyProtection="1">
      <protection hidden="1"/>
    </xf>
    <xf numFmtId="3" fontId="0" fillId="6" borderId="0" xfId="0" applyNumberFormat="1" applyFill="1" applyBorder="1" applyAlignment="1" applyProtection="1">
      <alignment horizontal="center"/>
      <protection hidden="1"/>
    </xf>
    <xf numFmtId="3" fontId="3" fillId="2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Protection="1">
      <protection hidden="1"/>
    </xf>
    <xf numFmtId="164" fontId="3" fillId="5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 applyProtection="1">
      <alignment horizontal="center"/>
      <protection hidden="1"/>
    </xf>
    <xf numFmtId="164" fontId="0" fillId="2" borderId="0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3" fontId="3" fillId="0" borderId="0" xfId="0" applyNumberFormat="1" applyFont="1" applyFill="1" applyBorder="1" applyProtection="1">
      <protection hidden="1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Protection="1">
      <protection hidden="1"/>
    </xf>
    <xf numFmtId="3" fontId="7" fillId="7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>
      <alignment horizontal="left" wrapText="1"/>
    </xf>
    <xf numFmtId="0" fontId="11" fillId="7" borderId="0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/>
    <xf numFmtId="0" fontId="0" fillId="2" borderId="0" xfId="0" applyFill="1" applyAlignment="1">
      <alignment horizontal="center" vertical="center"/>
    </xf>
    <xf numFmtId="0" fontId="13" fillId="0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3" fillId="0" borderId="0" xfId="0" applyNumberFormat="1" applyFont="1" applyBorder="1" applyAlignment="1" applyProtection="1">
      <alignment horizontal="center" vertical="center"/>
      <protection hidden="1"/>
    </xf>
    <xf numFmtId="0" fontId="16" fillId="2" borderId="0" xfId="0" applyFont="1" applyFill="1"/>
    <xf numFmtId="0" fontId="16" fillId="2" borderId="0" xfId="0" applyFont="1" applyFill="1" applyAlignment="1">
      <alignment vertical="top"/>
    </xf>
    <xf numFmtId="0" fontId="16" fillId="2" borderId="0" xfId="0" applyFont="1" applyFill="1" applyBorder="1" applyAlignment="1" applyProtection="1">
      <alignment vertical="top"/>
      <protection hidden="1"/>
    </xf>
    <xf numFmtId="3" fontId="0" fillId="2" borderId="0" xfId="0" applyNumberForma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vertical="top"/>
      <protection hidden="1"/>
    </xf>
    <xf numFmtId="0" fontId="0" fillId="2" borderId="4" xfId="0" applyFont="1" applyFill="1" applyBorder="1"/>
    <xf numFmtId="0" fontId="0" fillId="2" borderId="5" xfId="0" applyFont="1" applyFill="1" applyBorder="1"/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5" xfId="0" applyFont="1" applyFill="1" applyBorder="1"/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3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/>
    <xf numFmtId="0" fontId="21" fillId="2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wrapText="1"/>
    </xf>
    <xf numFmtId="0" fontId="13" fillId="2" borderId="0" xfId="0" applyFont="1" applyFill="1" applyBorder="1" applyAlignment="1" applyProtection="1">
      <protection hidden="1"/>
    </xf>
    <xf numFmtId="0" fontId="14" fillId="2" borderId="0" xfId="0" applyFont="1" applyFill="1" applyBorder="1" applyAlignment="1" applyProtection="1">
      <protection hidden="1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2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0" fillId="2" borderId="0" xfId="0" applyFont="1" applyFill="1" applyBorder="1"/>
    <xf numFmtId="0" fontId="22" fillId="2" borderId="0" xfId="0" applyFont="1" applyFill="1" applyAlignment="1" applyProtection="1">
      <alignment vertical="top"/>
      <protection hidden="1"/>
    </xf>
    <xf numFmtId="0" fontId="0" fillId="2" borderId="0" xfId="0" applyFill="1" applyAlignment="1">
      <alignment horizontal="center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protection hidden="1"/>
    </xf>
    <xf numFmtId="0" fontId="0" fillId="2" borderId="0" xfId="0" applyFill="1" applyBorder="1" applyAlignment="1">
      <alignment horizontal="center"/>
    </xf>
    <xf numFmtId="3" fontId="3" fillId="2" borderId="0" xfId="0" applyNumberFormat="1" applyFont="1" applyFill="1" applyBorder="1" applyProtection="1">
      <protection hidden="1"/>
    </xf>
    <xf numFmtId="0" fontId="23" fillId="2" borderId="0" xfId="0" applyFont="1" applyFill="1" applyAlignment="1">
      <alignment vertical="top"/>
    </xf>
    <xf numFmtId="9" fontId="0" fillId="2" borderId="0" xfId="1" applyFont="1" applyFill="1" applyBorder="1"/>
    <xf numFmtId="9" fontId="24" fillId="2" borderId="0" xfId="1" applyFont="1" applyFill="1" applyAlignment="1">
      <alignment horizontal="center" vertical="center"/>
    </xf>
    <xf numFmtId="164" fontId="24" fillId="2" borderId="0" xfId="1" applyNumberFormat="1" applyFont="1" applyFill="1" applyAlignment="1">
      <alignment horizontal="center" vertical="center"/>
    </xf>
    <xf numFmtId="164" fontId="24" fillId="2" borderId="0" xfId="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ill="1" applyAlignment="1"/>
    <xf numFmtId="0" fontId="0" fillId="0" borderId="0" xfId="3" applyFont="1" applyFill="1" applyBorder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left" vertical="center" wrapText="1"/>
    </xf>
    <xf numFmtId="0" fontId="0" fillId="0" borderId="0" xfId="0" applyFill="1" applyBorder="1" applyProtection="1">
      <protection hidden="1"/>
    </xf>
    <xf numFmtId="0" fontId="0" fillId="0" borderId="15" xfId="0" applyFont="1" applyFill="1" applyBorder="1" applyAlignment="1">
      <alignment horizontal="left" vertical="center" wrapText="1"/>
    </xf>
    <xf numFmtId="0" fontId="2" fillId="11" borderId="15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0" fontId="26" fillId="2" borderId="0" xfId="0" applyFont="1" applyFill="1"/>
    <xf numFmtId="0" fontId="25" fillId="0" borderId="0" xfId="0" applyFont="1" applyBorder="1" applyAlignment="1" applyProtection="1">
      <protection hidden="1"/>
    </xf>
    <xf numFmtId="0" fontId="25" fillId="2" borderId="0" xfId="0" applyFont="1" applyFill="1" applyBorder="1" applyAlignment="1" applyProtection="1">
      <protection hidden="1"/>
    </xf>
    <xf numFmtId="0" fontId="26" fillId="2" borderId="0" xfId="0" applyFont="1" applyFill="1" applyBorder="1" applyProtection="1">
      <protection hidden="1"/>
    </xf>
    <xf numFmtId="0" fontId="26" fillId="2" borderId="0" xfId="0" applyFont="1" applyFill="1" applyBorder="1"/>
    <xf numFmtId="0" fontId="26" fillId="2" borderId="1" xfId="0" applyFont="1" applyFill="1" applyBorder="1"/>
    <xf numFmtId="0" fontId="25" fillId="0" borderId="0" xfId="0" applyFont="1" applyProtection="1">
      <protection hidden="1"/>
    </xf>
    <xf numFmtId="0" fontId="27" fillId="2" borderId="7" xfId="0" applyFont="1" applyFill="1" applyBorder="1" applyAlignment="1">
      <alignment horizontal="left"/>
    </xf>
    <xf numFmtId="0" fontId="25" fillId="2" borderId="25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28" fillId="2" borderId="0" xfId="0" applyFont="1" applyFill="1" applyProtection="1">
      <protection hidden="1"/>
    </xf>
    <xf numFmtId="0" fontId="29" fillId="2" borderId="0" xfId="0" applyFont="1" applyFill="1" applyProtection="1">
      <protection hidden="1"/>
    </xf>
    <xf numFmtId="0" fontId="0" fillId="13" borderId="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0" fontId="0" fillId="0" borderId="0" xfId="1" applyNumberFormat="1" applyFont="1" applyBorder="1" applyAlignment="1" applyProtection="1">
      <alignment horizontal="center"/>
      <protection hidden="1"/>
    </xf>
    <xf numFmtId="0" fontId="30" fillId="2" borderId="0" xfId="0" applyFont="1" applyFill="1" applyProtection="1">
      <protection hidden="1"/>
    </xf>
    <xf numFmtId="0" fontId="31" fillId="2" borderId="0" xfId="0" applyFont="1" applyFill="1" applyAlignment="1" applyProtection="1">
      <protection hidden="1"/>
    </xf>
    <xf numFmtId="0" fontId="31" fillId="2" borderId="0" xfId="0" applyFont="1" applyFill="1" applyProtection="1">
      <protection hidden="1"/>
    </xf>
    <xf numFmtId="0" fontId="3" fillId="12" borderId="28" xfId="3" applyNumberFormat="1" applyFont="1" applyFill="1" applyBorder="1" applyAlignment="1">
      <alignment vertical="center" wrapText="1"/>
    </xf>
    <xf numFmtId="3" fontId="0" fillId="2" borderId="0" xfId="0" applyNumberFormat="1" applyFill="1" applyAlignment="1">
      <alignment horizontal="center"/>
    </xf>
    <xf numFmtId="3" fontId="0" fillId="0" borderId="0" xfId="2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/>
    </xf>
    <xf numFmtId="0" fontId="0" fillId="14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left" vertical="center"/>
    </xf>
    <xf numFmtId="0" fontId="0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left" vertical="center"/>
    </xf>
    <xf numFmtId="164" fontId="0" fillId="13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13" borderId="10" xfId="1" applyNumberFormat="1" applyFont="1" applyFill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3" fontId="0" fillId="2" borderId="0" xfId="0" applyNumberFormat="1" applyFill="1" applyBorder="1"/>
    <xf numFmtId="0" fontId="0" fillId="0" borderId="15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2" fillId="0" borderId="0" xfId="0" applyFont="1" applyProtection="1">
      <protection hidden="1"/>
    </xf>
    <xf numFmtId="0" fontId="33" fillId="0" borderId="0" xfId="0" applyFont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3" fontId="33" fillId="0" borderId="0" xfId="0" applyNumberFormat="1" applyFont="1" applyAlignment="1">
      <alignment horizontal="center"/>
    </xf>
    <xf numFmtId="3" fontId="0" fillId="0" borderId="0" xfId="0" applyNumberFormat="1"/>
    <xf numFmtId="3" fontId="32" fillId="2" borderId="0" xfId="0" applyNumberFormat="1" applyFont="1" applyFill="1" applyBorder="1" applyProtection="1">
      <protection hidden="1"/>
    </xf>
    <xf numFmtId="3" fontId="32" fillId="0" borderId="0" xfId="0" applyNumberFormat="1" applyFont="1" applyBorder="1" applyProtection="1">
      <protection hidden="1"/>
    </xf>
    <xf numFmtId="3" fontId="8" fillId="0" borderId="0" xfId="0" applyNumberFormat="1" applyFont="1" applyFill="1" applyBorder="1" applyAlignment="1" applyProtection="1">
      <alignment vertical="top"/>
      <protection hidden="1"/>
    </xf>
    <xf numFmtId="3" fontId="8" fillId="0" borderId="0" xfId="0" applyNumberFormat="1" applyFont="1" applyFill="1" applyBorder="1" applyAlignment="1">
      <alignment vertical="top"/>
    </xf>
    <xf numFmtId="0" fontId="32" fillId="0" borderId="0" xfId="0" applyFont="1" applyAlignment="1" applyProtection="1">
      <alignment vertical="top"/>
      <protection hidden="1"/>
    </xf>
    <xf numFmtId="0" fontId="3" fillId="0" borderId="0" xfId="0" applyFont="1"/>
    <xf numFmtId="0" fontId="0" fillId="0" borderId="0" xfId="0" applyFill="1" applyAlignment="1">
      <alignment horizontal="center"/>
    </xf>
    <xf numFmtId="0" fontId="32" fillId="2" borderId="0" xfId="0" applyFont="1" applyFill="1" applyBorder="1" applyAlignment="1" applyProtection="1">
      <alignment vertical="top"/>
      <protection hidden="1"/>
    </xf>
    <xf numFmtId="0" fontId="33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Alignment="1">
      <alignment vertical="center"/>
    </xf>
    <xf numFmtId="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1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Alignment="1" applyProtection="1">
      <alignment horizontal="center" vertical="center"/>
      <protection hidden="1"/>
    </xf>
    <xf numFmtId="164" fontId="0" fillId="0" borderId="0" xfId="1" applyNumberFormat="1" applyFont="1" applyFill="1" applyAlignment="1" applyProtection="1">
      <alignment horizontal="center" vertical="center"/>
      <protection hidden="1"/>
    </xf>
    <xf numFmtId="0" fontId="33" fillId="2" borderId="0" xfId="0" applyFont="1" applyFill="1" applyAlignment="1" applyProtection="1">
      <alignment vertical="top"/>
      <protection hidden="1"/>
    </xf>
    <xf numFmtId="0" fontId="33" fillId="2" borderId="3" xfId="0" applyFont="1" applyFill="1" applyBorder="1" applyAlignment="1">
      <alignment vertical="top"/>
    </xf>
    <xf numFmtId="0" fontId="33" fillId="2" borderId="0" xfId="0" applyFont="1" applyFill="1" applyAlignment="1">
      <alignment vertical="top"/>
    </xf>
    <xf numFmtId="0" fontId="33" fillId="0" borderId="14" xfId="0" applyFont="1" applyFill="1" applyBorder="1" applyAlignment="1">
      <alignment horizontal="left" vertical="top"/>
    </xf>
    <xf numFmtId="0" fontId="33" fillId="2" borderId="5" xfId="0" applyFont="1" applyFill="1" applyBorder="1" applyAlignment="1">
      <alignment horizontal="left" vertical="top"/>
    </xf>
    <xf numFmtId="0" fontId="33" fillId="2" borderId="4" xfId="0" applyFont="1" applyFill="1" applyBorder="1" applyAlignment="1">
      <alignment horizontal="left"/>
    </xf>
    <xf numFmtId="10" fontId="3" fillId="0" borderId="0" xfId="1" applyNumberFormat="1" applyFont="1" applyBorder="1" applyAlignment="1" applyProtection="1">
      <alignment horizontal="left"/>
      <protection hidden="1"/>
    </xf>
    <xf numFmtId="0" fontId="34" fillId="0" borderId="5" xfId="0" applyFont="1" applyFill="1" applyBorder="1" applyAlignment="1">
      <alignment horizontal="left" vertical="top"/>
    </xf>
    <xf numFmtId="0" fontId="8" fillId="0" borderId="0" xfId="0" applyFont="1" applyFill="1" applyBorder="1"/>
    <xf numFmtId="3" fontId="0" fillId="0" borderId="0" xfId="0" applyNumberFormat="1" applyFont="1" applyFill="1" applyAlignment="1" applyProtection="1">
      <alignment horizontal="center"/>
      <protection hidden="1"/>
    </xf>
    <xf numFmtId="3" fontId="0" fillId="0" borderId="0" xfId="1" applyNumberFormat="1" applyFont="1" applyFill="1" applyAlignment="1" applyProtection="1">
      <alignment horizontal="center"/>
      <protection hidden="1"/>
    </xf>
    <xf numFmtId="3" fontId="8" fillId="0" borderId="0" xfId="0" applyNumberFormat="1" applyFont="1"/>
    <xf numFmtId="3" fontId="7" fillId="10" borderId="16" xfId="0" applyNumberFormat="1" applyFont="1" applyFill="1" applyBorder="1"/>
    <xf numFmtId="3" fontId="7" fillId="10" borderId="0" xfId="0" applyNumberFormat="1" applyFont="1" applyFill="1" applyBorder="1"/>
    <xf numFmtId="3" fontId="8" fillId="0" borderId="0" xfId="0" applyNumberFormat="1" applyFont="1" applyBorder="1" applyAlignment="1">
      <alignment vertical="top"/>
    </xf>
    <xf numFmtId="0" fontId="8" fillId="2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Protection="1">
      <protection hidden="1"/>
    </xf>
    <xf numFmtId="0" fontId="0" fillId="0" borderId="0" xfId="0" applyFill="1"/>
    <xf numFmtId="3" fontId="0" fillId="0" borderId="0" xfId="0" applyNumberFormat="1" applyFill="1"/>
    <xf numFmtId="164" fontId="0" fillId="2" borderId="29" xfId="1" applyNumberFormat="1" applyFont="1" applyFill="1" applyBorder="1" applyAlignment="1" applyProtection="1">
      <alignment horizontal="center" vertical="center"/>
      <protection hidden="1"/>
    </xf>
    <xf numFmtId="164" fontId="0" fillId="2" borderId="29" xfId="0" applyNumberFormat="1" applyFill="1" applyBorder="1" applyAlignment="1">
      <alignment horizontal="center" vertical="center"/>
    </xf>
    <xf numFmtId="0" fontId="3" fillId="2" borderId="29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164" fontId="0" fillId="0" borderId="0" xfId="1" applyNumberFormat="1" applyFont="1" applyFill="1" applyBorder="1" applyAlignment="1" applyProtection="1">
      <alignment vertical="center"/>
      <protection hidden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3" fontId="8" fillId="0" borderId="19" xfId="4" applyNumberFormat="1" applyFont="1" applyFill="1" applyBorder="1" applyAlignment="1" applyProtection="1">
      <alignment horizontal="center" vertical="center"/>
      <protection hidden="1"/>
    </xf>
    <xf numFmtId="3" fontId="8" fillId="0" borderId="20" xfId="4" applyNumberFormat="1" applyFont="1" applyFill="1" applyBorder="1" applyAlignment="1" applyProtection="1">
      <alignment horizontal="center" vertical="center"/>
      <protection hidden="1"/>
    </xf>
    <xf numFmtId="3" fontId="8" fillId="9" borderId="19" xfId="4" applyNumberFormat="1" applyFont="1" applyFill="1" applyBorder="1" applyAlignment="1" applyProtection="1">
      <alignment horizontal="center" vertical="center"/>
      <protection hidden="1"/>
    </xf>
    <xf numFmtId="3" fontId="8" fillId="9" borderId="20" xfId="4" applyNumberFormat="1" applyFont="1" applyFill="1" applyBorder="1" applyAlignment="1" applyProtection="1">
      <alignment horizontal="center" vertical="center"/>
      <protection hidden="1"/>
    </xf>
    <xf numFmtId="0" fontId="18" fillId="9" borderId="9" xfId="0" applyFont="1" applyFill="1" applyBorder="1" applyAlignment="1">
      <alignment horizontal="left"/>
    </xf>
    <xf numFmtId="0" fontId="18" fillId="9" borderId="13" xfId="0" applyFont="1" applyFill="1" applyBorder="1" applyAlignment="1">
      <alignment horizontal="left"/>
    </xf>
    <xf numFmtId="3" fontId="0" fillId="9" borderId="19" xfId="4" applyNumberFormat="1" applyFont="1" applyFill="1" applyBorder="1" applyAlignment="1" applyProtection="1">
      <alignment horizontal="center"/>
      <protection hidden="1"/>
    </xf>
    <xf numFmtId="3" fontId="0" fillId="9" borderId="20" xfId="4" applyNumberFormat="1" applyFont="1" applyFill="1" applyBorder="1" applyAlignment="1" applyProtection="1">
      <alignment horizontal="center"/>
      <protection hidden="1"/>
    </xf>
    <xf numFmtId="3" fontId="3" fillId="2" borderId="19" xfId="4" applyNumberFormat="1" applyFont="1" applyFill="1" applyBorder="1" applyAlignment="1" applyProtection="1">
      <alignment horizontal="center"/>
      <protection hidden="1"/>
    </xf>
    <xf numFmtId="3" fontId="3" fillId="2" borderId="20" xfId="4" applyNumberFormat="1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left" wrapText="1"/>
      <protection hidden="1"/>
    </xf>
    <xf numFmtId="0" fontId="18" fillId="9" borderId="17" xfId="0" applyFont="1" applyFill="1" applyBorder="1" applyAlignment="1">
      <alignment horizontal="left"/>
    </xf>
    <xf numFmtId="0" fontId="18" fillId="9" borderId="18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8" fillId="2" borderId="20" xfId="0" applyFont="1" applyFill="1" applyBorder="1" applyAlignment="1">
      <alignment horizontal="left"/>
    </xf>
    <xf numFmtId="0" fontId="25" fillId="2" borderId="10" xfId="0" applyFont="1" applyFill="1" applyBorder="1" applyAlignment="1" applyProtection="1">
      <alignment horizontal="left" wrapText="1"/>
      <protection hidden="1"/>
    </xf>
    <xf numFmtId="0" fontId="18" fillId="2" borderId="9" xfId="0" applyFont="1" applyFill="1" applyBorder="1" applyAlignment="1">
      <alignment horizontal="left"/>
    </xf>
    <xf numFmtId="0" fontId="18" fillId="2" borderId="13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18" fillId="2" borderId="12" xfId="0" applyFont="1" applyFill="1" applyBorder="1" applyAlignment="1">
      <alignment horizontal="left"/>
    </xf>
  </cellXfs>
  <cellStyles count="10">
    <cellStyle name="Normal" xfId="0" builtinId="0"/>
    <cellStyle name="Normal 2" xfId="4" xr:uid="{00000000-0005-0000-0000-000001000000}"/>
    <cellStyle name="Normal 2 2" xfId="8" xr:uid="{00000000-0005-0000-0000-000002000000}"/>
    <cellStyle name="Normal 2 3" xfId="5" xr:uid="{00000000-0005-0000-0000-000003000000}"/>
    <cellStyle name="Normal 3" xfId="7" xr:uid="{00000000-0005-0000-0000-000004000000}"/>
    <cellStyle name="Normal 4" xfId="6" xr:uid="{00000000-0005-0000-0000-000005000000}"/>
    <cellStyle name="Normal_Hoja1" xfId="3" xr:uid="{00000000-0005-0000-0000-000006000000}"/>
    <cellStyle name="Normal_IES_Acre_1_4_15" xfId="2" xr:uid="{00000000-0005-0000-0000-000007000000}"/>
    <cellStyle name="Porcentaje" xfId="1" builtinId="5"/>
    <cellStyle name="Porcentaje 2" xfId="9" xr:uid="{00000000-0005-0000-0000-000009000000}"/>
  </cellStyles>
  <dxfs count="188"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  <protection locked="1" hidden="1"/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alignment vertical="center" textRotation="0" wrapText="1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1" hidden="1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protection locked="1" hidden="1"/>
    </dxf>
    <dxf>
      <fill>
        <patternFill patternType="solid">
          <fgColor indexed="64"/>
          <bgColor theme="0"/>
        </patternFill>
      </fill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/>
      </border>
      <protection locked="1" hidden="1"/>
    </dxf>
    <dxf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fill>
        <patternFill patternType="solid">
          <fgColor indexed="64"/>
          <bgColor theme="0"/>
        </patternFill>
      </fill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/>
      </border>
      <protection locked="1" hidden="1"/>
    </dxf>
    <dxf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protection locked="1" hidden="1"/>
    </dxf>
    <dxf>
      <border outline="0">
        <top style="dotted">
          <color indexed="64"/>
        </top>
      </border>
    </dxf>
    <dxf>
      <fill>
        <patternFill patternType="solid">
          <fgColor indexed="64"/>
          <bgColor theme="0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CCCC00"/>
        </patternFill>
      </fill>
      <border diagonalUp="0" diagonalDown="0" outline="0">
        <left style="dotted">
          <color indexed="64"/>
        </left>
        <right style="dotted">
          <color indexed="64"/>
        </right>
        <top/>
        <bottom/>
      </border>
      <protection locked="1" hidden="1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numFmt numFmtId="3" formatCode="#,##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bottom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570019</xdr:colOff>
      <xdr:row>0</xdr:row>
      <xdr:rowOff>0</xdr:rowOff>
    </xdr:from>
    <xdr:to>
      <xdr:col>10</xdr:col>
      <xdr:colOff>222249</xdr:colOff>
      <xdr:row>2</xdr:row>
      <xdr:rowOff>179294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FAB312-EF2C-4101-8C16-28ED3415A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4843" y="0"/>
          <a:ext cx="3820818" cy="717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4882650</xdr:colOff>
      <xdr:row>0</xdr:row>
      <xdr:rowOff>0</xdr:rowOff>
    </xdr:from>
    <xdr:to>
      <xdr:col>7</xdr:col>
      <xdr:colOff>0</xdr:colOff>
      <xdr:row>3</xdr:row>
      <xdr:rowOff>14707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04E1146-F05D-41B8-820C-9E2CEE4FB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9713" y="0"/>
          <a:ext cx="3820818" cy="717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21166</xdr:colOff>
      <xdr:row>0</xdr:row>
      <xdr:rowOff>0</xdr:rowOff>
    </xdr:from>
    <xdr:to>
      <xdr:col>16384</xdr:col>
      <xdr:colOff>31984</xdr:colOff>
      <xdr:row>2</xdr:row>
      <xdr:rowOff>209176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7BEB6EA-E7F7-4602-8332-67ECF195D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1583" y="0"/>
          <a:ext cx="3820818" cy="7171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222249</xdr:colOff>
      <xdr:row>0</xdr:row>
      <xdr:rowOff>0</xdr:rowOff>
    </xdr:from>
    <xdr:to>
      <xdr:col>16384</xdr:col>
      <xdr:colOff>31984</xdr:colOff>
      <xdr:row>2</xdr:row>
      <xdr:rowOff>171432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04B368-402B-4759-8EA2-DE94EFFCB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1332" y="0"/>
          <a:ext cx="3619735" cy="6794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J13" totalsRowCount="1" headerRowDxfId="187" totalsRowDxfId="186">
  <tableColumns count="10">
    <tableColumn id="1" xr3:uid="{00000000-0010-0000-0000-000001000000}" name="AÑO" totalsRowLabel="Fuente: SNIES - MEN - Proyecciones de población DANE" dataDxfId="185" totalsRowDxfId="184"/>
    <tableColumn id="2" xr3:uid="{00000000-0010-0000-0000-000002000000}" name="2010" dataDxfId="183" totalsRowDxfId="182"/>
    <tableColumn id="3" xr3:uid="{00000000-0010-0000-0000-000003000000}" name="2011" dataDxfId="181" totalsRowDxfId="180"/>
    <tableColumn id="4" xr3:uid="{00000000-0010-0000-0000-000004000000}" name="2012" dataDxfId="179" totalsRowDxfId="178"/>
    <tableColumn id="5" xr3:uid="{00000000-0010-0000-0000-000005000000}" name="2013" dataDxfId="177" totalsRowDxfId="176"/>
    <tableColumn id="6" xr3:uid="{00000000-0010-0000-0000-000006000000}" name="2014" dataDxfId="175" totalsRowDxfId="174"/>
    <tableColumn id="7" xr3:uid="{00000000-0010-0000-0000-000007000000}" name="2015" dataDxfId="173" totalsRowDxfId="172"/>
    <tableColumn id="8" xr3:uid="{00000000-0010-0000-0000-000008000000}" name="2016" dataDxfId="171" totalsRowDxfId="170"/>
    <tableColumn id="9" xr3:uid="{00000000-0010-0000-0000-000009000000}" name="2017" dataDxfId="169" totalsRowDxfId="168"/>
    <tableColumn id="10" xr3:uid="{BF9CAA0C-3D70-4022-91A8-5712DB9567D1}" name="2018" dataDxfId="167" totalsRowDxfId="16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Tabla21" displayName="Tabla21" ref="S55:W64" totalsRowShown="0" headerRowDxfId="92" dataDxfId="91">
  <tableColumns count="5">
    <tableColumn id="1" xr3:uid="{00000000-0010-0000-0D00-000001000000}" name="Vigencia" dataDxfId="90"/>
    <tableColumn id="2" xr3:uid="{00000000-0010-0000-0D00-000002000000}" name="Funcionamiento" dataDxfId="89"/>
    <tableColumn id="3" xr3:uid="{00000000-0010-0000-0D00-000003000000}" name="Inversión" dataDxfId="88"/>
    <tableColumn id="4" xr3:uid="{00000000-0010-0000-0D00-000004000000}" name="Total" dataDxfId="87"/>
    <tableColumn id="5" xr3:uid="{00000000-0010-0000-0D00-000005000000}" name="Variación" dataDxfId="86" dataCellStyle="Porcentaje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E000000}" name="Tabla2015" displayName="Tabla2015" ref="M64:N66" headerRowCount="0" totalsRowShown="0" tableBorderDxfId="85">
  <tableColumns count="2">
    <tableColumn id="1" xr3:uid="{00000000-0010-0000-0E00-000001000000}" name="Columna1" headerRowDxfId="84" dataDxfId="83"/>
    <tableColumn id="3" xr3:uid="{00000000-0010-0000-0E00-000003000000}" name="Columna3" headerRowDxfId="82" dataDxfId="81">
      <calculatedColumnFormula>+V35</calculatedColumnFormula>
    </tableColumn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C85B96-CDB5-4367-94AB-8A8B53BD61F7}" name="Tabla113" displayName="Tabla113" ref="A31:J34" totalsRowCount="1" headerRowDxfId="80" dataDxfId="79" totalsRowDxfId="78">
  <tableColumns count="10">
    <tableColumn id="1" xr3:uid="{BC85DC1A-D1D0-486A-A487-E800D13E598C}" name="SEXO" totalsRowLabel="Fuente: SNIES - MEN" dataDxfId="77" totalsRowDxfId="76"/>
    <tableColumn id="2" xr3:uid="{3C5337BC-0F75-4A29-89B1-B89A5DB75D65}" name="2010" dataDxfId="75" totalsRowDxfId="74"/>
    <tableColumn id="3" xr3:uid="{B87127D1-6BF6-4E32-8B81-D9A4C812D1F5}" name="2011" dataDxfId="73" totalsRowDxfId="72"/>
    <tableColumn id="4" xr3:uid="{8570F1B2-A0C4-417A-9B6C-8EBDBD2C2BF7}" name="2012" dataDxfId="71" totalsRowDxfId="70"/>
    <tableColumn id="5" xr3:uid="{3510EA94-DA18-4751-9664-9CA2C70E783F}" name="2013" dataDxfId="69" totalsRowDxfId="68"/>
    <tableColumn id="6" xr3:uid="{2D0367FB-7ED7-4C5B-BF7B-0D272294753A}" name="2014" dataDxfId="67" totalsRowDxfId="66"/>
    <tableColumn id="7" xr3:uid="{D3B292FF-07D5-406F-961F-E3E702983B4E}" name="2015" dataDxfId="65" totalsRowDxfId="64"/>
    <tableColumn id="8" xr3:uid="{ED744B7C-623D-4C03-B9CD-53518EF24320}" name="2016" dataDxfId="63" totalsRowDxfId="62"/>
    <tableColumn id="9" xr3:uid="{3BFB6AA0-95D1-4D7D-8D84-9578E63293F5}" name="2017" dataDxfId="61" totalsRowDxfId="60"/>
    <tableColumn id="10" xr3:uid="{9FDD3EB9-FD7E-4882-91B1-088E2C36100D}" name="2018" dataDxfId="59" totalsRowDxfId="58"/>
  </tableColumns>
  <tableStyleInfo name="TableStyleLight1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535C1C4-CFC8-4AA6-A0A6-C5CD4A0E17CA}" name="Tabla7" displayName="Tabla7" ref="A37:J45" totalsRowShown="0" headerRowDxfId="57" dataDxfId="56">
  <tableColumns count="10">
    <tableColumn id="1" xr3:uid="{E9264EB1-1FE9-40CE-B533-8F366910537B}" name="NIVEL DE FORMACIÓN " dataDxfId="55"/>
    <tableColumn id="2" xr3:uid="{0B4E12D2-65EB-428D-8D3F-6097D7275389}" name="2010" dataDxfId="54"/>
    <tableColumn id="3" xr3:uid="{CAC04EA9-160C-4564-9400-6A7EEF94411A}" name="2011" dataDxfId="53"/>
    <tableColumn id="4" xr3:uid="{C9EAFBA5-6FA3-4FE7-BD9C-29EC07E39C79}" name="2012" dataDxfId="52"/>
    <tableColumn id="5" xr3:uid="{185A7028-D2AF-440F-BDE2-64A89BEB9CDC}" name="2013" dataDxfId="51"/>
    <tableColumn id="6" xr3:uid="{F871EE73-D965-4ECF-A993-8CCB22D95637}" name="2014" dataDxfId="50"/>
    <tableColumn id="7" xr3:uid="{798160D0-F77A-4669-A0AD-04473510AC1E}" name="2015" dataDxfId="49"/>
    <tableColumn id="8" xr3:uid="{D63B50C3-9726-4ED9-92EC-444249F9765F}" name="2016" dataDxfId="48"/>
    <tableColumn id="9" xr3:uid="{24F44931-E858-4861-BF5F-D9B3724AA849}" name="2017" dataDxfId="47"/>
    <tableColumn id="10" xr3:uid="{F96E860A-DC76-4FE8-BD28-660681364FCB}" name="2018" dataDxfId="46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B958888-D40B-4B74-B35B-B77B0FE46352}" name="Tabla9" displayName="Tabla9" ref="A48:J57" headerRowDxfId="45" dataDxfId="44">
  <tableColumns count="10">
    <tableColumn id="1" xr3:uid="{175CCE48-589F-443C-8DBD-B83DF4A707F0}" name="ÁREA DE CONOCIMIENTO" totalsRowLabel="Total" totalsRowDxfId="43"/>
    <tableColumn id="2" xr3:uid="{C4D7328B-D087-4B11-9112-21980AA540AD}" name="2010" totalsRowDxfId="42"/>
    <tableColumn id="3" xr3:uid="{5C5F6798-2C88-4D43-838C-225121156EA7}" name="2011" totalsRowDxfId="41"/>
    <tableColumn id="4" xr3:uid="{52391A7E-D893-46A7-9D5C-F9F57C9DCE03}" name="2012" totalsRowDxfId="40"/>
    <tableColumn id="5" xr3:uid="{1C6B8CA2-53EE-4B1A-AD34-A3ED9F947FA2}" name="2013" totalsRowDxfId="39"/>
    <tableColumn id="6" xr3:uid="{1C058F9B-3772-427B-8002-91E625D326CD}" name="2014" totalsRowDxfId="38"/>
    <tableColumn id="7" xr3:uid="{30551120-4FB0-49A5-A9BA-37EFFF321F7B}" name="2015" totalsRowDxfId="37"/>
    <tableColumn id="8" xr3:uid="{C7C61D8E-2309-4720-BC79-947A58AC7596}" name="2016" totalsRowDxfId="36"/>
    <tableColumn id="9" xr3:uid="{0E170758-2846-40BA-A1AB-75D06C4234FE}" name="2017" totalsRowDxfId="35"/>
    <tableColumn id="10" xr3:uid="{9B0887AF-8E99-4D49-AB21-62CA37B39B9C}" name="2018" totalsRowFunction="sum" dataDxfId="34" totalsRowDxfId="33"/>
  </tableColumns>
  <tableStyleInfo name="TableStyleLight1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27FCEAD-5C1F-4624-BED2-348DD380404E}" name="Tabla2" displayName="Tabla2" ref="A60:J67" totalsRowShown="0" headerRowDxfId="32" dataDxfId="31">
  <tableColumns count="10">
    <tableColumn id="1" xr3:uid="{F7875E7B-2732-43DD-90A0-0AB2A616E529}" name="NIVEL DE FORMACIÓN" dataDxfId="30"/>
    <tableColumn id="2" xr3:uid="{43B58D49-2A3E-4C96-8EF6-1ED55CB2CD84}" name="2010" dataDxfId="29"/>
    <tableColumn id="3" xr3:uid="{DC9C6909-2972-41A8-915C-3587AC2122B2}" name="2011" dataDxfId="28"/>
    <tableColumn id="4" xr3:uid="{5B636EC2-F948-40B8-9167-8BEFAC0CDAD8}" name="2012" dataDxfId="27"/>
    <tableColumn id="5" xr3:uid="{267638A3-25DE-468C-865D-26C147E66F67}" name="2013" dataDxfId="26"/>
    <tableColumn id="6" xr3:uid="{039E02DD-085C-4E16-8191-831DCC0CA5E5}" name="2014" dataDxfId="25"/>
    <tableColumn id="7" xr3:uid="{80646B1A-B59A-41E6-9C34-DBA9A9CC525E}" name="2015" dataDxfId="24"/>
    <tableColumn id="8" xr3:uid="{FAA7F7E5-83F6-4E4E-A699-B0107F400A55}" name="2016" dataDxfId="23"/>
    <tableColumn id="9" xr3:uid="{51255889-17BE-4FD1-9266-DF5CDB8C78AE}" name="2017*" dataDxfId="22"/>
    <tableColumn id="10" xr3:uid="{60F3640E-8327-484D-A488-73F43841681D}" name="2018" dataDxfId="21"/>
  </tableColumns>
  <tableStyleInfo name="TableStyleMedium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F000000}" name="Tabla3" displayName="Tabla3" ref="A6:G58" totalsRowShown="0" dataDxfId="20">
  <sortState xmlns:xlrd2="http://schemas.microsoft.com/office/spreadsheetml/2017/richdata2" ref="A7:G58">
    <sortCondition ref="A7:A58"/>
    <sortCondition descending="1" ref="G7:G58"/>
  </sortState>
  <tableColumns count="7">
    <tableColumn id="1" xr3:uid="{00000000-0010-0000-0F00-000001000000}" name="COD DEPTO" dataDxfId="19" dataCellStyle="Normal_IES_Acre_1_4_15"/>
    <tableColumn id="2" xr3:uid="{00000000-0010-0000-0F00-000002000000}" name="DEPARTAMENTO DOMICILIO PRINCIPAL" dataDxfId="18" dataCellStyle="Normal_IES_Acre_1_4_15"/>
    <tableColumn id="3" xr3:uid="{00000000-0010-0000-0F00-000003000000}" name="COD. IES" dataDxfId="17" dataCellStyle="Normal_IES_Acre_1_4_15"/>
    <tableColumn id="4" xr3:uid="{00000000-0010-0000-0F00-000004000000}" name="NOMBRE DE LA IES" dataDxfId="16" dataCellStyle="Normal_IES_Acre_1_4_15"/>
    <tableColumn id="5" xr3:uid="{00000000-0010-0000-0F00-000005000000}" name="SECTOR" dataDxfId="15" dataCellStyle="Normal_IES_Acre_1_4_15"/>
    <tableColumn id="6" xr3:uid="{00000000-0010-0000-0F00-000006000000}" name="CARÁCTER" dataDxfId="14" dataCellStyle="Normal_IES_Acre_1_4_15"/>
    <tableColumn id="8" xr3:uid="{00000000-0010-0000-0F00-000008000000}" name="MATRÍCULA 2018" dataDxfId="13" dataCellStyle="Normal_IES_Acre_1_4_15"/>
  </tableColumns>
  <tableStyleInfo name="TableStyleMedium1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0000000}" name="Tabla13" displayName="Tabla13" ref="A6:K41" totalsRowShown="0" headerRowDxfId="12" dataDxfId="11">
  <tableColumns count="11">
    <tableColumn id="1" xr3:uid="{00000000-0010-0000-1000-000001000000}" name="COD. DEPARTAMENTO" dataDxfId="10"/>
    <tableColumn id="2" xr3:uid="{00000000-0010-0000-1000-000002000000}" name="DEPARTAMENTO DE OFERTA DEL PROGRAMA" dataDxfId="9"/>
    <tableColumn id="3" xr3:uid="{00000000-0010-0000-1000-000003000000}" name="2010" dataDxfId="8"/>
    <tableColumn id="4" xr3:uid="{00000000-0010-0000-1000-000004000000}" name="2011" dataDxfId="7"/>
    <tableColumn id="5" xr3:uid="{00000000-0010-0000-1000-000005000000}" name="2012" dataDxfId="6"/>
    <tableColumn id="6" xr3:uid="{00000000-0010-0000-1000-000006000000}" name="2013" dataDxfId="5"/>
    <tableColumn id="7" xr3:uid="{00000000-0010-0000-1000-000007000000}" name="2014" dataDxfId="4"/>
    <tableColumn id="8" xr3:uid="{00000000-0010-0000-1000-000008000000}" name="2015" dataDxfId="3"/>
    <tableColumn id="9" xr3:uid="{00000000-0010-0000-1000-000009000000}" name="2016" dataDxfId="2"/>
    <tableColumn id="10" xr3:uid="{00000000-0010-0000-1000-00000A000000}" name="2017" dataDxfId="1"/>
    <tableColumn id="11" xr3:uid="{A11C54BC-BD79-40CB-A916-585C534D2005}" name="2018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11" displayName="Tabla11" ref="A24:J28" totalsRowCount="1" headerRowDxfId="165">
  <tableColumns count="10">
    <tableColumn id="1" xr3:uid="{00000000-0010-0000-0200-000001000000}" name="SEXO" totalsRowLabel="Fuente: SNIES - MEN" dataDxfId="164" totalsRowDxfId="163"/>
    <tableColumn id="2" xr3:uid="{00000000-0010-0000-0200-000002000000}" name="2010"/>
    <tableColumn id="3" xr3:uid="{00000000-0010-0000-0200-000003000000}" name="2011"/>
    <tableColumn id="4" xr3:uid="{00000000-0010-0000-0200-000004000000}" name="2012"/>
    <tableColumn id="5" xr3:uid="{00000000-0010-0000-0200-000005000000}" name="2013"/>
    <tableColumn id="6" xr3:uid="{00000000-0010-0000-0200-000006000000}" name="2014"/>
    <tableColumn id="7" xr3:uid="{00000000-0010-0000-0200-000007000000}" name="2015"/>
    <tableColumn id="8" xr3:uid="{00000000-0010-0000-0200-000008000000}" name="2016" dataDxfId="162" totalsRowDxfId="161"/>
    <tableColumn id="9" xr3:uid="{00000000-0010-0000-0200-000009000000}" name="2017"/>
    <tableColumn id="10" xr3:uid="{B5BD232C-3458-47C6-9478-BEF00F60B9FB}" name="2018" totalsRowDxfId="16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17" displayName="Tabla17" ref="M17:T18" totalsRowShown="0" headerRowDxfId="159">
  <tableColumns count="8">
    <tableColumn id="1" xr3:uid="{00000000-0010-0000-0300-000001000000}" name="Columna1" dataDxfId="158"/>
    <tableColumn id="2" xr3:uid="{00000000-0010-0000-0300-000002000000}" name="2010" dataDxfId="157"/>
    <tableColumn id="3" xr3:uid="{00000000-0010-0000-0300-000003000000}" name="2011" dataDxfId="156"/>
    <tableColumn id="4" xr3:uid="{00000000-0010-0000-0300-000004000000}" name="2012" dataDxfId="155"/>
    <tableColumn id="5" xr3:uid="{00000000-0010-0000-0300-000005000000}" name="2013" dataDxfId="154"/>
    <tableColumn id="6" xr3:uid="{00000000-0010-0000-0300-000006000000}" name="2014" dataDxfId="153"/>
    <tableColumn id="7" xr3:uid="{00000000-0010-0000-0300-000007000000}" name="2015" dataDxfId="152"/>
    <tableColumn id="8" xr3:uid="{00000000-0010-0000-0300-000008000000}" name="2016" dataDxfId="15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a18" displayName="Tabla18" ref="M29:P37" headerRowDxfId="150" dataDxfId="149" totalsRowBorderDxfId="148">
  <tableColumns count="4">
    <tableColumn id="1" xr3:uid="{00000000-0010-0000-0400-000001000000}" name="NIVEL DE FORMACIÓN" totalsRowLabel="Total" dataDxfId="147"/>
    <tableColumn id="2" xr3:uid="{00000000-0010-0000-0400-000002000000}" name="2016" dataDxfId="146" totalsRowDxfId="145"/>
    <tableColumn id="3" xr3:uid="{00000000-0010-0000-0400-000003000000}" name="2017" dataDxfId="144" totalsRowDxfId="143"/>
    <tableColumn id="4" xr3:uid="{00000000-0010-0000-0400-000004000000}" name="2018" dataDxfId="142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a19" displayName="Tabla19" ref="M41:V48" totalsRowShown="0">
  <tableColumns count="10">
    <tableColumn id="1" xr3:uid="{00000000-0010-0000-0500-000001000000}" name="NIVEL DE FORMACIÓN"/>
    <tableColumn id="2" xr3:uid="{00000000-0010-0000-0500-000002000000}" name="2010" dataDxfId="141"/>
    <tableColumn id="3" xr3:uid="{00000000-0010-0000-0500-000003000000}" name="2011" dataDxfId="140"/>
    <tableColumn id="4" xr3:uid="{00000000-0010-0000-0500-000004000000}" name="2012" dataDxfId="139"/>
    <tableColumn id="5" xr3:uid="{00000000-0010-0000-0500-000005000000}" name="2013" dataDxfId="138"/>
    <tableColumn id="6" xr3:uid="{00000000-0010-0000-0500-000006000000}" name="2014" dataDxfId="137"/>
    <tableColumn id="7" xr3:uid="{00000000-0010-0000-0500-000007000000}" name="2015" dataDxfId="136"/>
    <tableColumn id="8" xr3:uid="{00000000-0010-0000-0500-000008000000}" name="2016" dataDxfId="135"/>
    <tableColumn id="9" xr3:uid="{00000000-0010-0000-0500-000009000000}" name="2017" dataDxfId="134"/>
    <tableColumn id="10" xr3:uid="{750EAA5E-AD49-45E9-99C5-40DAF9617460}" name="2018" dataDxfId="133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a5" displayName="Tabla5" ref="A17:J21" totalsRowCount="1">
  <tableColumns count="10">
    <tableColumn id="1" xr3:uid="{00000000-0010-0000-0600-000001000000}" name="SECTOR" totalsRowLabel="Fuente: SNIES - MEN" dataDxfId="132" totalsRowDxfId="131"/>
    <tableColumn id="2" xr3:uid="{00000000-0010-0000-0600-000002000000}" name="2010"/>
    <tableColumn id="3" xr3:uid="{00000000-0010-0000-0600-000003000000}" name="2011"/>
    <tableColumn id="4" xr3:uid="{00000000-0010-0000-0600-000004000000}" name="2012"/>
    <tableColumn id="5" xr3:uid="{00000000-0010-0000-0600-000005000000}" name="2013"/>
    <tableColumn id="6" xr3:uid="{00000000-0010-0000-0600-000006000000}" name="2014"/>
    <tableColumn id="7" xr3:uid="{00000000-0010-0000-0600-000007000000}" name="2015"/>
    <tableColumn id="8" xr3:uid="{00000000-0010-0000-0600-000008000000}" name="2016"/>
    <tableColumn id="9" xr3:uid="{00000000-0010-0000-0600-000009000000}" name="2017"/>
    <tableColumn id="10" xr3:uid="{59246DDE-2486-4A78-9B22-B4DBDA692D24}" name="2018"/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la10" displayName="Tabla10" ref="M9:V14" totalsRowCount="1">
  <tableColumns count="10">
    <tableColumn id="1" xr3:uid="{00000000-0010-0000-0800-000001000000}" name="METODOLOGÍA" totalsRowLabel="Fuente: SNIES - MEN" dataDxfId="130" totalsRowDxfId="129"/>
    <tableColumn id="2" xr3:uid="{00000000-0010-0000-0800-000002000000}" name="2010" dataDxfId="128" totalsRowDxfId="127"/>
    <tableColumn id="3" xr3:uid="{00000000-0010-0000-0800-000003000000}" name="2011" dataDxfId="126" totalsRowDxfId="125"/>
    <tableColumn id="4" xr3:uid="{00000000-0010-0000-0800-000004000000}" name="2012" dataDxfId="124" totalsRowDxfId="123"/>
    <tableColumn id="5" xr3:uid="{00000000-0010-0000-0800-000005000000}" name="2013" dataDxfId="122" totalsRowDxfId="121"/>
    <tableColumn id="6" xr3:uid="{00000000-0010-0000-0800-000006000000}" name="2014" dataDxfId="120" totalsRowDxfId="119"/>
    <tableColumn id="7" xr3:uid="{00000000-0010-0000-0800-000007000000}" name="2015" dataDxfId="118" totalsRowDxfId="117"/>
    <tableColumn id="8" xr3:uid="{00000000-0010-0000-0800-000008000000}" name="2016" dataDxfId="116" totalsRowDxfId="115"/>
    <tableColumn id="9" xr3:uid="{00000000-0010-0000-0800-000009000000}" name="2017" dataDxfId="114" totalsRowDxfId="113"/>
    <tableColumn id="10" xr3:uid="{9D6032C1-6543-4984-9F73-907B85AA8C9E}" name="2018" dataDxfId="112" totalsRowDxfId="111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9000000}" name="Tabla12" displayName="Tabla12" ref="M22:Y24" totalsRowShown="0" headerRowDxfId="110">
  <tableColumns count="13">
    <tableColumn id="1" xr3:uid="{00000000-0010-0000-0900-000001000000}" name="ESTUDIANTES"/>
    <tableColumn id="2" xr3:uid="{00000000-0010-0000-0900-000002000000}" name="GRADO 11 -2014" dataDxfId="109"/>
    <tableColumn id="3" xr3:uid="{00000000-0010-0000-0900-000003000000}" name="INGRESAN E.S. 2015" dataDxfId="108"/>
    <tableColumn id="4" xr3:uid="{00000000-0010-0000-0900-000004000000}" name="TASA 2015" dataDxfId="107"/>
    <tableColumn id="5" xr3:uid="{283493C7-731A-4B7F-A42A-5A9860EA1EE9}" name="GRADO 11 -2015" dataDxfId="106"/>
    <tableColumn id="6" xr3:uid="{A8836D8F-5B44-4827-9EEE-7C0ED6C539AF}" name="INGRESAN E.S. 2016" dataDxfId="105"/>
    <tableColumn id="7" xr3:uid="{08470315-1AEB-4036-B9D9-62554EC5CDF8}" name="TASA 2016" dataDxfId="104" dataCellStyle="Porcentaje"/>
    <tableColumn id="8" xr3:uid="{F0F260F6-735A-4B8A-9F7D-0582031C36AD}" name="GRADO 11 -2016" dataDxfId="103"/>
    <tableColumn id="9" xr3:uid="{5DF02580-A153-44D6-9C02-BCE3009CDA55}" name="INGRESAN E.S. 2017" dataDxfId="102"/>
    <tableColumn id="10" xr3:uid="{2B7A8C77-444C-4D27-BE50-88BA195DEA95}" name="TASA 2017" dataDxfId="101" dataCellStyle="Porcentaje"/>
    <tableColumn id="11" xr3:uid="{C3C18D8D-6437-4202-8EE0-162E4D11E167}" name="GRADO 11 -2017" dataDxfId="100"/>
    <tableColumn id="12" xr3:uid="{3EDCD452-E397-49EB-8D16-DF5F5B82F296}" name="INGRESAN E.S. 2018" dataDxfId="99"/>
    <tableColumn id="13" xr3:uid="{99B805A4-C701-4346-ABBD-ABE1749C620F}" name="TASA 2018" dataDxfId="98">
      <calculatedColumnFormula>+Tabla12[[#This Row],[INGRESAN E.S. 2018]]/Tabla12[[#This Row],[GRADO 11 -2017]]</calculatedColumnFormula>
    </tableColumn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C000000}" name="Tabla20" displayName="Tabla20" ref="M59:N61" headerRowCount="0" totalsRowShown="0" tableBorderDxfId="97">
  <tableColumns count="2">
    <tableColumn id="1" xr3:uid="{00000000-0010-0000-0C00-000001000000}" name="Columna1" headerRowDxfId="96" dataDxfId="95"/>
    <tableColumn id="3" xr3:uid="{00000000-0010-0000-0C00-000003000000}" name="Columna3" headerRowDxfId="94" dataDxfId="9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B80"/>
  <sheetViews>
    <sheetView showGridLines="0" tabSelected="1" zoomScale="85" zoomScaleNormal="85" zoomScaleSheetLayoutView="85" workbookViewId="0"/>
  </sheetViews>
  <sheetFormatPr baseColWidth="10" defaultColWidth="0" defaultRowHeight="15" zeroHeight="1" x14ac:dyDescent="0.25"/>
  <cols>
    <col min="1" max="1" width="26.5703125" style="1" customWidth="1"/>
    <col min="2" max="9" width="10.42578125" style="1" bestFit="1" customWidth="1"/>
    <col min="10" max="10" width="10.42578125" style="1" customWidth="1"/>
    <col min="11" max="11" width="6.140625" style="2" customWidth="1"/>
    <col min="12" max="12" width="3.5703125" style="1" customWidth="1"/>
    <col min="13" max="13" width="33.140625" style="1" customWidth="1"/>
    <col min="14" max="14" width="12" style="1" customWidth="1"/>
    <col min="15" max="15" width="13.28515625" style="1" customWidth="1"/>
    <col min="16" max="16" width="12.140625" style="1" customWidth="1"/>
    <col min="17" max="18" width="10.5703125" style="1" customWidth="1"/>
    <col min="19" max="19" width="10.140625" style="1" customWidth="1"/>
    <col min="20" max="20" width="13.5703125" style="1" customWidth="1"/>
    <col min="21" max="21" width="10.28515625" style="1" customWidth="1"/>
    <col min="22" max="22" width="9.85546875" style="1" customWidth="1"/>
    <col min="23" max="23" width="11.85546875" style="1" customWidth="1"/>
    <col min="24" max="25" width="11.42578125" style="1" customWidth="1"/>
    <col min="26" max="26" width="5" style="1" customWidth="1"/>
    <col min="27" max="16384" width="11.42578125" style="1" hidden="1"/>
  </cols>
  <sheetData>
    <row r="1" spans="1:27" ht="21" x14ac:dyDescent="0.35">
      <c r="A1" s="119" t="s">
        <v>0</v>
      </c>
    </row>
    <row r="2" spans="1:27" ht="21" x14ac:dyDescent="0.35">
      <c r="A2" s="119" t="s">
        <v>156</v>
      </c>
    </row>
    <row r="3" spans="1:27" ht="21" x14ac:dyDescent="0.35">
      <c r="A3" s="119" t="s">
        <v>106</v>
      </c>
    </row>
    <row r="4" spans="1:27" ht="15" customHeight="1" x14ac:dyDescent="0.25">
      <c r="A4" s="120" t="s">
        <v>136</v>
      </c>
      <c r="B4" s="89"/>
      <c r="C4" s="89"/>
      <c r="D4" s="89"/>
      <c r="E4" s="89"/>
      <c r="F4" s="89"/>
      <c r="G4" s="89"/>
      <c r="H4" s="89"/>
      <c r="I4" s="89"/>
      <c r="J4" s="89"/>
      <c r="AA4" s="1" t="s">
        <v>215</v>
      </c>
    </row>
    <row r="5" spans="1:27" x14ac:dyDescent="0.25">
      <c r="A5" s="127" t="s">
        <v>118</v>
      </c>
      <c r="B5" s="90"/>
      <c r="C5" s="90"/>
      <c r="D5" s="90"/>
      <c r="E5" s="90"/>
      <c r="F5" s="89"/>
      <c r="G5" s="89"/>
      <c r="H5" s="89"/>
      <c r="I5" s="89"/>
      <c r="J5" s="89"/>
    </row>
    <row r="6" spans="1:27" x14ac:dyDescent="0.25">
      <c r="A6" s="128" t="s">
        <v>157</v>
      </c>
    </row>
    <row r="7" spans="1:27" x14ac:dyDescent="0.25"/>
    <row r="8" spans="1:27" ht="18.75" x14ac:dyDescent="0.3">
      <c r="A8" s="110" t="s">
        <v>1</v>
      </c>
      <c r="D8"/>
      <c r="H8" s="2"/>
      <c r="I8" s="2"/>
      <c r="J8" s="2"/>
      <c r="K8" s="3"/>
      <c r="M8" s="111" t="s">
        <v>2</v>
      </c>
    </row>
    <row r="9" spans="1:27" x14ac:dyDescent="0.25">
      <c r="A9" s="4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145</v>
      </c>
      <c r="J9" s="5" t="s">
        <v>155</v>
      </c>
      <c r="K9" s="3"/>
      <c r="M9" s="6" t="s">
        <v>11</v>
      </c>
      <c r="N9" s="7" t="s">
        <v>4</v>
      </c>
      <c r="O9" s="7" t="s">
        <v>5</v>
      </c>
      <c r="P9" s="7" t="s">
        <v>6</v>
      </c>
      <c r="Q9" s="7" t="s">
        <v>7</v>
      </c>
      <c r="R9" s="7" t="s">
        <v>8</v>
      </c>
      <c r="S9" s="7" t="s">
        <v>9</v>
      </c>
      <c r="T9" s="7" t="s">
        <v>10</v>
      </c>
      <c r="U9" s="7" t="s">
        <v>145</v>
      </c>
      <c r="V9" s="7" t="s">
        <v>155</v>
      </c>
    </row>
    <row r="10" spans="1:27" ht="19.5" customHeight="1" x14ac:dyDescent="0.25">
      <c r="A10" s="50" t="s">
        <v>135</v>
      </c>
      <c r="B10" s="51">
        <v>1587760</v>
      </c>
      <c r="C10" s="51">
        <v>1745983</v>
      </c>
      <c r="D10" s="51">
        <v>1812500</v>
      </c>
      <c r="E10" s="51">
        <v>1967053</v>
      </c>
      <c r="F10" s="51">
        <v>2080440</v>
      </c>
      <c r="G10" s="51">
        <v>2149504</v>
      </c>
      <c r="H10" s="51">
        <v>2234285</v>
      </c>
      <c r="I10" s="51">
        <v>2280327</v>
      </c>
      <c r="J10" s="51">
        <v>2234962</v>
      </c>
      <c r="K10" s="3"/>
      <c r="M10" s="63" t="s">
        <v>15</v>
      </c>
      <c r="N10" s="76">
        <v>1489885</v>
      </c>
      <c r="O10" s="76">
        <v>1609487</v>
      </c>
      <c r="P10" s="76">
        <v>1652726</v>
      </c>
      <c r="Q10" s="76">
        <v>1793906</v>
      </c>
      <c r="R10" s="76">
        <v>1896653</v>
      </c>
      <c r="S10" s="76">
        <v>1960949</v>
      </c>
      <c r="T10" s="76">
        <v>1989216</v>
      </c>
      <c r="U10" s="76">
        <v>1994043</v>
      </c>
      <c r="V10" s="76">
        <v>1938633</v>
      </c>
    </row>
    <row r="11" spans="1:27" ht="19.5" customHeight="1" x14ac:dyDescent="0.25">
      <c r="A11" s="50" t="s">
        <v>113</v>
      </c>
      <c r="B11" s="51">
        <v>4284916</v>
      </c>
      <c r="C11" s="51">
        <v>4319415</v>
      </c>
      <c r="D11" s="51">
        <v>4342603</v>
      </c>
      <c r="E11" s="51">
        <v>4354649</v>
      </c>
      <c r="F11" s="51">
        <v>4356453</v>
      </c>
      <c r="G11" s="51">
        <v>4349823</v>
      </c>
      <c r="H11" s="51">
        <v>4336577</v>
      </c>
      <c r="I11" s="51">
        <v>4317994</v>
      </c>
      <c r="J11" s="51">
        <v>4297425</v>
      </c>
      <c r="K11" s="3"/>
      <c r="M11" s="64" t="s">
        <v>12</v>
      </c>
      <c r="N11" s="76">
        <v>174378</v>
      </c>
      <c r="O11" s="76">
        <v>239124</v>
      </c>
      <c r="P11" s="76">
        <v>260815</v>
      </c>
      <c r="Q11" s="76">
        <v>272133</v>
      </c>
      <c r="R11" s="76">
        <v>272989</v>
      </c>
      <c r="S11" s="76">
        <v>269032</v>
      </c>
      <c r="T11" s="76">
        <v>278795</v>
      </c>
      <c r="U11" s="76">
        <v>283040</v>
      </c>
      <c r="V11" s="76">
        <v>269362</v>
      </c>
    </row>
    <row r="12" spans="1:27" ht="19.5" customHeight="1" x14ac:dyDescent="0.25">
      <c r="A12" s="171" t="s">
        <v>112</v>
      </c>
      <c r="B12" s="125">
        <f t="shared" ref="B12:J12" si="0">+B10/B11</f>
        <v>0.37054635376749512</v>
      </c>
      <c r="C12" s="125">
        <f t="shared" si="0"/>
        <v>0.40421746926377761</v>
      </c>
      <c r="D12" s="125">
        <f t="shared" si="0"/>
        <v>0.41737639844121144</v>
      </c>
      <c r="E12" s="125">
        <f t="shared" si="0"/>
        <v>0.45171332982290879</v>
      </c>
      <c r="F12" s="125">
        <f t="shared" si="0"/>
        <v>0.47755364283741841</v>
      </c>
      <c r="G12" s="125">
        <f t="shared" si="0"/>
        <v>0.49415895773230312</v>
      </c>
      <c r="H12" s="125">
        <f t="shared" si="0"/>
        <v>0.51521856985359649</v>
      </c>
      <c r="I12" s="125">
        <f t="shared" si="0"/>
        <v>0.52809869582959124</v>
      </c>
      <c r="J12" s="125">
        <f t="shared" si="0"/>
        <v>0.52007004194372208</v>
      </c>
      <c r="K12" s="3"/>
      <c r="M12" s="64" t="s">
        <v>14</v>
      </c>
      <c r="N12" s="76">
        <v>9758</v>
      </c>
      <c r="O12" s="76">
        <v>11081</v>
      </c>
      <c r="P12" s="76">
        <v>16046</v>
      </c>
      <c r="Q12" s="76">
        <v>26852</v>
      </c>
      <c r="R12" s="76">
        <v>51010</v>
      </c>
      <c r="S12" s="76">
        <v>63569</v>
      </c>
      <c r="T12" s="76">
        <v>126423</v>
      </c>
      <c r="U12" s="76">
        <v>169231</v>
      </c>
      <c r="V12" s="76">
        <v>200046</v>
      </c>
    </row>
    <row r="13" spans="1:27" x14ac:dyDescent="0.25">
      <c r="A13" s="145" t="s">
        <v>119</v>
      </c>
      <c r="B13" s="146"/>
      <c r="C13" s="146"/>
      <c r="D13" s="146"/>
      <c r="E13" s="146"/>
      <c r="F13" s="146"/>
      <c r="G13" s="146"/>
      <c r="H13" s="147"/>
      <c r="I13" s="148"/>
      <c r="J13" s="149"/>
      <c r="K13" s="3"/>
      <c r="M13" s="47" t="s">
        <v>17</v>
      </c>
      <c r="N13" s="77">
        <f t="shared" ref="N13:T13" si="1">SUBTOTAL(109,N10:N12)</f>
        <v>1674021</v>
      </c>
      <c r="O13" s="77">
        <f t="shared" si="1"/>
        <v>1859692</v>
      </c>
      <c r="P13" s="77">
        <f t="shared" si="1"/>
        <v>1929587</v>
      </c>
      <c r="Q13" s="77">
        <f t="shared" si="1"/>
        <v>2092891</v>
      </c>
      <c r="R13" s="77">
        <f t="shared" si="1"/>
        <v>2220652</v>
      </c>
      <c r="S13" s="77">
        <f t="shared" si="1"/>
        <v>2293550</v>
      </c>
      <c r="T13" s="77">
        <f t="shared" si="1"/>
        <v>2394434</v>
      </c>
      <c r="U13" s="77">
        <v>2446314</v>
      </c>
      <c r="V13" s="77">
        <f>+V10+V11+V12</f>
        <v>2408041</v>
      </c>
    </row>
    <row r="14" spans="1:27" x14ac:dyDescent="0.25">
      <c r="A14" s="56"/>
      <c r="B14" s="88"/>
      <c r="C14" s="88"/>
      <c r="D14" s="88"/>
      <c r="E14" s="88"/>
      <c r="F14" s="88"/>
      <c r="G14" s="88"/>
      <c r="H14" s="91"/>
      <c r="I14" s="91"/>
      <c r="J14" s="91"/>
      <c r="K14" s="3"/>
      <c r="M14" s="156" t="s">
        <v>120</v>
      </c>
      <c r="N14" s="143"/>
      <c r="O14" s="143"/>
      <c r="P14" s="143"/>
      <c r="Q14" s="143"/>
      <c r="R14" s="143"/>
      <c r="S14" s="143"/>
      <c r="T14" s="143"/>
      <c r="U14" s="157"/>
      <c r="V14" s="144"/>
    </row>
    <row r="15" spans="1:27" s="109" customFormat="1" x14ac:dyDescent="0.25">
      <c r="A15" s="87"/>
      <c r="B15" s="88"/>
      <c r="C15" s="88"/>
      <c r="D15" s="88"/>
      <c r="E15" s="88"/>
      <c r="F15" s="88"/>
      <c r="G15" s="88"/>
      <c r="H15" s="91"/>
      <c r="I15" s="91"/>
      <c r="J15" s="91"/>
      <c r="K15" s="114"/>
      <c r="M15" s="93"/>
    </row>
    <row r="16" spans="1:27" ht="20.25" customHeight="1" x14ac:dyDescent="0.3">
      <c r="A16" s="111" t="s">
        <v>16</v>
      </c>
      <c r="B16" s="112"/>
      <c r="C16" s="112"/>
      <c r="D16" s="112"/>
      <c r="E16" s="112"/>
      <c r="F16" s="112"/>
      <c r="G16" s="112"/>
      <c r="H16" s="113"/>
      <c r="I16" s="113"/>
      <c r="J16" s="113"/>
      <c r="K16" s="3"/>
      <c r="M16" s="111" t="s">
        <v>108</v>
      </c>
      <c r="N16" s="13"/>
      <c r="O16" s="13"/>
      <c r="P16" s="9"/>
      <c r="Q16" s="9"/>
      <c r="R16" s="9"/>
      <c r="S16" s="9"/>
    </row>
    <row r="17" spans="1:25" x14ac:dyDescent="0.25">
      <c r="A17" s="10" t="s">
        <v>18</v>
      </c>
      <c r="B17" s="11" t="s">
        <v>4</v>
      </c>
      <c r="C17" s="11" t="s">
        <v>5</v>
      </c>
      <c r="D17" s="11" t="s">
        <v>6</v>
      </c>
      <c r="E17" s="11" t="s">
        <v>7</v>
      </c>
      <c r="F17" s="11" t="s">
        <v>8</v>
      </c>
      <c r="G17" s="11" t="s">
        <v>9</v>
      </c>
      <c r="H17" s="11" t="s">
        <v>10</v>
      </c>
      <c r="I17" s="11" t="s">
        <v>145</v>
      </c>
      <c r="J17" s="11" t="s">
        <v>155</v>
      </c>
      <c r="K17" s="3"/>
      <c r="M17" s="14" t="s">
        <v>21</v>
      </c>
      <c r="N17" s="15" t="s">
        <v>4</v>
      </c>
      <c r="O17" s="15" t="s">
        <v>5</v>
      </c>
      <c r="P17" s="15" t="s">
        <v>6</v>
      </c>
      <c r="Q17" s="15" t="s">
        <v>7</v>
      </c>
      <c r="R17" s="15" t="s">
        <v>8</v>
      </c>
      <c r="S17" s="15" t="s">
        <v>9</v>
      </c>
      <c r="T17" s="15" t="s">
        <v>10</v>
      </c>
      <c r="X17" s="54"/>
    </row>
    <row r="18" spans="1:25" ht="17.25" customHeight="1" x14ac:dyDescent="0.25">
      <c r="A18" s="40" t="s">
        <v>19</v>
      </c>
      <c r="B18" s="12">
        <v>927295</v>
      </c>
      <c r="C18" s="12">
        <v>995826</v>
      </c>
      <c r="D18" s="12">
        <v>1017138</v>
      </c>
      <c r="E18" s="12">
        <v>1089911</v>
      </c>
      <c r="F18" s="12">
        <v>1142084</v>
      </c>
      <c r="G18" s="12">
        <v>1167888</v>
      </c>
      <c r="H18" s="12">
        <v>1194697</v>
      </c>
      <c r="I18" s="12">
        <v>1241790</v>
      </c>
      <c r="J18" s="12">
        <v>1210156</v>
      </c>
      <c r="K18" s="3"/>
      <c r="M18" s="187" t="s">
        <v>13</v>
      </c>
      <c r="N18" s="185">
        <v>0.129</v>
      </c>
      <c r="O18" s="185">
        <v>0.11799999999999999</v>
      </c>
      <c r="P18" s="185">
        <v>0.111</v>
      </c>
      <c r="Q18" s="185">
        <v>0.104</v>
      </c>
      <c r="R18" s="185">
        <v>0.1007</v>
      </c>
      <c r="S18" s="185">
        <v>9.2499999999999999E-2</v>
      </c>
      <c r="T18" s="186">
        <v>0.09</v>
      </c>
    </row>
    <row r="19" spans="1:25" ht="17.25" customHeight="1" x14ac:dyDescent="0.25">
      <c r="A19" s="40" t="s">
        <v>20</v>
      </c>
      <c r="B19" s="12">
        <v>746726</v>
      </c>
      <c r="C19" s="12">
        <v>863866</v>
      </c>
      <c r="D19" s="12">
        <v>912449</v>
      </c>
      <c r="E19" s="12">
        <v>1002980</v>
      </c>
      <c r="F19" s="12">
        <v>1078568</v>
      </c>
      <c r="G19" s="12">
        <v>1125662</v>
      </c>
      <c r="H19" s="12">
        <v>1199737</v>
      </c>
      <c r="I19" s="12">
        <v>1204524</v>
      </c>
      <c r="J19" s="12">
        <v>1197885</v>
      </c>
      <c r="K19" s="3"/>
      <c r="M19" s="158" t="s">
        <v>109</v>
      </c>
      <c r="N19" s="17"/>
      <c r="O19" s="17"/>
      <c r="P19" s="17"/>
      <c r="Q19" s="17"/>
      <c r="R19" s="17"/>
      <c r="S19" s="17"/>
      <c r="T19" s="48"/>
    </row>
    <row r="20" spans="1:25" ht="17.25" customHeight="1" x14ac:dyDescent="0.25">
      <c r="A20" s="40" t="s">
        <v>17</v>
      </c>
      <c r="B20" s="41">
        <f t="shared" ref="B20:H20" si="2">SUBTOTAL(109,B18:B19)</f>
        <v>1674021</v>
      </c>
      <c r="C20" s="41">
        <f t="shared" si="2"/>
        <v>1859692</v>
      </c>
      <c r="D20" s="41">
        <f t="shared" si="2"/>
        <v>1929587</v>
      </c>
      <c r="E20" s="41">
        <f t="shared" si="2"/>
        <v>2092891</v>
      </c>
      <c r="F20" s="41">
        <f t="shared" si="2"/>
        <v>2220652</v>
      </c>
      <c r="G20" s="41">
        <f t="shared" si="2"/>
        <v>2293550</v>
      </c>
      <c r="H20" s="41">
        <f t="shared" si="2"/>
        <v>2394434</v>
      </c>
      <c r="I20" s="41">
        <v>2446314</v>
      </c>
      <c r="J20" s="41">
        <f>+J18+J19</f>
        <v>2408041</v>
      </c>
      <c r="K20" s="3"/>
      <c r="M20" s="54"/>
      <c r="N20" s="17"/>
      <c r="O20" s="17"/>
      <c r="P20" s="17"/>
      <c r="Q20" s="17"/>
      <c r="R20" s="17"/>
      <c r="S20" s="17"/>
      <c r="T20" s="48"/>
    </row>
    <row r="21" spans="1:25" ht="14.25" customHeight="1" x14ac:dyDescent="0.3">
      <c r="A21" s="145" t="s">
        <v>120</v>
      </c>
      <c r="B21"/>
      <c r="C21"/>
      <c r="D21"/>
      <c r="E21"/>
      <c r="F21"/>
      <c r="G21"/>
      <c r="H21"/>
      <c r="I21"/>
      <c r="J21"/>
      <c r="K21" s="3"/>
      <c r="M21" s="111" t="s">
        <v>23</v>
      </c>
      <c r="N21" s="17"/>
      <c r="O21" s="17"/>
      <c r="P21" s="17"/>
      <c r="Q21" s="17"/>
      <c r="R21" s="17"/>
      <c r="S21" s="17"/>
      <c r="T21" s="48"/>
    </row>
    <row r="22" spans="1:25" ht="30" x14ac:dyDescent="0.25">
      <c r="A22" s="53"/>
      <c r="B22" s="92"/>
      <c r="C22" s="92"/>
      <c r="D22" s="92"/>
      <c r="E22" s="92"/>
      <c r="F22" s="92"/>
      <c r="G22" s="92"/>
      <c r="H22" s="92"/>
      <c r="I22" s="92"/>
      <c r="J22" s="92"/>
      <c r="K22" s="3"/>
      <c r="M22" s="23" t="s">
        <v>24</v>
      </c>
      <c r="N22" s="23" t="s">
        <v>210</v>
      </c>
      <c r="O22" s="23" t="s">
        <v>211</v>
      </c>
      <c r="P22" s="23" t="s">
        <v>219</v>
      </c>
      <c r="Q22" s="23" t="s">
        <v>142</v>
      </c>
      <c r="R22" s="23" t="s">
        <v>143</v>
      </c>
      <c r="S22" s="23" t="s">
        <v>144</v>
      </c>
      <c r="T22" s="23" t="s">
        <v>160</v>
      </c>
      <c r="U22" s="23" t="s">
        <v>161</v>
      </c>
      <c r="V22" s="23" t="s">
        <v>162</v>
      </c>
      <c r="W22" s="23" t="s">
        <v>216</v>
      </c>
      <c r="X22" s="23" t="s">
        <v>217</v>
      </c>
      <c r="Y22" s="23" t="s">
        <v>218</v>
      </c>
    </row>
    <row r="23" spans="1:25" ht="18.75" x14ac:dyDescent="0.3">
      <c r="A23" s="110" t="s">
        <v>22</v>
      </c>
      <c r="H23" s="2"/>
      <c r="I23" s="2"/>
      <c r="J23" s="2"/>
      <c r="K23" s="3"/>
      <c r="M23" s="10" t="s">
        <v>13</v>
      </c>
      <c r="N23" s="24">
        <v>489370</v>
      </c>
      <c r="O23" s="24">
        <v>183259</v>
      </c>
      <c r="P23" s="25">
        <v>0.37447943274005352</v>
      </c>
      <c r="Q23" s="24">
        <v>484664</v>
      </c>
      <c r="R23" s="24">
        <v>184013</v>
      </c>
      <c r="S23" s="25">
        <v>0.37967127742105872</v>
      </c>
      <c r="T23" s="24">
        <v>493582</v>
      </c>
      <c r="U23" s="24">
        <v>209185</v>
      </c>
      <c r="V23" s="25">
        <v>0.42381002548715307</v>
      </c>
      <c r="W23" s="24">
        <v>495371</v>
      </c>
      <c r="X23" s="24">
        <v>191680</v>
      </c>
      <c r="Y23" s="25">
        <v>0.38694231192379047</v>
      </c>
    </row>
    <row r="24" spans="1:25" ht="18" customHeight="1" x14ac:dyDescent="0.25">
      <c r="A24" s="18" t="s">
        <v>107</v>
      </c>
      <c r="B24" s="19" t="s">
        <v>4</v>
      </c>
      <c r="C24" s="19" t="s">
        <v>5</v>
      </c>
      <c r="D24" s="19" t="s">
        <v>6</v>
      </c>
      <c r="E24" s="19" t="s">
        <v>7</v>
      </c>
      <c r="F24" s="19" t="s">
        <v>8</v>
      </c>
      <c r="G24" s="19" t="s">
        <v>9</v>
      </c>
      <c r="H24" s="19" t="s">
        <v>10</v>
      </c>
      <c r="I24" s="19" t="s">
        <v>145</v>
      </c>
      <c r="J24" s="19" t="s">
        <v>155</v>
      </c>
      <c r="K24" s="3"/>
      <c r="M24" s="159" t="s">
        <v>164</v>
      </c>
      <c r="N24" s="160"/>
      <c r="O24" s="160"/>
      <c r="P24" s="160"/>
      <c r="Q24" s="161"/>
      <c r="R24" s="161"/>
      <c r="S24" s="162"/>
      <c r="T24" s="163"/>
      <c r="U24" s="163"/>
      <c r="V24" s="164"/>
      <c r="W24" s="174"/>
      <c r="X24" s="174"/>
      <c r="Y24" s="175"/>
    </row>
    <row r="25" spans="1:25" ht="18" customHeight="1" x14ac:dyDescent="0.25">
      <c r="A25" s="16" t="s">
        <v>139</v>
      </c>
      <c r="B25" s="20">
        <v>863092</v>
      </c>
      <c r="C25" s="20">
        <v>969121</v>
      </c>
      <c r="D25" s="20">
        <v>1008689</v>
      </c>
      <c r="E25" s="20">
        <v>1103197</v>
      </c>
      <c r="F25" s="20">
        <v>1171634</v>
      </c>
      <c r="G25" s="20">
        <v>1214001</v>
      </c>
      <c r="H25" s="20">
        <v>1266120</v>
      </c>
      <c r="I25" s="20">
        <v>1294554</v>
      </c>
      <c r="J25" s="20">
        <v>1275663</v>
      </c>
      <c r="K25" s="3"/>
      <c r="M25" s="54"/>
      <c r="N25" s="38"/>
      <c r="O25" s="38"/>
      <c r="P25" s="39"/>
    </row>
    <row r="26" spans="1:25" ht="18" customHeight="1" x14ac:dyDescent="0.25">
      <c r="A26" s="16" t="s">
        <v>140</v>
      </c>
      <c r="B26" s="20">
        <v>810929</v>
      </c>
      <c r="C26" s="20">
        <v>890571</v>
      </c>
      <c r="D26" s="20">
        <v>920898</v>
      </c>
      <c r="E26" s="20">
        <v>989694</v>
      </c>
      <c r="F26" s="20">
        <v>1049018</v>
      </c>
      <c r="G26" s="20">
        <v>1079549</v>
      </c>
      <c r="H26" s="20">
        <v>1128314</v>
      </c>
      <c r="I26" s="20">
        <v>1151760</v>
      </c>
      <c r="J26" s="20">
        <v>1132378</v>
      </c>
      <c r="K26" s="3"/>
      <c r="R26" s="207" t="s">
        <v>159</v>
      </c>
      <c r="S26" s="207"/>
      <c r="T26" s="207"/>
      <c r="U26" s="207"/>
    </row>
    <row r="27" spans="1:25" ht="18" customHeight="1" x14ac:dyDescent="0.25">
      <c r="A27" s="21" t="s">
        <v>17</v>
      </c>
      <c r="B27" s="22">
        <f>SUBTOTAL(109,B25:B26)</f>
        <v>1674021</v>
      </c>
      <c r="C27" s="22">
        <f t="shared" ref="C27:H27" si="3">SUBTOTAL(109,C25:C26)</f>
        <v>1859692</v>
      </c>
      <c r="D27" s="22">
        <f t="shared" si="3"/>
        <v>1929587</v>
      </c>
      <c r="E27" s="22">
        <f t="shared" si="3"/>
        <v>2092891</v>
      </c>
      <c r="F27" s="22">
        <f t="shared" si="3"/>
        <v>2220652</v>
      </c>
      <c r="G27" s="22">
        <f t="shared" si="3"/>
        <v>2293550</v>
      </c>
      <c r="H27" s="22">
        <f t="shared" si="3"/>
        <v>2394434</v>
      </c>
      <c r="I27" s="22">
        <v>2446314</v>
      </c>
      <c r="J27" s="22">
        <f>+J25+J26</f>
        <v>2408041</v>
      </c>
      <c r="K27" s="3"/>
      <c r="M27" s="207" t="s">
        <v>28</v>
      </c>
      <c r="N27" s="207"/>
      <c r="O27" s="207"/>
      <c r="P27" s="39"/>
      <c r="R27" s="207"/>
      <c r="S27" s="207"/>
      <c r="T27" s="207"/>
      <c r="U27" s="207"/>
    </row>
    <row r="28" spans="1:25" ht="17.25" customHeight="1" x14ac:dyDescent="0.25">
      <c r="A28" s="145" t="s">
        <v>120</v>
      </c>
      <c r="B28"/>
      <c r="C28"/>
      <c r="D28"/>
      <c r="E28"/>
      <c r="F28"/>
      <c r="G28"/>
      <c r="I28"/>
      <c r="J28" s="150"/>
      <c r="K28" s="3"/>
      <c r="M28" s="207"/>
      <c r="N28" s="207"/>
      <c r="O28" s="207"/>
      <c r="R28" s="212"/>
      <c r="S28" s="212"/>
      <c r="T28" s="212"/>
      <c r="U28" s="212"/>
    </row>
    <row r="29" spans="1:25" ht="23.25" customHeight="1" x14ac:dyDescent="0.25">
      <c r="A29" s="52"/>
      <c r="B29" s="94"/>
      <c r="C29" s="94"/>
      <c r="D29" s="94"/>
      <c r="E29" s="94"/>
      <c r="F29" s="94"/>
      <c r="G29" s="94"/>
      <c r="H29" s="94"/>
      <c r="I29" s="94"/>
      <c r="J29" s="94"/>
      <c r="K29" s="3"/>
      <c r="M29" s="27" t="s">
        <v>29</v>
      </c>
      <c r="N29" s="28" t="s">
        <v>10</v>
      </c>
      <c r="O29" s="28" t="s">
        <v>145</v>
      </c>
      <c r="P29" s="28" t="s">
        <v>155</v>
      </c>
      <c r="R29" s="193" t="s">
        <v>29</v>
      </c>
      <c r="S29" s="194"/>
      <c r="T29" s="193" t="s">
        <v>146</v>
      </c>
      <c r="U29" s="194"/>
      <c r="V29" s="193" t="s">
        <v>158</v>
      </c>
      <c r="W29" s="194"/>
    </row>
    <row r="30" spans="1:25" ht="21.75" customHeight="1" x14ac:dyDescent="0.3">
      <c r="A30" s="110" t="s">
        <v>220</v>
      </c>
      <c r="H30" s="2"/>
      <c r="I30" s="2"/>
      <c r="J30" s="2"/>
      <c r="K30" s="3"/>
      <c r="M30" s="16" t="s">
        <v>137</v>
      </c>
      <c r="N30" s="29">
        <v>10234</v>
      </c>
      <c r="O30" s="29">
        <v>11991</v>
      </c>
      <c r="P30" s="29">
        <v>12295</v>
      </c>
      <c r="R30" s="195"/>
      <c r="S30" s="196"/>
      <c r="T30" s="195"/>
      <c r="U30" s="196"/>
      <c r="V30" s="195"/>
      <c r="W30" s="196"/>
    </row>
    <row r="31" spans="1:25" ht="21.75" customHeight="1" x14ac:dyDescent="0.25">
      <c r="A31" s="188" t="s">
        <v>107</v>
      </c>
      <c r="B31" s="181" t="s">
        <v>4</v>
      </c>
      <c r="C31" s="181" t="s">
        <v>5</v>
      </c>
      <c r="D31" s="181" t="s">
        <v>6</v>
      </c>
      <c r="E31" s="181" t="s">
        <v>7</v>
      </c>
      <c r="F31" s="181" t="s">
        <v>8</v>
      </c>
      <c r="G31" s="181" t="s">
        <v>9</v>
      </c>
      <c r="H31" s="181" t="s">
        <v>10</v>
      </c>
      <c r="I31" s="181" t="s">
        <v>145</v>
      </c>
      <c r="J31" s="181" t="s">
        <v>155</v>
      </c>
      <c r="K31" s="3"/>
      <c r="M31" s="30" t="s">
        <v>49</v>
      </c>
      <c r="N31" s="31">
        <v>55677</v>
      </c>
      <c r="O31" s="31">
        <v>54255</v>
      </c>
      <c r="P31" s="31">
        <v>56081</v>
      </c>
      <c r="R31" s="215" t="s">
        <v>137</v>
      </c>
      <c r="S31" s="216"/>
      <c r="T31" s="197">
        <v>606</v>
      </c>
      <c r="U31" s="198"/>
      <c r="V31" s="197">
        <v>562</v>
      </c>
      <c r="W31" s="198"/>
    </row>
    <row r="32" spans="1:25" ht="21.75" customHeight="1" x14ac:dyDescent="0.25">
      <c r="A32" s="189" t="s">
        <v>139</v>
      </c>
      <c r="B32" s="192">
        <v>0.39200000000000002</v>
      </c>
      <c r="C32" s="192">
        <v>0.43200000000000005</v>
      </c>
      <c r="D32" s="192">
        <v>0.44700000000000001</v>
      </c>
      <c r="E32" s="192">
        <v>0.48700000000000004</v>
      </c>
      <c r="F32" s="192">
        <v>0.51500000000000001</v>
      </c>
      <c r="G32" s="192">
        <v>0.53400000000000003</v>
      </c>
      <c r="H32" s="192">
        <v>0.55600000000000005</v>
      </c>
      <c r="I32" s="192">
        <v>0.56999999999999995</v>
      </c>
      <c r="J32" s="192">
        <v>0.56200000000000006</v>
      </c>
      <c r="K32" s="3"/>
      <c r="M32" s="16" t="s">
        <v>27</v>
      </c>
      <c r="N32" s="29">
        <v>666047</v>
      </c>
      <c r="O32" s="29">
        <v>756928</v>
      </c>
      <c r="P32" s="29">
        <v>794582</v>
      </c>
      <c r="R32" s="201" t="s">
        <v>49</v>
      </c>
      <c r="S32" s="202"/>
      <c r="T32" s="199">
        <v>1462</v>
      </c>
      <c r="U32" s="200"/>
      <c r="V32" s="199">
        <v>1528</v>
      </c>
      <c r="W32" s="200"/>
    </row>
    <row r="33" spans="1:23" ht="21.75" customHeight="1" x14ac:dyDescent="0.25">
      <c r="A33" s="189" t="s">
        <v>140</v>
      </c>
      <c r="B33" s="192">
        <v>0.35100000000000003</v>
      </c>
      <c r="C33" s="192">
        <v>0.37799999999999995</v>
      </c>
      <c r="D33" s="192">
        <v>0.39</v>
      </c>
      <c r="E33" s="192">
        <v>0.41799999999999998</v>
      </c>
      <c r="F33" s="192">
        <v>0.442</v>
      </c>
      <c r="G33" s="192">
        <v>0.45600000000000002</v>
      </c>
      <c r="H33" s="192">
        <v>0.498</v>
      </c>
      <c r="I33" s="192">
        <v>0.48799999999999999</v>
      </c>
      <c r="J33" s="192">
        <v>0.48</v>
      </c>
      <c r="K33" s="3"/>
      <c r="M33" s="30" t="s">
        <v>50</v>
      </c>
      <c r="N33" s="31">
        <v>42342</v>
      </c>
      <c r="O33" s="31">
        <v>45442</v>
      </c>
      <c r="P33" s="31">
        <v>43792</v>
      </c>
      <c r="R33" s="213" t="s">
        <v>27</v>
      </c>
      <c r="S33" s="214"/>
      <c r="T33" s="197">
        <v>4071</v>
      </c>
      <c r="U33" s="198"/>
      <c r="V33" s="197">
        <v>4232</v>
      </c>
      <c r="W33" s="198"/>
    </row>
    <row r="34" spans="1:23" ht="21.75" customHeight="1" x14ac:dyDescent="0.25">
      <c r="A34" s="182" t="s">
        <v>120</v>
      </c>
      <c r="B34" s="183"/>
      <c r="C34" s="183"/>
      <c r="D34" s="183"/>
      <c r="E34" s="183"/>
      <c r="F34" s="183"/>
      <c r="G34" s="183"/>
      <c r="H34" s="183"/>
      <c r="I34" s="183"/>
      <c r="J34" s="184"/>
      <c r="K34" s="3"/>
      <c r="M34" s="16" t="s">
        <v>51</v>
      </c>
      <c r="N34" s="29">
        <v>44890</v>
      </c>
      <c r="O34" s="29">
        <v>51800</v>
      </c>
      <c r="P34" s="29">
        <v>49140</v>
      </c>
      <c r="R34" s="201" t="s">
        <v>50</v>
      </c>
      <c r="S34" s="202"/>
      <c r="T34" s="199">
        <v>2510</v>
      </c>
      <c r="U34" s="200"/>
      <c r="V34" s="199">
        <v>2766</v>
      </c>
      <c r="W34" s="200"/>
    </row>
    <row r="35" spans="1:23" ht="21.75" customHeight="1" x14ac:dyDescent="0.25">
      <c r="K35" s="3"/>
      <c r="M35" s="30" t="s">
        <v>30</v>
      </c>
      <c r="N35" s="31">
        <v>5265</v>
      </c>
      <c r="O35" s="31">
        <v>5908</v>
      </c>
      <c r="P35" s="31">
        <v>6062</v>
      </c>
      <c r="R35" s="213" t="s">
        <v>51</v>
      </c>
      <c r="S35" s="214"/>
      <c r="T35" s="197">
        <v>1467</v>
      </c>
      <c r="U35" s="198"/>
      <c r="V35" s="197">
        <v>1584</v>
      </c>
      <c r="W35" s="198"/>
    </row>
    <row r="36" spans="1:23" ht="21.75" customHeight="1" x14ac:dyDescent="0.3">
      <c r="A36" s="115" t="s">
        <v>25</v>
      </c>
      <c r="B36" s="26"/>
      <c r="C36" s="26"/>
      <c r="D36" s="13"/>
      <c r="E36" s="13"/>
      <c r="F36" s="13"/>
      <c r="G36" s="13"/>
      <c r="H36" s="2"/>
      <c r="I36" s="2"/>
      <c r="J36" s="2"/>
      <c r="K36" s="3"/>
      <c r="M36" s="16" t="s">
        <v>17</v>
      </c>
      <c r="N36" s="32">
        <f>SUBTOTAL(109,N30:N35)</f>
        <v>824455</v>
      </c>
      <c r="O36" s="32">
        <v>926324</v>
      </c>
      <c r="P36" s="32">
        <f>SUBTOTAL(109,P30:P35)</f>
        <v>961952</v>
      </c>
      <c r="R36" s="208" t="s">
        <v>30</v>
      </c>
      <c r="S36" s="209"/>
      <c r="T36" s="203">
        <v>266</v>
      </c>
      <c r="U36" s="204"/>
      <c r="V36" s="203">
        <v>280</v>
      </c>
      <c r="W36" s="204"/>
    </row>
    <row r="37" spans="1:23" ht="21" customHeight="1" x14ac:dyDescent="0.25">
      <c r="A37" s="8" t="s">
        <v>26</v>
      </c>
      <c r="B37" s="5" t="s">
        <v>4</v>
      </c>
      <c r="C37" s="5" t="s">
        <v>5</v>
      </c>
      <c r="D37" s="5" t="s">
        <v>6</v>
      </c>
      <c r="E37" s="5" t="s">
        <v>7</v>
      </c>
      <c r="F37" s="5" t="s">
        <v>8</v>
      </c>
      <c r="G37" s="5" t="s">
        <v>9</v>
      </c>
      <c r="H37" s="5" t="s">
        <v>10</v>
      </c>
      <c r="I37" s="5" t="s">
        <v>145</v>
      </c>
      <c r="J37" s="5" t="s">
        <v>155</v>
      </c>
      <c r="K37" s="3"/>
      <c r="M37" s="33" t="s">
        <v>141</v>
      </c>
      <c r="N37" s="34">
        <f>+N36/G20</f>
        <v>0.35946676549453904</v>
      </c>
      <c r="O37" s="34">
        <f>O36/H20</f>
        <v>0.38686553899585457</v>
      </c>
      <c r="P37" s="34">
        <f>P36/J20</f>
        <v>0.39947492588373701</v>
      </c>
      <c r="R37" s="210" t="s">
        <v>17</v>
      </c>
      <c r="S37" s="211"/>
      <c r="T37" s="205">
        <f>SUM(T31:U36)</f>
        <v>10382</v>
      </c>
      <c r="U37" s="206"/>
      <c r="V37" s="205">
        <f>SUM(V31:W36)</f>
        <v>10952</v>
      </c>
      <c r="W37" s="206"/>
    </row>
    <row r="38" spans="1:23" ht="21" customHeight="1" x14ac:dyDescent="0.25">
      <c r="A38" s="8" t="s">
        <v>137</v>
      </c>
      <c r="B38" s="190">
        <v>92941</v>
      </c>
      <c r="C38" s="190">
        <v>82358</v>
      </c>
      <c r="D38" s="190">
        <v>78555</v>
      </c>
      <c r="E38" s="190">
        <v>83016</v>
      </c>
      <c r="F38" s="190">
        <v>96466</v>
      </c>
      <c r="G38" s="190">
        <v>93970</v>
      </c>
      <c r="H38" s="190">
        <v>82585</v>
      </c>
      <c r="I38" s="190">
        <v>73263</v>
      </c>
      <c r="J38" s="190">
        <v>78614</v>
      </c>
      <c r="K38" s="3"/>
      <c r="M38" s="165" t="s">
        <v>120</v>
      </c>
      <c r="N38" s="55"/>
      <c r="O38" s="55"/>
      <c r="R38" s="166" t="s">
        <v>120</v>
      </c>
      <c r="S38" s="57"/>
    </row>
    <row r="39" spans="1:23" ht="24.75" customHeight="1" x14ac:dyDescent="0.25">
      <c r="A39" s="8" t="s">
        <v>49</v>
      </c>
      <c r="B39" s="190">
        <v>449686</v>
      </c>
      <c r="C39" s="190">
        <v>504113</v>
      </c>
      <c r="D39" s="190">
        <v>515129</v>
      </c>
      <c r="E39" s="190">
        <v>587914</v>
      </c>
      <c r="F39" s="190">
        <v>614825</v>
      </c>
      <c r="G39" s="190">
        <v>623551</v>
      </c>
      <c r="H39" s="190">
        <v>638412</v>
      </c>
      <c r="I39" s="190">
        <v>658579</v>
      </c>
      <c r="J39" s="190">
        <v>598754</v>
      </c>
      <c r="K39" s="3"/>
      <c r="M39" s="56"/>
      <c r="N39" s="55"/>
      <c r="O39" s="55"/>
      <c r="Q39" s="85"/>
      <c r="R39" s="86"/>
    </row>
    <row r="40" spans="1:23" ht="24.75" customHeight="1" x14ac:dyDescent="0.3">
      <c r="A40" s="8" t="s">
        <v>27</v>
      </c>
      <c r="B40" s="190">
        <v>1045133</v>
      </c>
      <c r="C40" s="190">
        <v>1159512</v>
      </c>
      <c r="D40" s="190">
        <v>1218816</v>
      </c>
      <c r="E40" s="190">
        <v>1296123</v>
      </c>
      <c r="F40" s="190">
        <v>1369149</v>
      </c>
      <c r="G40" s="190">
        <v>1431983</v>
      </c>
      <c r="H40" s="190">
        <v>1513288</v>
      </c>
      <c r="I40" s="190">
        <v>1548485</v>
      </c>
      <c r="J40" s="190">
        <v>1557594</v>
      </c>
      <c r="K40" s="3"/>
      <c r="M40" s="111" t="s">
        <v>31</v>
      </c>
    </row>
    <row r="41" spans="1:23" ht="24.75" customHeight="1" x14ac:dyDescent="0.25">
      <c r="A41" s="8" t="s">
        <v>50</v>
      </c>
      <c r="B41" s="190">
        <v>60116</v>
      </c>
      <c r="C41" s="190">
        <v>80429</v>
      </c>
      <c r="D41" s="190">
        <v>81279</v>
      </c>
      <c r="E41" s="190">
        <v>82550</v>
      </c>
      <c r="F41" s="190">
        <v>87784</v>
      </c>
      <c r="G41" s="190">
        <v>86280</v>
      </c>
      <c r="H41" s="190">
        <v>90792</v>
      </c>
      <c r="I41" s="190">
        <v>92516</v>
      </c>
      <c r="J41" s="190">
        <v>98625</v>
      </c>
      <c r="K41" s="3"/>
      <c r="M41" s="10" t="s">
        <v>29</v>
      </c>
      <c r="N41" s="35" t="s">
        <v>4</v>
      </c>
      <c r="O41" s="35" t="s">
        <v>5</v>
      </c>
      <c r="P41" s="35" t="s">
        <v>6</v>
      </c>
      <c r="Q41" s="35" t="s">
        <v>7</v>
      </c>
      <c r="R41" s="35" t="s">
        <v>8</v>
      </c>
      <c r="S41" s="35" t="s">
        <v>9</v>
      </c>
      <c r="T41" s="35" t="s">
        <v>10</v>
      </c>
      <c r="U41" s="35" t="s">
        <v>145</v>
      </c>
      <c r="V41" s="35" t="s">
        <v>155</v>
      </c>
    </row>
    <row r="42" spans="1:23" ht="24.75" customHeight="1" x14ac:dyDescent="0.25">
      <c r="A42" s="8" t="s">
        <v>51</v>
      </c>
      <c r="B42" s="190">
        <v>23819</v>
      </c>
      <c r="C42" s="190">
        <v>30360</v>
      </c>
      <c r="D42" s="190">
        <v>32745</v>
      </c>
      <c r="E42" s="190">
        <v>39488</v>
      </c>
      <c r="F42" s="190">
        <v>48000</v>
      </c>
      <c r="G42" s="190">
        <v>52608</v>
      </c>
      <c r="H42" s="190">
        <v>63644</v>
      </c>
      <c r="I42" s="190">
        <v>67400</v>
      </c>
      <c r="J42" s="190">
        <v>68229</v>
      </c>
      <c r="K42" s="3"/>
      <c r="M42" s="10" t="s">
        <v>137</v>
      </c>
      <c r="N42" s="24">
        <v>19805</v>
      </c>
      <c r="O42" s="24">
        <v>18942</v>
      </c>
      <c r="P42" s="24">
        <v>23305</v>
      </c>
      <c r="Q42" s="24">
        <v>19261</v>
      </c>
      <c r="R42" s="24">
        <v>12750</v>
      </c>
      <c r="S42" s="24">
        <v>17030</v>
      </c>
      <c r="T42" s="24">
        <v>17497</v>
      </c>
      <c r="U42" s="24">
        <v>22488</v>
      </c>
      <c r="V42" s="24">
        <v>20497</v>
      </c>
    </row>
    <row r="43" spans="1:23" ht="24.75" customHeight="1" x14ac:dyDescent="0.25">
      <c r="A43" s="8" t="s">
        <v>30</v>
      </c>
      <c r="B43" s="190">
        <v>2326</v>
      </c>
      <c r="C43" s="190">
        <v>2920</v>
      </c>
      <c r="D43" s="190">
        <v>3063</v>
      </c>
      <c r="E43" s="190">
        <v>3800</v>
      </c>
      <c r="F43" s="190">
        <v>4428</v>
      </c>
      <c r="G43" s="190">
        <v>5158</v>
      </c>
      <c r="H43" s="190">
        <v>5713</v>
      </c>
      <c r="I43" s="190">
        <v>6071</v>
      </c>
      <c r="J43" s="190">
        <v>6225</v>
      </c>
      <c r="K43" s="3"/>
      <c r="M43" s="10" t="s">
        <v>49</v>
      </c>
      <c r="N43" s="24">
        <v>25016</v>
      </c>
      <c r="O43" s="24">
        <v>76904</v>
      </c>
      <c r="P43" s="24">
        <v>87219</v>
      </c>
      <c r="Q43" s="24">
        <v>98045</v>
      </c>
      <c r="R43" s="24">
        <v>102486</v>
      </c>
      <c r="S43" s="24">
        <v>102185</v>
      </c>
      <c r="T43" s="24">
        <v>122020</v>
      </c>
      <c r="U43" s="24">
        <v>133755</v>
      </c>
      <c r="V43" s="24">
        <v>130681</v>
      </c>
    </row>
    <row r="44" spans="1:23" ht="24.75" customHeight="1" x14ac:dyDescent="0.25">
      <c r="A44" s="8" t="s">
        <v>17</v>
      </c>
      <c r="B44" s="191">
        <f t="shared" ref="B44:H44" si="4">SUBTOTAL(109,B38:B43)</f>
        <v>1674021</v>
      </c>
      <c r="C44" s="191">
        <f t="shared" si="4"/>
        <v>1859692</v>
      </c>
      <c r="D44" s="191">
        <f t="shared" si="4"/>
        <v>1929587</v>
      </c>
      <c r="E44" s="191">
        <f t="shared" si="4"/>
        <v>2092891</v>
      </c>
      <c r="F44" s="191">
        <f t="shared" si="4"/>
        <v>2220652</v>
      </c>
      <c r="G44" s="191">
        <f t="shared" si="4"/>
        <v>2293550</v>
      </c>
      <c r="H44" s="191">
        <f t="shared" si="4"/>
        <v>2394434</v>
      </c>
      <c r="I44" s="191">
        <v>2446314</v>
      </c>
      <c r="J44" s="191">
        <f>SUBTOTAL(109,J38:J43)</f>
        <v>2408041</v>
      </c>
      <c r="K44" s="3"/>
      <c r="M44" s="10" t="s">
        <v>27</v>
      </c>
      <c r="N44" s="24">
        <v>120737</v>
      </c>
      <c r="O44" s="24">
        <v>132839</v>
      </c>
      <c r="P44" s="24">
        <v>153573</v>
      </c>
      <c r="Q44" s="24">
        <v>161732</v>
      </c>
      <c r="R44" s="24">
        <v>167897</v>
      </c>
      <c r="S44" s="24">
        <v>178379</v>
      </c>
      <c r="T44" s="24">
        <v>194823</v>
      </c>
      <c r="U44" s="24">
        <v>208917</v>
      </c>
      <c r="V44" s="24">
        <v>226508</v>
      </c>
    </row>
    <row r="45" spans="1:23" ht="24.75" customHeight="1" x14ac:dyDescent="0.25">
      <c r="A45" s="145" t="s">
        <v>163</v>
      </c>
      <c r="B45" s="151"/>
      <c r="C45" s="151"/>
      <c r="D45" s="151"/>
      <c r="E45" s="151"/>
      <c r="F45" s="151"/>
      <c r="G45" s="151"/>
      <c r="H45" s="152"/>
      <c r="I45" s="152"/>
      <c r="J45" s="152"/>
      <c r="K45" s="3"/>
      <c r="M45" s="10" t="s">
        <v>50</v>
      </c>
      <c r="N45" s="24">
        <v>55676</v>
      </c>
      <c r="O45" s="24">
        <v>63162</v>
      </c>
      <c r="P45" s="24">
        <v>70208</v>
      </c>
      <c r="Q45" s="24">
        <v>61833</v>
      </c>
      <c r="R45" s="24">
        <v>63992</v>
      </c>
      <c r="S45" s="24">
        <v>62076</v>
      </c>
      <c r="T45" s="24">
        <v>69357</v>
      </c>
      <c r="U45" s="24">
        <v>72681</v>
      </c>
      <c r="V45" s="24">
        <v>76482</v>
      </c>
    </row>
    <row r="46" spans="1:23" ht="21.75" customHeight="1" x14ac:dyDescent="0.25">
      <c r="H46" s="2"/>
      <c r="I46" s="141"/>
      <c r="J46" s="141"/>
      <c r="K46" s="3"/>
      <c r="M46" s="10" t="s">
        <v>51</v>
      </c>
      <c r="N46" s="24">
        <v>5933</v>
      </c>
      <c r="O46" s="24">
        <v>7669</v>
      </c>
      <c r="P46" s="24">
        <v>10260</v>
      </c>
      <c r="Q46" s="24">
        <v>10589</v>
      </c>
      <c r="R46" s="24">
        <v>12074</v>
      </c>
      <c r="S46" s="24">
        <v>14602</v>
      </c>
      <c r="T46" s="24">
        <v>18870</v>
      </c>
      <c r="U46" s="24">
        <v>23756</v>
      </c>
      <c r="V46" s="24">
        <v>27151</v>
      </c>
    </row>
    <row r="47" spans="1:23" ht="22.5" customHeight="1" x14ac:dyDescent="0.3">
      <c r="A47" s="115" t="s">
        <v>32</v>
      </c>
      <c r="B47" s="13"/>
      <c r="C47" s="13"/>
      <c r="D47" s="13"/>
      <c r="E47" s="13"/>
      <c r="F47" s="13"/>
      <c r="G47" s="13"/>
      <c r="H47" s="2"/>
      <c r="I47" s="2"/>
      <c r="J47" s="2"/>
      <c r="K47" s="3"/>
      <c r="M47" s="10" t="s">
        <v>30</v>
      </c>
      <c r="N47" s="24">
        <v>211</v>
      </c>
      <c r="O47" s="24">
        <v>276</v>
      </c>
      <c r="P47" s="24">
        <v>339</v>
      </c>
      <c r="Q47" s="24">
        <v>330</v>
      </c>
      <c r="R47" s="24">
        <v>408</v>
      </c>
      <c r="S47" s="24">
        <v>466</v>
      </c>
      <c r="T47" s="24">
        <v>615</v>
      </c>
      <c r="U47" s="24">
        <v>770</v>
      </c>
      <c r="V47" s="24">
        <v>803</v>
      </c>
    </row>
    <row r="48" spans="1:23" ht="24.75" customHeight="1" x14ac:dyDescent="0.25">
      <c r="A48" s="36" t="s">
        <v>33</v>
      </c>
      <c r="B48" s="37" t="s">
        <v>4</v>
      </c>
      <c r="C48" s="37" t="s">
        <v>5</v>
      </c>
      <c r="D48" s="37" t="s">
        <v>6</v>
      </c>
      <c r="E48" s="37" t="s">
        <v>7</v>
      </c>
      <c r="F48" s="37" t="s">
        <v>8</v>
      </c>
      <c r="G48" s="37" t="s">
        <v>9</v>
      </c>
      <c r="H48" s="37" t="s">
        <v>10</v>
      </c>
      <c r="I48" s="37" t="s">
        <v>145</v>
      </c>
      <c r="J48" s="37" t="s">
        <v>155</v>
      </c>
      <c r="K48" s="3"/>
      <c r="M48" s="40" t="s">
        <v>17</v>
      </c>
      <c r="N48" s="78">
        <f>SUBTOTAL(109,N42:N47)</f>
        <v>227378</v>
      </c>
      <c r="O48" s="78">
        <f t="shared" ref="O48:U48" si="5">SUBTOTAL(109,O42:O47)</f>
        <v>299792</v>
      </c>
      <c r="P48" s="78">
        <f t="shared" si="5"/>
        <v>344904</v>
      </c>
      <c r="Q48" s="78">
        <f t="shared" si="5"/>
        <v>351790</v>
      </c>
      <c r="R48" s="78">
        <f t="shared" si="5"/>
        <v>359607</v>
      </c>
      <c r="S48" s="78">
        <f t="shared" si="5"/>
        <v>374738</v>
      </c>
      <c r="T48" s="78">
        <f t="shared" si="5"/>
        <v>423182</v>
      </c>
      <c r="U48" s="78">
        <f t="shared" si="5"/>
        <v>462367</v>
      </c>
      <c r="V48" s="78">
        <f>SUBTOTAL(109,V42:V47)</f>
        <v>482122</v>
      </c>
    </row>
    <row r="49" spans="1:28" ht="24.75" customHeight="1" x14ac:dyDescent="0.25">
      <c r="A49" s="45" t="s">
        <v>34</v>
      </c>
      <c r="B49" s="42">
        <v>40781</v>
      </c>
      <c r="C49" s="42">
        <v>58100</v>
      </c>
      <c r="D49" s="42">
        <v>51598</v>
      </c>
      <c r="E49" s="42">
        <v>50241</v>
      </c>
      <c r="F49" s="42">
        <v>46217</v>
      </c>
      <c r="G49" s="42">
        <v>45260</v>
      </c>
      <c r="H49" s="42">
        <v>45410</v>
      </c>
      <c r="I49" s="176">
        <v>47232</v>
      </c>
      <c r="J49" s="176">
        <v>47031</v>
      </c>
      <c r="K49" s="3"/>
      <c r="M49" s="167" t="s">
        <v>121</v>
      </c>
    </row>
    <row r="50" spans="1:28" ht="29.25" customHeight="1" x14ac:dyDescent="0.3">
      <c r="A50" s="45" t="s">
        <v>35</v>
      </c>
      <c r="B50" s="42">
        <v>66857</v>
      </c>
      <c r="C50" s="42">
        <v>72005</v>
      </c>
      <c r="D50" s="42">
        <v>74054</v>
      </c>
      <c r="E50" s="42">
        <v>79642</v>
      </c>
      <c r="F50" s="42">
        <v>79461</v>
      </c>
      <c r="G50" s="42">
        <v>76681</v>
      </c>
      <c r="H50" s="42">
        <v>78391</v>
      </c>
      <c r="I50" s="176">
        <v>77925</v>
      </c>
      <c r="J50" s="176">
        <v>77466</v>
      </c>
      <c r="K50" s="3"/>
      <c r="M50" s="111" t="s">
        <v>111</v>
      </c>
      <c r="N50" s="49"/>
      <c r="O50" s="49"/>
      <c r="P50" s="72"/>
      <c r="Q50" s="73"/>
      <c r="R50" s="9"/>
      <c r="S50" s="105"/>
      <c r="T50" s="2"/>
      <c r="U50" s="2"/>
    </row>
    <row r="51" spans="1:28" ht="24.75" customHeight="1" x14ac:dyDescent="0.25">
      <c r="A51" s="45" t="s">
        <v>36</v>
      </c>
      <c r="B51" s="42">
        <v>141391</v>
      </c>
      <c r="C51" s="42">
        <v>170884</v>
      </c>
      <c r="D51" s="42">
        <v>174914</v>
      </c>
      <c r="E51" s="42">
        <v>179999</v>
      </c>
      <c r="F51" s="42">
        <v>190424</v>
      </c>
      <c r="G51" s="42">
        <v>192879</v>
      </c>
      <c r="H51" s="42">
        <v>202013</v>
      </c>
      <c r="I51" s="176">
        <v>204181</v>
      </c>
      <c r="J51" s="176">
        <v>195520</v>
      </c>
      <c r="K51" s="3"/>
      <c r="M51" s="104" t="s">
        <v>55</v>
      </c>
      <c r="N51" s="107" t="s">
        <v>198</v>
      </c>
      <c r="O51" s="107" t="s">
        <v>199</v>
      </c>
      <c r="P51" s="107" t="s">
        <v>200</v>
      </c>
      <c r="Q51" s="107" t="s">
        <v>201</v>
      </c>
    </row>
    <row r="52" spans="1:28" ht="24.75" customHeight="1" x14ac:dyDescent="0.25">
      <c r="A52" s="45" t="s">
        <v>37</v>
      </c>
      <c r="B52" s="42">
        <v>141239</v>
      </c>
      <c r="C52" s="42">
        <v>155032</v>
      </c>
      <c r="D52" s="42">
        <v>157113</v>
      </c>
      <c r="E52" s="42">
        <v>161582</v>
      </c>
      <c r="F52" s="42">
        <v>162592</v>
      </c>
      <c r="G52" s="42">
        <v>161522</v>
      </c>
      <c r="H52" s="42">
        <v>162879</v>
      </c>
      <c r="I52" s="176">
        <v>166335</v>
      </c>
      <c r="J52" s="176">
        <v>169249</v>
      </c>
      <c r="K52" s="3"/>
      <c r="M52" s="106" t="s">
        <v>57</v>
      </c>
      <c r="N52" s="102">
        <v>32</v>
      </c>
      <c r="O52" s="102">
        <v>1</v>
      </c>
      <c r="P52" s="102">
        <v>53</v>
      </c>
      <c r="Q52" s="103">
        <v>86</v>
      </c>
    </row>
    <row r="53" spans="1:28" ht="28.5" customHeight="1" x14ac:dyDescent="0.3">
      <c r="A53" s="45" t="s">
        <v>38</v>
      </c>
      <c r="B53" s="42">
        <v>248046</v>
      </c>
      <c r="C53" s="42">
        <v>274743</v>
      </c>
      <c r="D53" s="42">
        <v>292550</v>
      </c>
      <c r="E53" s="42">
        <v>321391</v>
      </c>
      <c r="F53" s="42">
        <v>355456</v>
      </c>
      <c r="G53" s="42">
        <v>378055</v>
      </c>
      <c r="H53" s="42">
        <v>407085</v>
      </c>
      <c r="I53" s="176">
        <v>422052</v>
      </c>
      <c r="J53" s="176">
        <v>435264</v>
      </c>
      <c r="K53" s="3"/>
      <c r="M53" s="106" t="s">
        <v>127</v>
      </c>
      <c r="N53" s="102">
        <v>18</v>
      </c>
      <c r="O53" s="102">
        <v>13</v>
      </c>
      <c r="P53" s="102">
        <v>103</v>
      </c>
      <c r="Q53" s="103">
        <v>134</v>
      </c>
      <c r="S53" s="117" t="s">
        <v>203</v>
      </c>
    </row>
    <row r="54" spans="1:28" ht="26.25" customHeight="1" x14ac:dyDescent="0.25">
      <c r="A54" s="45" t="s">
        <v>39</v>
      </c>
      <c r="B54" s="42">
        <v>525470</v>
      </c>
      <c r="C54" s="42">
        <v>576550</v>
      </c>
      <c r="D54" s="42">
        <v>602662</v>
      </c>
      <c r="E54" s="42">
        <v>668635</v>
      </c>
      <c r="F54" s="42">
        <v>721100</v>
      </c>
      <c r="G54" s="42">
        <v>745067</v>
      </c>
      <c r="H54" s="42">
        <v>781102</v>
      </c>
      <c r="I54" s="176">
        <v>801289</v>
      </c>
      <c r="J54" s="176">
        <v>780021</v>
      </c>
      <c r="K54" s="3"/>
      <c r="M54" s="106" t="s">
        <v>125</v>
      </c>
      <c r="N54" s="102">
        <v>5</v>
      </c>
      <c r="O54" s="102">
        <v>6</v>
      </c>
      <c r="P54" s="102">
        <v>37</v>
      </c>
      <c r="Q54" s="103">
        <v>48</v>
      </c>
      <c r="S54" s="1" t="s">
        <v>204</v>
      </c>
    </row>
    <row r="55" spans="1:28" ht="29.25" customHeight="1" x14ac:dyDescent="0.3">
      <c r="A55" s="45" t="s">
        <v>40</v>
      </c>
      <c r="B55" s="42">
        <v>475685</v>
      </c>
      <c r="C55" s="42">
        <v>516520</v>
      </c>
      <c r="D55" s="42">
        <v>538744</v>
      </c>
      <c r="E55" s="42">
        <v>590598</v>
      </c>
      <c r="F55" s="42">
        <v>622924</v>
      </c>
      <c r="G55" s="42">
        <v>649333</v>
      </c>
      <c r="H55" s="42">
        <v>670353</v>
      </c>
      <c r="I55" s="176">
        <v>678961</v>
      </c>
      <c r="J55" s="176">
        <v>654882</v>
      </c>
      <c r="K55" s="3"/>
      <c r="M55" s="106" t="s">
        <v>126</v>
      </c>
      <c r="N55" s="102">
        <v>9</v>
      </c>
      <c r="O55" s="142" t="s">
        <v>103</v>
      </c>
      <c r="P55" s="102">
        <v>21</v>
      </c>
      <c r="Q55" s="103">
        <v>30</v>
      </c>
      <c r="S55" s="74" t="s">
        <v>122</v>
      </c>
      <c r="T55" s="74" t="s">
        <v>123</v>
      </c>
      <c r="U55" s="74" t="s">
        <v>124</v>
      </c>
      <c r="V55" s="74" t="s">
        <v>110</v>
      </c>
      <c r="W55" s="74" t="s">
        <v>147</v>
      </c>
      <c r="Z55" s="2"/>
      <c r="AA55" s="2"/>
      <c r="AB55" s="61"/>
    </row>
    <row r="56" spans="1:28" ht="24.75" customHeight="1" x14ac:dyDescent="0.25">
      <c r="A56" s="45" t="s">
        <v>41</v>
      </c>
      <c r="B56" s="43">
        <v>34552</v>
      </c>
      <c r="C56" s="43">
        <v>35858</v>
      </c>
      <c r="D56" s="43">
        <v>37951</v>
      </c>
      <c r="E56" s="43">
        <v>40803</v>
      </c>
      <c r="F56" s="43">
        <v>42478</v>
      </c>
      <c r="G56" s="42">
        <v>44753</v>
      </c>
      <c r="H56" s="42">
        <v>47201</v>
      </c>
      <c r="I56" s="176">
        <v>48339</v>
      </c>
      <c r="J56" s="176">
        <v>48608</v>
      </c>
      <c r="K56" s="3"/>
      <c r="M56" s="106" t="s">
        <v>17</v>
      </c>
      <c r="N56" s="102">
        <v>64</v>
      </c>
      <c r="O56" s="102">
        <v>20</v>
      </c>
      <c r="P56" s="102">
        <v>214</v>
      </c>
      <c r="Q56" s="102">
        <v>298</v>
      </c>
      <c r="S56" s="74">
        <v>2010</v>
      </c>
      <c r="T56" s="75">
        <v>2070291</v>
      </c>
      <c r="U56" s="75">
        <v>168624</v>
      </c>
      <c r="V56" s="75">
        <v>2238915</v>
      </c>
      <c r="W56" s="95"/>
    </row>
    <row r="57" spans="1:28" ht="27.75" customHeight="1" x14ac:dyDescent="0.25">
      <c r="A57" s="46" t="s">
        <v>17</v>
      </c>
      <c r="B57" s="44">
        <f t="shared" ref="B57:H57" si="6">SUBTOTAL(109,B49:B56)</f>
        <v>1674021</v>
      </c>
      <c r="C57" s="44">
        <f t="shared" si="6"/>
        <v>1859692</v>
      </c>
      <c r="D57" s="44">
        <f t="shared" si="6"/>
        <v>1929586</v>
      </c>
      <c r="E57" s="44">
        <f t="shared" si="6"/>
        <v>2092891</v>
      </c>
      <c r="F57" s="44">
        <f t="shared" si="6"/>
        <v>2220652</v>
      </c>
      <c r="G57" s="44">
        <f t="shared" si="6"/>
        <v>2293550</v>
      </c>
      <c r="H57" s="44">
        <f t="shared" si="6"/>
        <v>2394434</v>
      </c>
      <c r="I57" s="177">
        <v>2446314</v>
      </c>
      <c r="J57" s="178">
        <v>2408041</v>
      </c>
      <c r="K57" s="3"/>
      <c r="M57" s="168" t="s">
        <v>212</v>
      </c>
      <c r="S57" s="74">
        <v>2011</v>
      </c>
      <c r="T57" s="75">
        <v>2140434</v>
      </c>
      <c r="U57" s="75">
        <v>104402</v>
      </c>
      <c r="V57" s="75">
        <v>2244836</v>
      </c>
      <c r="W57" s="96">
        <f>(Tabla21[[#This Row],[Total]]-V56)/V56</f>
        <v>2.6445845420661348E-3</v>
      </c>
    </row>
    <row r="58" spans="1:28" ht="15.75" x14ac:dyDescent="0.25">
      <c r="A58" s="155" t="s">
        <v>120</v>
      </c>
      <c r="B58" s="153"/>
      <c r="C58" s="153"/>
      <c r="D58" s="153"/>
      <c r="E58" s="153"/>
      <c r="F58" s="153"/>
      <c r="G58" s="154"/>
      <c r="H58" s="154"/>
      <c r="I58" s="179"/>
      <c r="J58" s="179"/>
      <c r="K58" s="3"/>
      <c r="M58" s="116" t="s">
        <v>148</v>
      </c>
      <c r="N58" s="2"/>
      <c r="S58" s="74">
        <v>2012</v>
      </c>
      <c r="T58" s="75">
        <v>2389895</v>
      </c>
      <c r="U58" s="75">
        <v>107534</v>
      </c>
      <c r="V58" s="75">
        <v>2497429</v>
      </c>
      <c r="W58" s="96">
        <f>(Tabla21[[#This Row],[Total]]-V57)/V57</f>
        <v>0.11252180560183461</v>
      </c>
    </row>
    <row r="59" spans="1:28" ht="16.5" customHeight="1" x14ac:dyDescent="0.3">
      <c r="A59" s="115" t="s">
        <v>114</v>
      </c>
      <c r="K59" s="3"/>
      <c r="M59" s="71" t="s">
        <v>202</v>
      </c>
      <c r="N59" s="76">
        <v>292</v>
      </c>
      <c r="O59" s="2"/>
      <c r="S59" s="74">
        <v>2013</v>
      </c>
      <c r="T59" s="75">
        <v>2521620</v>
      </c>
      <c r="U59" s="75">
        <v>309007</v>
      </c>
      <c r="V59" s="75">
        <v>2830627</v>
      </c>
      <c r="W59" s="96">
        <f>(Tabla21[[#This Row],[Total]]-V58)/V58</f>
        <v>0.13341640543134559</v>
      </c>
    </row>
    <row r="60" spans="1:28" ht="21.75" customHeight="1" x14ac:dyDescent="0.25">
      <c r="A60" s="65" t="s">
        <v>29</v>
      </c>
      <c r="B60" s="65" t="s">
        <v>4</v>
      </c>
      <c r="C60" s="65" t="s">
        <v>5</v>
      </c>
      <c r="D60" s="65" t="s">
        <v>6</v>
      </c>
      <c r="E60" s="65" t="s">
        <v>7</v>
      </c>
      <c r="F60" s="65" t="s">
        <v>8</v>
      </c>
      <c r="G60" s="65" t="s">
        <v>9</v>
      </c>
      <c r="H60" s="65" t="s">
        <v>10</v>
      </c>
      <c r="I60" s="65" t="s">
        <v>208</v>
      </c>
      <c r="J60" s="65" t="s">
        <v>155</v>
      </c>
      <c r="K60" s="3"/>
      <c r="M60" s="71" t="s">
        <v>52</v>
      </c>
      <c r="N60" s="76">
        <v>49</v>
      </c>
      <c r="S60" s="74">
        <v>2014</v>
      </c>
      <c r="T60" s="75">
        <v>2615420</v>
      </c>
      <c r="U60" s="75">
        <v>457726</v>
      </c>
      <c r="V60" s="75">
        <v>3073146</v>
      </c>
      <c r="W60" s="96">
        <f>(Tabla21[[#This Row],[Total]]-V59)/V59</f>
        <v>8.5676777618527628E-2</v>
      </c>
    </row>
    <row r="61" spans="1:28" ht="27" customHeight="1" x14ac:dyDescent="0.25">
      <c r="A61" s="69" t="s">
        <v>115</v>
      </c>
      <c r="B61" s="66">
        <v>38514</v>
      </c>
      <c r="C61" s="66">
        <v>48002</v>
      </c>
      <c r="D61" s="66">
        <v>46274</v>
      </c>
      <c r="E61" s="66">
        <v>45173</v>
      </c>
      <c r="F61" s="66">
        <v>45989</v>
      </c>
      <c r="G61" s="66">
        <v>46552</v>
      </c>
      <c r="H61" s="66">
        <v>44792</v>
      </c>
      <c r="I61" s="66">
        <v>29187</v>
      </c>
      <c r="J61" s="66">
        <v>37879</v>
      </c>
      <c r="K61" s="3"/>
      <c r="M61" s="71" t="s">
        <v>146</v>
      </c>
      <c r="N61" s="76">
        <v>10382</v>
      </c>
      <c r="S61" s="74">
        <v>2015</v>
      </c>
      <c r="T61" s="75">
        <v>2740865</v>
      </c>
      <c r="U61" s="75">
        <v>408237</v>
      </c>
      <c r="V61" s="75">
        <v>3149102</v>
      </c>
      <c r="W61" s="97">
        <f>(Tabla21[[#This Row],[Total]]-V60)/V60</f>
        <v>2.4716040175116964E-2</v>
      </c>
    </row>
    <row r="62" spans="1:28" ht="27" customHeight="1" x14ac:dyDescent="0.25">
      <c r="A62" s="69" t="s">
        <v>50</v>
      </c>
      <c r="B62" s="66">
        <v>35045</v>
      </c>
      <c r="C62" s="66">
        <v>34789</v>
      </c>
      <c r="D62" s="66">
        <v>36962</v>
      </c>
      <c r="E62" s="66">
        <v>36885</v>
      </c>
      <c r="F62" s="66">
        <v>43468</v>
      </c>
      <c r="G62" s="66">
        <v>44505</v>
      </c>
      <c r="H62" s="66">
        <v>45059</v>
      </c>
      <c r="I62" s="66">
        <v>45942</v>
      </c>
      <c r="J62" s="66">
        <v>46667</v>
      </c>
      <c r="K62" s="3"/>
      <c r="M62" s="169" t="s">
        <v>213</v>
      </c>
      <c r="S62" s="74">
        <v>2016</v>
      </c>
      <c r="T62" s="75">
        <v>2927670</v>
      </c>
      <c r="U62" s="75">
        <v>440476</v>
      </c>
      <c r="V62" s="75">
        <v>3368146</v>
      </c>
      <c r="W62" s="97">
        <f>(Tabla21[[#This Row],[Total]]-V61)/V61</f>
        <v>6.9557607216279432E-2</v>
      </c>
    </row>
    <row r="63" spans="1:28" s="2" customFormat="1" ht="27" customHeight="1" x14ac:dyDescent="0.25">
      <c r="A63" s="69" t="s">
        <v>116</v>
      </c>
      <c r="B63" s="66">
        <v>23519</v>
      </c>
      <c r="C63" s="66">
        <v>25419</v>
      </c>
      <c r="D63" s="66">
        <v>27546</v>
      </c>
      <c r="E63" s="66">
        <v>27944</v>
      </c>
      <c r="F63" s="66">
        <v>41875</v>
      </c>
      <c r="G63" s="66">
        <v>43856</v>
      </c>
      <c r="H63" s="66">
        <v>49046</v>
      </c>
      <c r="I63" s="66">
        <v>57191</v>
      </c>
      <c r="J63" s="66">
        <v>60608</v>
      </c>
      <c r="K63" s="3"/>
      <c r="L63" s="1"/>
      <c r="M63" s="116" t="s">
        <v>165</v>
      </c>
      <c r="O63" s="1"/>
      <c r="S63" s="74">
        <v>2017</v>
      </c>
      <c r="T63" s="75">
        <v>3285567.2914110003</v>
      </c>
      <c r="U63" s="75">
        <v>369344.44050986005</v>
      </c>
      <c r="V63" s="75">
        <v>3654911.7319208602</v>
      </c>
      <c r="W63" s="97">
        <f>(Tabla21[[#This Row],[Total]]-V62)/V62</f>
        <v>8.5140528920320035E-2</v>
      </c>
    </row>
    <row r="64" spans="1:28" s="2" customFormat="1" ht="27" customHeight="1" x14ac:dyDescent="0.25">
      <c r="A64" s="69" t="s">
        <v>117</v>
      </c>
      <c r="B64" s="66">
        <v>5649</v>
      </c>
      <c r="C64" s="66">
        <v>5961</v>
      </c>
      <c r="D64" s="66">
        <v>6358</v>
      </c>
      <c r="E64" s="66">
        <v>6808</v>
      </c>
      <c r="F64" s="66">
        <v>8893</v>
      </c>
      <c r="G64" s="66">
        <v>9477</v>
      </c>
      <c r="H64" s="66">
        <v>10843</v>
      </c>
      <c r="I64" s="66">
        <v>13505</v>
      </c>
      <c r="J64" s="66">
        <v>13797</v>
      </c>
      <c r="K64" s="3"/>
      <c r="L64" s="1"/>
      <c r="M64" s="71" t="s">
        <v>202</v>
      </c>
      <c r="N64" s="76">
        <v>300</v>
      </c>
      <c r="S64" s="170" t="s">
        <v>128</v>
      </c>
      <c r="T64" s="132"/>
      <c r="U64" s="132"/>
      <c r="V64" s="132"/>
      <c r="W64" s="132"/>
    </row>
    <row r="65" spans="1:22" s="2" customFormat="1" ht="27" customHeight="1" x14ac:dyDescent="0.25">
      <c r="A65" s="69" t="s">
        <v>138</v>
      </c>
      <c r="B65" s="66">
        <v>1963</v>
      </c>
      <c r="C65" s="66">
        <v>0</v>
      </c>
      <c r="D65" s="66">
        <v>0</v>
      </c>
      <c r="E65" s="66">
        <v>0</v>
      </c>
      <c r="F65" s="66">
        <v>2830</v>
      </c>
      <c r="G65" s="66">
        <v>4890</v>
      </c>
      <c r="H65" s="66">
        <v>3136</v>
      </c>
      <c r="I65" s="66">
        <v>656</v>
      </c>
      <c r="J65" s="66">
        <v>3258</v>
      </c>
      <c r="K65" s="3"/>
      <c r="M65" s="71" t="s">
        <v>52</v>
      </c>
      <c r="N65" s="76">
        <v>52</v>
      </c>
      <c r="U65" s="1"/>
      <c r="V65" s="1"/>
    </row>
    <row r="66" spans="1:22" s="2" customFormat="1" ht="27" customHeight="1" x14ac:dyDescent="0.25">
      <c r="A66" s="67" t="s">
        <v>17</v>
      </c>
      <c r="B66" s="68">
        <v>104690</v>
      </c>
      <c r="C66" s="68">
        <v>114171</v>
      </c>
      <c r="D66" s="68">
        <v>117140</v>
      </c>
      <c r="E66" s="68">
        <v>116810</v>
      </c>
      <c r="F66" s="68">
        <v>143055</v>
      </c>
      <c r="G66" s="68">
        <v>149280</v>
      </c>
      <c r="H66" s="68">
        <f>SUM(H61:H65)</f>
        <v>152876</v>
      </c>
      <c r="I66" s="68">
        <v>146481</v>
      </c>
      <c r="J66" s="68">
        <f>SUBTOTAL(109,J61:J65)</f>
        <v>162209</v>
      </c>
      <c r="K66" s="3"/>
      <c r="M66" s="71" t="s">
        <v>158</v>
      </c>
      <c r="N66" s="76">
        <f t="shared" ref="N66" si="7">+V37</f>
        <v>10952</v>
      </c>
    </row>
    <row r="67" spans="1:22" s="2" customFormat="1" x14ac:dyDescent="0.25">
      <c r="A67" s="70" t="s">
        <v>209</v>
      </c>
      <c r="B67" s="180"/>
      <c r="C67" s="180"/>
      <c r="D67" s="180"/>
      <c r="E67" s="180"/>
      <c r="F67" s="180"/>
      <c r="G67" s="180"/>
      <c r="H67" s="180"/>
      <c r="I67" s="180"/>
      <c r="J67" s="180"/>
      <c r="M67" s="172" t="s">
        <v>214</v>
      </c>
      <c r="N67" s="173"/>
    </row>
    <row r="68" spans="1:22" s="2" customFormat="1" ht="4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22" s="2" customFormat="1" hidden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</row>
    <row r="70" spans="1:22" s="2" customFormat="1" hidden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</row>
    <row r="71" spans="1:22" s="2" customFormat="1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</row>
    <row r="72" spans="1:22" s="2" customFormat="1" hidden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</row>
    <row r="73" spans="1:22" s="2" customFormat="1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M73" s="1"/>
    </row>
    <row r="74" spans="1:22" s="2" customFormat="1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M74" s="1"/>
      <c r="R74" s="1"/>
      <c r="S74" s="1"/>
    </row>
    <row r="75" spans="1:22" s="2" customFormat="1" hidden="1" x14ac:dyDescent="0.25">
      <c r="B75" s="1"/>
      <c r="C75" s="1"/>
      <c r="D75" s="1"/>
      <c r="E75" s="1"/>
      <c r="F75" s="1"/>
      <c r="G75" s="1"/>
      <c r="H75" s="1"/>
      <c r="I75" s="1"/>
      <c r="J75" s="1"/>
      <c r="L75" s="1"/>
      <c r="R75" s="1"/>
      <c r="S75" s="1"/>
      <c r="T75" s="1"/>
    </row>
    <row r="76" spans="1:22" hidden="1" x14ac:dyDescent="0.25">
      <c r="N76" s="2"/>
      <c r="O76" s="2"/>
      <c r="P76" s="2"/>
      <c r="Q76" s="2"/>
      <c r="U76" s="2"/>
      <c r="V76" s="2"/>
    </row>
    <row r="77" spans="1:22" hidden="1" x14ac:dyDescent="0.25">
      <c r="N77" s="2"/>
      <c r="O77" s="2"/>
    </row>
    <row r="78" spans="1:22" hidden="1" x14ac:dyDescent="0.25"/>
    <row r="79" spans="1:22" hidden="1" x14ac:dyDescent="0.25"/>
    <row r="80" spans="1:22" ht="16.5" hidden="1" x14ac:dyDescent="0.3">
      <c r="P80" s="58"/>
      <c r="Q80" s="62"/>
      <c r="R80" s="58"/>
      <c r="S80" s="59"/>
      <c r="T80" s="60"/>
    </row>
  </sheetData>
  <mergeCells count="26">
    <mergeCell ref="M27:O28"/>
    <mergeCell ref="R34:S34"/>
    <mergeCell ref="R36:S36"/>
    <mergeCell ref="R37:S37"/>
    <mergeCell ref="R26:U28"/>
    <mergeCell ref="T37:U37"/>
    <mergeCell ref="T35:U35"/>
    <mergeCell ref="T34:U34"/>
    <mergeCell ref="T33:U33"/>
    <mergeCell ref="R29:S30"/>
    <mergeCell ref="T29:U30"/>
    <mergeCell ref="R33:S33"/>
    <mergeCell ref="R35:S35"/>
    <mergeCell ref="T32:U32"/>
    <mergeCell ref="T31:U31"/>
    <mergeCell ref="R31:S31"/>
    <mergeCell ref="R32:S32"/>
    <mergeCell ref="T36:U36"/>
    <mergeCell ref="V35:W35"/>
    <mergeCell ref="V36:W36"/>
    <mergeCell ref="V37:W37"/>
    <mergeCell ref="V29:W30"/>
    <mergeCell ref="V31:W31"/>
    <mergeCell ref="V32:W32"/>
    <mergeCell ref="V33:W33"/>
    <mergeCell ref="V34:W34"/>
  </mergeCells>
  <pageMargins left="0.82677165354330717" right="0.23622047244094491" top="0.74803149606299213" bottom="0.74803149606299213" header="0.31496062992125984" footer="0.31496062992125984"/>
  <pageSetup paperSize="9" scale="48" orientation="landscape" r:id="rId1"/>
  <rowBreaks count="1" manualBreakCount="1">
    <brk id="38" max="21" man="1"/>
  </rowBreaks>
  <ignoredErrors>
    <ignoredError sqref="N64:N66 Y23" calculatedColumn="1"/>
  </ignoredErrors>
  <drawing r:id="rId2"/>
  <tableParts count="1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72"/>
  <sheetViews>
    <sheetView showGridLines="0" zoomScale="80" zoomScaleNormal="80" workbookViewId="0"/>
  </sheetViews>
  <sheetFormatPr baseColWidth="10" defaultColWidth="0" defaultRowHeight="15" zeroHeight="1" x14ac:dyDescent="0.25"/>
  <cols>
    <col min="1" max="1" width="12.5703125" style="99" customWidth="1"/>
    <col min="2" max="2" width="17.85546875" style="99" customWidth="1"/>
    <col min="3" max="3" width="17.140625" style="99" bestFit="1" customWidth="1"/>
    <col min="4" max="4" width="76.42578125" style="88" bestFit="1" customWidth="1"/>
    <col min="5" max="5" width="9.28515625" style="88" customWidth="1"/>
    <col min="6" max="6" width="28.5703125" style="88" customWidth="1"/>
    <col min="7" max="7" width="16.28515625" style="130" bestFit="1" customWidth="1"/>
    <col min="8" max="8" width="0" style="1" hidden="1" customWidth="1"/>
    <col min="9" max="16384" width="11.42578125" style="1" hidden="1"/>
  </cols>
  <sheetData>
    <row r="1" spans="1:7" ht="21.75" customHeight="1" x14ac:dyDescent="0.35">
      <c r="A1" s="119" t="s">
        <v>0</v>
      </c>
      <c r="B1" s="119"/>
      <c r="C1" s="119"/>
      <c r="D1" s="119"/>
    </row>
    <row r="2" spans="1:7" ht="21" customHeight="1" x14ac:dyDescent="0.35">
      <c r="A2" s="119" t="s">
        <v>129</v>
      </c>
      <c r="B2" s="119"/>
      <c r="C2" s="119"/>
      <c r="D2" s="119"/>
    </row>
    <row r="3" spans="1:7" ht="12.75" customHeight="1" x14ac:dyDescent="0.35">
      <c r="A3" s="126" t="s">
        <v>169</v>
      </c>
      <c r="B3" s="119"/>
      <c r="C3" s="119"/>
      <c r="D3" s="119"/>
    </row>
    <row r="4" spans="1:7" ht="16.5" x14ac:dyDescent="0.3">
      <c r="A4" s="118"/>
      <c r="C4" s="1"/>
    </row>
    <row r="5" spans="1:7" ht="15.75" thickBot="1" x14ac:dyDescent="0.3">
      <c r="C5" s="1"/>
    </row>
    <row r="6" spans="1:7" ht="42.75" customHeight="1" thickBot="1" x14ac:dyDescent="0.3">
      <c r="A6" s="100" t="s">
        <v>53</v>
      </c>
      <c r="B6" s="101" t="s">
        <v>132</v>
      </c>
      <c r="C6" s="129" t="s">
        <v>131</v>
      </c>
      <c r="D6" s="79" t="s">
        <v>54</v>
      </c>
      <c r="E6" s="79" t="s">
        <v>18</v>
      </c>
      <c r="F6" s="79" t="s">
        <v>55</v>
      </c>
      <c r="G6" s="131" t="s">
        <v>168</v>
      </c>
    </row>
    <row r="7" spans="1:7" ht="27" customHeight="1" x14ac:dyDescent="0.25">
      <c r="A7" s="79">
        <v>5</v>
      </c>
      <c r="B7" s="79" t="s">
        <v>56</v>
      </c>
      <c r="C7" s="79">
        <v>1201</v>
      </c>
      <c r="D7" s="79" t="s">
        <v>58</v>
      </c>
      <c r="E7" s="79" t="s">
        <v>19</v>
      </c>
      <c r="F7" s="79" t="s">
        <v>167</v>
      </c>
      <c r="G7" s="131">
        <v>39563</v>
      </c>
    </row>
    <row r="8" spans="1:7" ht="27" customHeight="1" x14ac:dyDescent="0.25">
      <c r="A8" s="79">
        <v>5</v>
      </c>
      <c r="B8" s="79" t="s">
        <v>56</v>
      </c>
      <c r="C8" s="79">
        <v>1710</v>
      </c>
      <c r="D8" s="79" t="s">
        <v>196</v>
      </c>
      <c r="E8" s="79" t="s">
        <v>20</v>
      </c>
      <c r="F8" s="79" t="s">
        <v>167</v>
      </c>
      <c r="G8" s="131">
        <v>25672</v>
      </c>
    </row>
    <row r="9" spans="1:7" ht="27" customHeight="1" x14ac:dyDescent="0.25">
      <c r="A9" s="79">
        <v>5</v>
      </c>
      <c r="B9" s="79" t="s">
        <v>56</v>
      </c>
      <c r="C9" s="79">
        <v>3302</v>
      </c>
      <c r="D9" s="79" t="s">
        <v>193</v>
      </c>
      <c r="E9" s="79" t="s">
        <v>19</v>
      </c>
      <c r="F9" s="79" t="s">
        <v>187</v>
      </c>
      <c r="G9" s="131">
        <v>24229</v>
      </c>
    </row>
    <row r="10" spans="1:7" ht="27" customHeight="1" x14ac:dyDescent="0.25">
      <c r="A10" s="79">
        <v>5</v>
      </c>
      <c r="B10" s="79" t="s">
        <v>56</v>
      </c>
      <c r="C10" s="79">
        <v>1712</v>
      </c>
      <c r="D10" s="79" t="s">
        <v>180</v>
      </c>
      <c r="E10" s="79" t="s">
        <v>20</v>
      </c>
      <c r="F10" s="79" t="s">
        <v>167</v>
      </c>
      <c r="G10" s="131">
        <v>14129</v>
      </c>
    </row>
    <row r="11" spans="1:7" ht="27" customHeight="1" x14ac:dyDescent="0.25">
      <c r="A11" s="79">
        <v>5</v>
      </c>
      <c r="B11" s="79" t="s">
        <v>56</v>
      </c>
      <c r="C11" s="79">
        <v>1812</v>
      </c>
      <c r="D11" s="79" t="s">
        <v>59</v>
      </c>
      <c r="E11" s="79" t="s">
        <v>20</v>
      </c>
      <c r="F11" s="79" t="s">
        <v>167</v>
      </c>
      <c r="G11" s="131">
        <v>12468</v>
      </c>
    </row>
    <row r="12" spans="1:7" ht="27" customHeight="1" x14ac:dyDescent="0.25">
      <c r="A12" s="79">
        <v>5</v>
      </c>
      <c r="B12" s="79" t="s">
        <v>56</v>
      </c>
      <c r="C12" s="79">
        <v>3204</v>
      </c>
      <c r="D12" s="79" t="s">
        <v>192</v>
      </c>
      <c r="E12" s="79" t="s">
        <v>19</v>
      </c>
      <c r="F12" s="79" t="s">
        <v>187</v>
      </c>
      <c r="G12" s="131">
        <v>9568</v>
      </c>
    </row>
    <row r="13" spans="1:7" ht="27" customHeight="1" x14ac:dyDescent="0.25">
      <c r="A13" s="79">
        <v>5</v>
      </c>
      <c r="B13" s="79" t="s">
        <v>56</v>
      </c>
      <c r="C13" s="79">
        <v>2708</v>
      </c>
      <c r="D13" s="79" t="s">
        <v>188</v>
      </c>
      <c r="E13" s="79" t="s">
        <v>20</v>
      </c>
      <c r="F13" s="79" t="s">
        <v>167</v>
      </c>
      <c r="G13" s="131">
        <v>5684</v>
      </c>
    </row>
    <row r="14" spans="1:7" ht="27" customHeight="1" x14ac:dyDescent="0.25">
      <c r="A14" s="79">
        <v>5</v>
      </c>
      <c r="B14" s="79" t="s">
        <v>56</v>
      </c>
      <c r="C14" s="79">
        <v>2813</v>
      </c>
      <c r="D14" s="79" t="s">
        <v>190</v>
      </c>
      <c r="E14" s="79" t="s">
        <v>20</v>
      </c>
      <c r="F14" s="79" t="s">
        <v>167</v>
      </c>
      <c r="G14" s="131">
        <v>1940</v>
      </c>
    </row>
    <row r="15" spans="1:7" ht="27" customHeight="1" x14ac:dyDescent="0.25">
      <c r="A15" s="79">
        <v>8</v>
      </c>
      <c r="B15" s="79" t="s">
        <v>79</v>
      </c>
      <c r="C15" s="79">
        <v>1713</v>
      </c>
      <c r="D15" s="79" t="s">
        <v>181</v>
      </c>
      <c r="E15" s="79" t="s">
        <v>20</v>
      </c>
      <c r="F15" s="79" t="s">
        <v>167</v>
      </c>
      <c r="G15" s="131">
        <v>15935</v>
      </c>
    </row>
    <row r="16" spans="1:7" ht="27" customHeight="1" x14ac:dyDescent="0.25">
      <c r="A16" s="79">
        <v>8</v>
      </c>
      <c r="B16" s="79" t="s">
        <v>79</v>
      </c>
      <c r="C16" s="79">
        <v>2805</v>
      </c>
      <c r="D16" s="79" t="s">
        <v>60</v>
      </c>
      <c r="E16" s="79" t="s">
        <v>20</v>
      </c>
      <c r="F16" s="79" t="s">
        <v>167</v>
      </c>
      <c r="G16" s="131">
        <v>14957</v>
      </c>
    </row>
    <row r="17" spans="1:7" ht="27" customHeight="1" x14ac:dyDescent="0.25">
      <c r="A17" s="79">
        <v>8</v>
      </c>
      <c r="B17" s="79" t="s">
        <v>79</v>
      </c>
      <c r="C17" s="79">
        <v>3114</v>
      </c>
      <c r="D17" s="79" t="s">
        <v>153</v>
      </c>
      <c r="E17" s="79" t="s">
        <v>19</v>
      </c>
      <c r="F17" s="79" t="s">
        <v>191</v>
      </c>
      <c r="G17" s="131">
        <v>117</v>
      </c>
    </row>
    <row r="18" spans="1:7" ht="27" customHeight="1" x14ac:dyDescent="0.25">
      <c r="A18" s="79">
        <v>11</v>
      </c>
      <c r="B18" s="79" t="s">
        <v>166</v>
      </c>
      <c r="C18" s="79">
        <v>1101</v>
      </c>
      <c r="D18" s="79" t="s">
        <v>61</v>
      </c>
      <c r="E18" s="79" t="s">
        <v>19</v>
      </c>
      <c r="F18" s="79" t="s">
        <v>167</v>
      </c>
      <c r="G18" s="131">
        <v>53758</v>
      </c>
    </row>
    <row r="19" spans="1:7" ht="27" customHeight="1" x14ac:dyDescent="0.25">
      <c r="A19" s="79">
        <v>11</v>
      </c>
      <c r="B19" s="79" t="s">
        <v>166</v>
      </c>
      <c r="C19" s="79">
        <v>1701</v>
      </c>
      <c r="D19" s="79" t="s">
        <v>195</v>
      </c>
      <c r="E19" s="79" t="s">
        <v>20</v>
      </c>
      <c r="F19" s="79" t="s">
        <v>167</v>
      </c>
      <c r="G19" s="131">
        <v>32744</v>
      </c>
    </row>
    <row r="20" spans="1:7" ht="27" customHeight="1" x14ac:dyDescent="0.25">
      <c r="A20" s="79">
        <v>11</v>
      </c>
      <c r="B20" s="79" t="s">
        <v>166</v>
      </c>
      <c r="C20" s="79">
        <v>1704</v>
      </c>
      <c r="D20" s="79" t="s">
        <v>48</v>
      </c>
      <c r="E20" s="79" t="s">
        <v>20</v>
      </c>
      <c r="F20" s="79" t="s">
        <v>167</v>
      </c>
      <c r="G20" s="131">
        <v>31369</v>
      </c>
    </row>
    <row r="21" spans="1:7" ht="27" customHeight="1" x14ac:dyDescent="0.25">
      <c r="A21" s="79">
        <v>11</v>
      </c>
      <c r="B21" s="79" t="s">
        <v>166</v>
      </c>
      <c r="C21" s="79">
        <v>1806</v>
      </c>
      <c r="D21" s="79" t="s">
        <v>47</v>
      </c>
      <c r="E21" s="79" t="s">
        <v>20</v>
      </c>
      <c r="F21" s="79" t="s">
        <v>167</v>
      </c>
      <c r="G21" s="131">
        <v>28907</v>
      </c>
    </row>
    <row r="22" spans="1:7" ht="27" customHeight="1" x14ac:dyDescent="0.25">
      <c r="A22" s="79">
        <v>11</v>
      </c>
      <c r="B22" s="79" t="s">
        <v>166</v>
      </c>
      <c r="C22" s="79">
        <v>1301</v>
      </c>
      <c r="D22" s="79" t="s">
        <v>66</v>
      </c>
      <c r="E22" s="79" t="s">
        <v>19</v>
      </c>
      <c r="F22" s="79" t="s">
        <v>167</v>
      </c>
      <c r="G22" s="131">
        <v>25921</v>
      </c>
    </row>
    <row r="23" spans="1:7" ht="27" customHeight="1" x14ac:dyDescent="0.25">
      <c r="A23" s="79">
        <v>11</v>
      </c>
      <c r="B23" s="79" t="s">
        <v>166</v>
      </c>
      <c r="C23" s="79">
        <v>1813</v>
      </c>
      <c r="D23" s="79" t="s">
        <v>182</v>
      </c>
      <c r="E23" s="79" t="s">
        <v>20</v>
      </c>
      <c r="F23" s="79" t="s">
        <v>167</v>
      </c>
      <c r="G23" s="131">
        <v>22771</v>
      </c>
    </row>
    <row r="24" spans="1:7" ht="27" customHeight="1" x14ac:dyDescent="0.25">
      <c r="A24" s="79">
        <v>11</v>
      </c>
      <c r="B24" s="79" t="s">
        <v>166</v>
      </c>
      <c r="C24" s="79">
        <v>1117</v>
      </c>
      <c r="D24" s="79" t="s">
        <v>174</v>
      </c>
      <c r="E24" s="79" t="s">
        <v>19</v>
      </c>
      <c r="F24" s="79" t="s">
        <v>167</v>
      </c>
      <c r="G24" s="131">
        <v>17996</v>
      </c>
    </row>
    <row r="25" spans="1:7" ht="27" customHeight="1" x14ac:dyDescent="0.25">
      <c r="A25" s="79">
        <v>11</v>
      </c>
      <c r="B25" s="79" t="s">
        <v>166</v>
      </c>
      <c r="C25" s="79">
        <v>1718</v>
      </c>
      <c r="D25" s="79" t="s">
        <v>44</v>
      </c>
      <c r="E25" s="79" t="s">
        <v>20</v>
      </c>
      <c r="F25" s="79" t="s">
        <v>167</v>
      </c>
      <c r="G25" s="131">
        <v>15730</v>
      </c>
    </row>
    <row r="26" spans="1:7" ht="27" customHeight="1" x14ac:dyDescent="0.25">
      <c r="A26" s="79">
        <v>11</v>
      </c>
      <c r="B26" s="79" t="s">
        <v>166</v>
      </c>
      <c r="C26" s="79">
        <v>1706</v>
      </c>
      <c r="D26" s="79" t="s">
        <v>46</v>
      </c>
      <c r="E26" s="79" t="s">
        <v>20</v>
      </c>
      <c r="F26" s="79" t="s">
        <v>167</v>
      </c>
      <c r="G26" s="131">
        <v>13819</v>
      </c>
    </row>
    <row r="27" spans="1:7" ht="27" customHeight="1" x14ac:dyDescent="0.25">
      <c r="A27" s="79">
        <v>11</v>
      </c>
      <c r="B27" s="79" t="s">
        <v>166</v>
      </c>
      <c r="C27" s="79">
        <v>1803</v>
      </c>
      <c r="D27" s="79" t="s">
        <v>43</v>
      </c>
      <c r="E27" s="79" t="s">
        <v>20</v>
      </c>
      <c r="F27" s="79" t="s">
        <v>167</v>
      </c>
      <c r="G27" s="131">
        <v>13091</v>
      </c>
    </row>
    <row r="28" spans="1:7" ht="27" customHeight="1" x14ac:dyDescent="0.25">
      <c r="A28" s="79">
        <v>11</v>
      </c>
      <c r="B28" s="79" t="s">
        <v>166</v>
      </c>
      <c r="C28" s="79">
        <v>1728</v>
      </c>
      <c r="D28" s="79" t="s">
        <v>62</v>
      </c>
      <c r="E28" s="79" t="s">
        <v>20</v>
      </c>
      <c r="F28" s="79" t="s">
        <v>167</v>
      </c>
      <c r="G28" s="131">
        <v>12427</v>
      </c>
    </row>
    <row r="29" spans="1:7" ht="27" customHeight="1" x14ac:dyDescent="0.25">
      <c r="A29" s="79">
        <v>11</v>
      </c>
      <c r="B29" s="79" t="s">
        <v>166</v>
      </c>
      <c r="C29" s="79">
        <v>1729</v>
      </c>
      <c r="D29" s="79" t="s">
        <v>64</v>
      </c>
      <c r="E29" s="79" t="s">
        <v>20</v>
      </c>
      <c r="F29" s="79" t="s">
        <v>167</v>
      </c>
      <c r="G29" s="131">
        <v>12362</v>
      </c>
    </row>
    <row r="30" spans="1:7" ht="27" customHeight="1" x14ac:dyDescent="0.25">
      <c r="A30" s="79">
        <v>11</v>
      </c>
      <c r="B30" s="79" t="s">
        <v>166</v>
      </c>
      <c r="C30" s="79">
        <v>1714</v>
      </c>
      <c r="D30" s="79" t="s">
        <v>42</v>
      </c>
      <c r="E30" s="79" t="s">
        <v>20</v>
      </c>
      <c r="F30" s="79" t="s">
        <v>167</v>
      </c>
      <c r="G30" s="131">
        <v>11747</v>
      </c>
    </row>
    <row r="31" spans="1:7" ht="27" customHeight="1" x14ac:dyDescent="0.25">
      <c r="A31" s="79">
        <v>11</v>
      </c>
      <c r="B31" s="79" t="s">
        <v>166</v>
      </c>
      <c r="C31" s="79">
        <v>1707</v>
      </c>
      <c r="D31" s="79" t="s">
        <v>197</v>
      </c>
      <c r="E31" s="79" t="s">
        <v>20</v>
      </c>
      <c r="F31" s="79" t="s">
        <v>167</v>
      </c>
      <c r="G31" s="131">
        <v>11224</v>
      </c>
    </row>
    <row r="32" spans="1:7" ht="27" customHeight="1" x14ac:dyDescent="0.25">
      <c r="A32" s="79">
        <v>11</v>
      </c>
      <c r="B32" s="79" t="s">
        <v>166</v>
      </c>
      <c r="C32" s="79">
        <v>1105</v>
      </c>
      <c r="D32" s="79" t="s">
        <v>170</v>
      </c>
      <c r="E32" s="79" t="s">
        <v>19</v>
      </c>
      <c r="F32" s="79" t="s">
        <v>167</v>
      </c>
      <c r="G32" s="131">
        <v>9777</v>
      </c>
    </row>
    <row r="33" spans="1:7" ht="27" customHeight="1" x14ac:dyDescent="0.25">
      <c r="A33" s="79">
        <v>11</v>
      </c>
      <c r="B33" s="79" t="s">
        <v>166</v>
      </c>
      <c r="C33" s="79">
        <v>2812</v>
      </c>
      <c r="D33" s="79" t="s">
        <v>45</v>
      </c>
      <c r="E33" s="79" t="s">
        <v>20</v>
      </c>
      <c r="F33" s="79" t="s">
        <v>167</v>
      </c>
      <c r="G33" s="131">
        <v>8642</v>
      </c>
    </row>
    <row r="34" spans="1:7" ht="27" customHeight="1" x14ac:dyDescent="0.25">
      <c r="A34" s="79">
        <v>11</v>
      </c>
      <c r="B34" s="79" t="s">
        <v>166</v>
      </c>
      <c r="C34" s="79">
        <v>2811</v>
      </c>
      <c r="D34" s="79" t="s">
        <v>189</v>
      </c>
      <c r="E34" s="79" t="s">
        <v>20</v>
      </c>
      <c r="F34" s="79" t="s">
        <v>187</v>
      </c>
      <c r="G34" s="131">
        <v>6355</v>
      </c>
    </row>
    <row r="35" spans="1:7" ht="27" customHeight="1" x14ac:dyDescent="0.25">
      <c r="A35" s="79">
        <v>11</v>
      </c>
      <c r="B35" s="79" t="s">
        <v>166</v>
      </c>
      <c r="C35" s="79">
        <v>2106</v>
      </c>
      <c r="D35" s="79" t="s">
        <v>152</v>
      </c>
      <c r="E35" s="79" t="s">
        <v>19</v>
      </c>
      <c r="F35" s="79" t="s">
        <v>187</v>
      </c>
      <c r="G35" s="131">
        <v>3769</v>
      </c>
    </row>
    <row r="36" spans="1:7" ht="27" customHeight="1" x14ac:dyDescent="0.25">
      <c r="A36" s="79">
        <v>11</v>
      </c>
      <c r="B36" s="79" t="s">
        <v>166</v>
      </c>
      <c r="C36" s="79">
        <v>9104</v>
      </c>
      <c r="D36" s="79" t="s">
        <v>65</v>
      </c>
      <c r="E36" s="79" t="s">
        <v>19</v>
      </c>
      <c r="F36" s="79" t="s">
        <v>187</v>
      </c>
      <c r="G36" s="131">
        <v>2697</v>
      </c>
    </row>
    <row r="37" spans="1:7" ht="27" customHeight="1" x14ac:dyDescent="0.25">
      <c r="A37" s="79">
        <v>11</v>
      </c>
      <c r="B37" s="79" t="s">
        <v>166</v>
      </c>
      <c r="C37" s="79">
        <v>2704</v>
      </c>
      <c r="D37" s="79" t="s">
        <v>63</v>
      </c>
      <c r="E37" s="79" t="s">
        <v>20</v>
      </c>
      <c r="F37" s="79" t="s">
        <v>187</v>
      </c>
      <c r="G37" s="131">
        <v>1756</v>
      </c>
    </row>
    <row r="38" spans="1:7" ht="27" customHeight="1" x14ac:dyDescent="0.25">
      <c r="A38" s="79">
        <v>13</v>
      </c>
      <c r="B38" s="79" t="s">
        <v>67</v>
      </c>
      <c r="C38" s="79">
        <v>1205</v>
      </c>
      <c r="D38" s="79" t="s">
        <v>68</v>
      </c>
      <c r="E38" s="79" t="s">
        <v>19</v>
      </c>
      <c r="F38" s="79" t="s">
        <v>167</v>
      </c>
      <c r="G38" s="131">
        <v>17751</v>
      </c>
    </row>
    <row r="39" spans="1:7" ht="27" customHeight="1" x14ac:dyDescent="0.25">
      <c r="A39" s="79">
        <v>13</v>
      </c>
      <c r="B39" s="79" t="s">
        <v>67</v>
      </c>
      <c r="C39" s="79">
        <v>1832</v>
      </c>
      <c r="D39" s="79" t="s">
        <v>186</v>
      </c>
      <c r="E39" s="79" t="s">
        <v>20</v>
      </c>
      <c r="F39" s="79" t="s">
        <v>167</v>
      </c>
      <c r="G39" s="131">
        <v>7429</v>
      </c>
    </row>
    <row r="40" spans="1:7" ht="27" customHeight="1" x14ac:dyDescent="0.25">
      <c r="A40" s="79">
        <v>13</v>
      </c>
      <c r="B40" s="79" t="s">
        <v>67</v>
      </c>
      <c r="C40" s="79">
        <v>9105</v>
      </c>
      <c r="D40" s="79" t="s">
        <v>154</v>
      </c>
      <c r="E40" s="79" t="s">
        <v>19</v>
      </c>
      <c r="F40" s="79" t="s">
        <v>167</v>
      </c>
      <c r="G40" s="131">
        <v>1116</v>
      </c>
    </row>
    <row r="41" spans="1:7" ht="27" customHeight="1" x14ac:dyDescent="0.25">
      <c r="A41" s="79">
        <v>15</v>
      </c>
      <c r="B41" s="79" t="s">
        <v>81</v>
      </c>
      <c r="C41" s="79">
        <v>1106</v>
      </c>
      <c r="D41" s="79" t="s">
        <v>171</v>
      </c>
      <c r="E41" s="79" t="s">
        <v>19</v>
      </c>
      <c r="F41" s="79" t="s">
        <v>167</v>
      </c>
      <c r="G41" s="131">
        <v>29748</v>
      </c>
    </row>
    <row r="42" spans="1:7" ht="27" customHeight="1" x14ac:dyDescent="0.25">
      <c r="A42" s="79">
        <v>17</v>
      </c>
      <c r="B42" s="79" t="s">
        <v>69</v>
      </c>
      <c r="C42" s="79">
        <v>1112</v>
      </c>
      <c r="D42" s="79" t="s">
        <v>173</v>
      </c>
      <c r="E42" s="79" t="s">
        <v>19</v>
      </c>
      <c r="F42" s="79" t="s">
        <v>167</v>
      </c>
      <c r="G42" s="131">
        <v>15316</v>
      </c>
    </row>
    <row r="43" spans="1:7" ht="27" customHeight="1" x14ac:dyDescent="0.25">
      <c r="A43" s="79">
        <v>17</v>
      </c>
      <c r="B43" s="79" t="s">
        <v>69</v>
      </c>
      <c r="C43" s="79">
        <v>1722</v>
      </c>
      <c r="D43" s="79" t="s">
        <v>70</v>
      </c>
      <c r="E43" s="79" t="s">
        <v>20</v>
      </c>
      <c r="F43" s="79" t="s">
        <v>167</v>
      </c>
      <c r="G43" s="131">
        <v>8292</v>
      </c>
    </row>
    <row r="44" spans="1:7" ht="27" customHeight="1" x14ac:dyDescent="0.25">
      <c r="A44" s="79">
        <v>17</v>
      </c>
      <c r="B44" s="79" t="s">
        <v>69</v>
      </c>
      <c r="C44" s="79">
        <v>1825</v>
      </c>
      <c r="D44" s="79" t="s">
        <v>184</v>
      </c>
      <c r="E44" s="79" t="s">
        <v>20</v>
      </c>
      <c r="F44" s="79" t="s">
        <v>167</v>
      </c>
      <c r="G44" s="131">
        <v>6018</v>
      </c>
    </row>
    <row r="45" spans="1:7" ht="27" customHeight="1" x14ac:dyDescent="0.25">
      <c r="A45" s="79">
        <v>19</v>
      </c>
      <c r="B45" s="79" t="s">
        <v>71</v>
      </c>
      <c r="C45" s="79">
        <v>1110</v>
      </c>
      <c r="D45" s="79" t="s">
        <v>72</v>
      </c>
      <c r="E45" s="79" t="s">
        <v>19</v>
      </c>
      <c r="F45" s="79" t="s">
        <v>167</v>
      </c>
      <c r="G45" s="131">
        <v>15272</v>
      </c>
    </row>
    <row r="46" spans="1:7" ht="27" customHeight="1" x14ac:dyDescent="0.25">
      <c r="A46" s="79">
        <v>25</v>
      </c>
      <c r="B46" s="79" t="s">
        <v>73</v>
      </c>
      <c r="C46" s="79">
        <v>1711</v>
      </c>
      <c r="D46" s="79" t="s">
        <v>179</v>
      </c>
      <c r="E46" s="79" t="s">
        <v>20</v>
      </c>
      <c r="F46" s="79" t="s">
        <v>167</v>
      </c>
      <c r="G46" s="131">
        <v>12084</v>
      </c>
    </row>
    <row r="47" spans="1:7" ht="27" customHeight="1" x14ac:dyDescent="0.25">
      <c r="A47" s="79">
        <v>25</v>
      </c>
      <c r="B47" s="79" t="s">
        <v>73</v>
      </c>
      <c r="C47" s="79">
        <v>9102</v>
      </c>
      <c r="D47" s="79" t="s">
        <v>74</v>
      </c>
      <c r="E47" s="79" t="s">
        <v>19</v>
      </c>
      <c r="F47" s="79" t="s">
        <v>191</v>
      </c>
      <c r="G47" s="131">
        <v>511</v>
      </c>
    </row>
    <row r="48" spans="1:7" ht="27" customHeight="1" x14ac:dyDescent="0.25">
      <c r="A48" s="79">
        <v>41</v>
      </c>
      <c r="B48" s="79" t="s">
        <v>86</v>
      </c>
      <c r="C48" s="79">
        <v>1114</v>
      </c>
      <c r="D48" s="79" t="s">
        <v>149</v>
      </c>
      <c r="E48" s="79" t="s">
        <v>19</v>
      </c>
      <c r="F48" s="79" t="s">
        <v>167</v>
      </c>
      <c r="G48" s="131">
        <v>13134</v>
      </c>
    </row>
    <row r="49" spans="1:7" ht="27" customHeight="1" x14ac:dyDescent="0.25">
      <c r="A49" s="79">
        <v>47</v>
      </c>
      <c r="B49" s="79" t="s">
        <v>75</v>
      </c>
      <c r="C49" s="79">
        <v>1213</v>
      </c>
      <c r="D49" s="79" t="s">
        <v>178</v>
      </c>
      <c r="E49" s="79" t="s">
        <v>19</v>
      </c>
      <c r="F49" s="79" t="s">
        <v>167</v>
      </c>
      <c r="G49" s="131">
        <v>18688</v>
      </c>
    </row>
    <row r="50" spans="1:7" ht="29.25" customHeight="1" x14ac:dyDescent="0.25">
      <c r="A50" s="79">
        <v>52</v>
      </c>
      <c r="B50" s="79" t="s">
        <v>89</v>
      </c>
      <c r="C50" s="79">
        <v>1206</v>
      </c>
      <c r="D50" s="79" t="s">
        <v>150</v>
      </c>
      <c r="E50" s="79" t="s">
        <v>19</v>
      </c>
      <c r="F50" s="79" t="s">
        <v>167</v>
      </c>
      <c r="G50" s="131">
        <v>13123</v>
      </c>
    </row>
    <row r="51" spans="1:7" x14ac:dyDescent="0.25">
      <c r="A51" s="79">
        <v>63</v>
      </c>
      <c r="B51" s="79" t="s">
        <v>91</v>
      </c>
      <c r="C51" s="79">
        <v>1208</v>
      </c>
      <c r="D51" s="79" t="s">
        <v>177</v>
      </c>
      <c r="E51" s="79" t="s">
        <v>19</v>
      </c>
      <c r="F51" s="79" t="s">
        <v>167</v>
      </c>
      <c r="G51" s="131">
        <v>17534</v>
      </c>
    </row>
    <row r="52" spans="1:7" ht="27" customHeight="1" x14ac:dyDescent="0.25">
      <c r="A52" s="79">
        <v>66</v>
      </c>
      <c r="B52" s="79" t="s">
        <v>76</v>
      </c>
      <c r="C52" s="79">
        <v>1111</v>
      </c>
      <c r="D52" s="79" t="s">
        <v>172</v>
      </c>
      <c r="E52" s="79" t="s">
        <v>19</v>
      </c>
      <c r="F52" s="79" t="s">
        <v>167</v>
      </c>
      <c r="G52" s="131">
        <v>17949</v>
      </c>
    </row>
    <row r="53" spans="1:7" ht="22.5" customHeight="1" x14ac:dyDescent="0.25">
      <c r="A53" s="79">
        <v>68</v>
      </c>
      <c r="B53" s="79" t="s">
        <v>77</v>
      </c>
      <c r="C53" s="79">
        <v>1204</v>
      </c>
      <c r="D53" s="79" t="s">
        <v>176</v>
      </c>
      <c r="E53" s="79" t="s">
        <v>19</v>
      </c>
      <c r="F53" s="79" t="s">
        <v>167</v>
      </c>
      <c r="G53" s="131">
        <v>20504</v>
      </c>
    </row>
    <row r="54" spans="1:7" ht="22.5" customHeight="1" x14ac:dyDescent="0.25">
      <c r="A54" s="79">
        <v>68</v>
      </c>
      <c r="B54" s="79" t="s">
        <v>77</v>
      </c>
      <c r="C54" s="79">
        <v>1823</v>
      </c>
      <c r="D54" s="79" t="s">
        <v>183</v>
      </c>
      <c r="E54" s="79" t="s">
        <v>20</v>
      </c>
      <c r="F54" s="79" t="s">
        <v>167</v>
      </c>
      <c r="G54" s="131">
        <v>11324</v>
      </c>
    </row>
    <row r="55" spans="1:7" ht="22.5" customHeight="1" x14ac:dyDescent="0.25">
      <c r="A55" s="79">
        <v>76</v>
      </c>
      <c r="B55" s="79" t="s">
        <v>78</v>
      </c>
      <c r="C55" s="79">
        <v>1203</v>
      </c>
      <c r="D55" s="79" t="s">
        <v>175</v>
      </c>
      <c r="E55" s="79" t="s">
        <v>19</v>
      </c>
      <c r="F55" s="79" t="s">
        <v>167</v>
      </c>
      <c r="G55" s="131">
        <v>31567</v>
      </c>
    </row>
    <row r="56" spans="1:7" ht="21" customHeight="1" x14ac:dyDescent="0.25">
      <c r="A56" s="79">
        <v>76</v>
      </c>
      <c r="B56" s="79" t="s">
        <v>78</v>
      </c>
      <c r="C56" s="79">
        <v>1830</v>
      </c>
      <c r="D56" s="79" t="s">
        <v>151</v>
      </c>
      <c r="E56" s="79" t="s">
        <v>20</v>
      </c>
      <c r="F56" s="79" t="s">
        <v>167</v>
      </c>
      <c r="G56" s="131">
        <v>10736</v>
      </c>
    </row>
    <row r="57" spans="1:7" ht="21" customHeight="1" x14ac:dyDescent="0.25">
      <c r="A57" s="79">
        <v>76</v>
      </c>
      <c r="B57" s="79" t="s">
        <v>78</v>
      </c>
      <c r="C57" s="79">
        <v>1828</v>
      </c>
      <c r="D57" s="79" t="s">
        <v>185</v>
      </c>
      <c r="E57" s="79" t="s">
        <v>20</v>
      </c>
      <c r="F57" s="79" t="s">
        <v>167</v>
      </c>
      <c r="G57" s="131">
        <v>8011</v>
      </c>
    </row>
    <row r="58" spans="1:7" ht="30" customHeight="1" x14ac:dyDescent="0.25">
      <c r="A58" s="79">
        <v>76</v>
      </c>
      <c r="B58" s="79" t="s">
        <v>78</v>
      </c>
      <c r="C58" s="79">
        <v>9103</v>
      </c>
      <c r="D58" s="79" t="s">
        <v>194</v>
      </c>
      <c r="E58" s="79" t="s">
        <v>19</v>
      </c>
      <c r="F58" s="79" t="s">
        <v>187</v>
      </c>
      <c r="G58" s="131">
        <v>614</v>
      </c>
    </row>
    <row r="59" spans="1:7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</sheetData>
  <pageMargins left="0.23622047244094491" right="0.23622047244094491" top="0.74803149606299213" bottom="0.74803149606299213" header="0.31496062992125984" footer="0.31496062992125984"/>
  <pageSetup paperSize="9" scale="71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K42"/>
  <sheetViews>
    <sheetView showGridLines="0" zoomScale="90" zoomScaleNormal="90" workbookViewId="0"/>
  </sheetViews>
  <sheetFormatPr baseColWidth="10" defaultColWidth="0" defaultRowHeight="15" zeroHeight="1" x14ac:dyDescent="0.25"/>
  <cols>
    <col min="1" max="1" width="15.28515625" style="1" customWidth="1"/>
    <col min="2" max="2" width="20.85546875" style="1" customWidth="1"/>
    <col min="3" max="11" width="11.42578125" style="1" customWidth="1"/>
    <col min="12" max="16384" width="11.42578125" style="1" hidden="1"/>
  </cols>
  <sheetData>
    <row r="1" spans="1:11" ht="21" x14ac:dyDescent="0.35">
      <c r="A1" s="119" t="s">
        <v>0</v>
      </c>
    </row>
    <row r="2" spans="1:11" ht="18.75" customHeight="1" x14ac:dyDescent="0.35">
      <c r="A2" s="119" t="s">
        <v>156</v>
      </c>
    </row>
    <row r="3" spans="1:11" ht="21" x14ac:dyDescent="0.35">
      <c r="A3" s="119" t="s">
        <v>130</v>
      </c>
    </row>
    <row r="4" spans="1:11" x14ac:dyDescent="0.25">
      <c r="A4" s="126" t="s">
        <v>205</v>
      </c>
    </row>
    <row r="5" spans="1:11" x14ac:dyDescent="0.25"/>
    <row r="6" spans="1:11" ht="60.75" customHeight="1" x14ac:dyDescent="0.25">
      <c r="A6" s="81" t="s">
        <v>133</v>
      </c>
      <c r="B6" s="81" t="s">
        <v>134</v>
      </c>
      <c r="C6" s="81" t="s">
        <v>4</v>
      </c>
      <c r="D6" s="81" t="s">
        <v>5</v>
      </c>
      <c r="E6" s="81" t="s">
        <v>6</v>
      </c>
      <c r="F6" s="81" t="s">
        <v>7</v>
      </c>
      <c r="G6" s="81" t="s">
        <v>8</v>
      </c>
      <c r="H6" s="81" t="s">
        <v>9</v>
      </c>
      <c r="I6" s="81" t="s">
        <v>10</v>
      </c>
      <c r="J6" s="81" t="s">
        <v>145</v>
      </c>
      <c r="K6" s="81" t="s">
        <v>155</v>
      </c>
    </row>
    <row r="7" spans="1:11" x14ac:dyDescent="0.25">
      <c r="A7" s="7">
        <v>5</v>
      </c>
      <c r="B7" s="82" t="s">
        <v>56</v>
      </c>
      <c r="C7" s="80">
        <v>245879</v>
      </c>
      <c r="D7" s="80">
        <v>268744</v>
      </c>
      <c r="E7" s="80">
        <v>274453</v>
      </c>
      <c r="F7" s="80">
        <v>294465</v>
      </c>
      <c r="G7" s="80">
        <v>305685</v>
      </c>
      <c r="H7" s="80">
        <v>315411</v>
      </c>
      <c r="I7" s="80">
        <v>325483</v>
      </c>
      <c r="J7" s="80">
        <v>334616</v>
      </c>
      <c r="K7" s="80">
        <v>334374</v>
      </c>
    </row>
    <row r="8" spans="1:11" x14ac:dyDescent="0.25">
      <c r="A8" s="7">
        <v>8</v>
      </c>
      <c r="B8" s="82" t="s">
        <v>79</v>
      </c>
      <c r="C8" s="80">
        <v>83764</v>
      </c>
      <c r="D8" s="80">
        <v>90056</v>
      </c>
      <c r="E8" s="80">
        <v>93386</v>
      </c>
      <c r="F8" s="80">
        <v>110890</v>
      </c>
      <c r="G8" s="80">
        <v>126141</v>
      </c>
      <c r="H8" s="80">
        <v>130453</v>
      </c>
      <c r="I8" s="80">
        <v>135621</v>
      </c>
      <c r="J8" s="80">
        <v>136296</v>
      </c>
      <c r="K8" s="80">
        <v>133938</v>
      </c>
    </row>
    <row r="9" spans="1:11" x14ac:dyDescent="0.25">
      <c r="A9" s="7">
        <v>11</v>
      </c>
      <c r="B9" s="82" t="s">
        <v>80</v>
      </c>
      <c r="C9" s="80">
        <v>516771</v>
      </c>
      <c r="D9" s="80">
        <v>573023</v>
      </c>
      <c r="E9" s="80">
        <v>604281</v>
      </c>
      <c r="F9" s="80">
        <v>653880</v>
      </c>
      <c r="G9" s="80">
        <v>708245</v>
      </c>
      <c r="H9" s="80">
        <v>734313</v>
      </c>
      <c r="I9" s="80">
        <v>782787</v>
      </c>
      <c r="J9" s="80">
        <v>800389</v>
      </c>
      <c r="K9" s="80">
        <v>792583</v>
      </c>
    </row>
    <row r="10" spans="1:11" x14ac:dyDescent="0.25">
      <c r="A10" s="7">
        <v>13</v>
      </c>
      <c r="B10" s="82" t="s">
        <v>67</v>
      </c>
      <c r="C10" s="80">
        <v>54109</v>
      </c>
      <c r="D10" s="80">
        <v>64149</v>
      </c>
      <c r="E10" s="80">
        <v>65616</v>
      </c>
      <c r="F10" s="80">
        <v>72734</v>
      </c>
      <c r="G10" s="80">
        <v>73004</v>
      </c>
      <c r="H10" s="80">
        <v>77083</v>
      </c>
      <c r="I10" s="80">
        <v>80200</v>
      </c>
      <c r="J10" s="80">
        <v>77971</v>
      </c>
      <c r="K10" s="80">
        <v>76117</v>
      </c>
    </row>
    <row r="11" spans="1:11" x14ac:dyDescent="0.25">
      <c r="A11" s="7">
        <v>15</v>
      </c>
      <c r="B11" s="82" t="s">
        <v>81</v>
      </c>
      <c r="C11" s="80">
        <v>45512</v>
      </c>
      <c r="D11" s="80">
        <v>51043</v>
      </c>
      <c r="E11" s="80">
        <v>56106</v>
      </c>
      <c r="F11" s="80">
        <v>61005</v>
      </c>
      <c r="G11" s="80">
        <v>60363</v>
      </c>
      <c r="H11" s="80">
        <v>62307</v>
      </c>
      <c r="I11" s="80">
        <v>67012</v>
      </c>
      <c r="J11" s="80">
        <v>69413</v>
      </c>
      <c r="K11" s="80">
        <v>65717</v>
      </c>
    </row>
    <row r="12" spans="1:11" x14ac:dyDescent="0.25">
      <c r="A12" s="7">
        <v>17</v>
      </c>
      <c r="B12" s="82" t="s">
        <v>69</v>
      </c>
      <c r="C12" s="80">
        <v>35689</v>
      </c>
      <c r="D12" s="80">
        <v>37526</v>
      </c>
      <c r="E12" s="80">
        <v>39223</v>
      </c>
      <c r="F12" s="80">
        <v>42388</v>
      </c>
      <c r="G12" s="80">
        <v>45042</v>
      </c>
      <c r="H12" s="80">
        <v>46591</v>
      </c>
      <c r="I12" s="80">
        <v>49485</v>
      </c>
      <c r="J12" s="80">
        <v>50157</v>
      </c>
      <c r="K12" s="80">
        <v>51034</v>
      </c>
    </row>
    <row r="13" spans="1:11" x14ac:dyDescent="0.25">
      <c r="A13" s="7">
        <v>18</v>
      </c>
      <c r="B13" s="82" t="s">
        <v>82</v>
      </c>
      <c r="C13" s="80">
        <v>8814</v>
      </c>
      <c r="D13" s="80">
        <v>9754</v>
      </c>
      <c r="E13" s="80">
        <v>9679</v>
      </c>
      <c r="F13" s="80">
        <v>10172</v>
      </c>
      <c r="G13" s="80">
        <v>10909</v>
      </c>
      <c r="H13" s="80">
        <v>11547</v>
      </c>
      <c r="I13" s="80">
        <v>11992</v>
      </c>
      <c r="J13" s="80">
        <v>12245</v>
      </c>
      <c r="K13" s="80">
        <v>11719</v>
      </c>
    </row>
    <row r="14" spans="1:11" x14ac:dyDescent="0.25">
      <c r="A14" s="7">
        <v>19</v>
      </c>
      <c r="B14" s="82" t="s">
        <v>71</v>
      </c>
      <c r="C14" s="80">
        <v>34831</v>
      </c>
      <c r="D14" s="80">
        <v>35831</v>
      </c>
      <c r="E14" s="80">
        <v>32142</v>
      </c>
      <c r="F14" s="80">
        <v>37602</v>
      </c>
      <c r="G14" s="80">
        <v>40329</v>
      </c>
      <c r="H14" s="80">
        <v>43470</v>
      </c>
      <c r="I14" s="80">
        <v>47390</v>
      </c>
      <c r="J14" s="80">
        <v>51125</v>
      </c>
      <c r="K14" s="80">
        <v>48110</v>
      </c>
    </row>
    <row r="15" spans="1:11" x14ac:dyDescent="0.25">
      <c r="A15" s="7">
        <v>20</v>
      </c>
      <c r="B15" s="82" t="s">
        <v>83</v>
      </c>
      <c r="C15" s="80">
        <v>21490</v>
      </c>
      <c r="D15" s="80">
        <v>25388</v>
      </c>
      <c r="E15" s="80">
        <v>27061</v>
      </c>
      <c r="F15" s="80">
        <v>29574</v>
      </c>
      <c r="G15" s="80">
        <v>31099</v>
      </c>
      <c r="H15" s="80">
        <v>32082</v>
      </c>
      <c r="I15" s="80">
        <v>33269</v>
      </c>
      <c r="J15" s="80">
        <v>37305</v>
      </c>
      <c r="K15" s="80">
        <v>38705</v>
      </c>
    </row>
    <row r="16" spans="1:11" x14ac:dyDescent="0.25">
      <c r="A16" s="7">
        <v>23</v>
      </c>
      <c r="B16" s="82" t="s">
        <v>84</v>
      </c>
      <c r="C16" s="80">
        <v>27386</v>
      </c>
      <c r="D16" s="80">
        <v>30340</v>
      </c>
      <c r="E16" s="80">
        <v>33155</v>
      </c>
      <c r="F16" s="80">
        <v>36919</v>
      </c>
      <c r="G16" s="80">
        <v>38983</v>
      </c>
      <c r="H16" s="80">
        <v>38219</v>
      </c>
      <c r="I16" s="80">
        <v>38799</v>
      </c>
      <c r="J16" s="80">
        <v>41072</v>
      </c>
      <c r="K16" s="80">
        <v>40917</v>
      </c>
    </row>
    <row r="17" spans="1:11" x14ac:dyDescent="0.25">
      <c r="A17" s="7">
        <v>25</v>
      </c>
      <c r="B17" s="82" t="s">
        <v>73</v>
      </c>
      <c r="C17" s="80">
        <v>53260</v>
      </c>
      <c r="D17" s="80">
        <v>52321</v>
      </c>
      <c r="E17" s="80">
        <v>57712</v>
      </c>
      <c r="F17" s="80">
        <v>65950</v>
      </c>
      <c r="G17" s="80">
        <v>73502</v>
      </c>
      <c r="H17" s="80">
        <v>77034</v>
      </c>
      <c r="I17" s="80">
        <v>77861</v>
      </c>
      <c r="J17" s="80">
        <v>83610</v>
      </c>
      <c r="K17" s="80">
        <v>79521</v>
      </c>
    </row>
    <row r="18" spans="1:11" x14ac:dyDescent="0.25">
      <c r="A18" s="7">
        <v>27</v>
      </c>
      <c r="B18" s="82" t="s">
        <v>85</v>
      </c>
      <c r="C18" s="80">
        <v>14513</v>
      </c>
      <c r="D18" s="80">
        <v>13714</v>
      </c>
      <c r="E18" s="80">
        <v>13545</v>
      </c>
      <c r="F18" s="80">
        <v>13103</v>
      </c>
      <c r="G18" s="80">
        <v>13222</v>
      </c>
      <c r="H18" s="80">
        <v>13327</v>
      </c>
      <c r="I18" s="80">
        <v>12596</v>
      </c>
      <c r="J18" s="80">
        <v>13639</v>
      </c>
      <c r="K18" s="80">
        <v>13097</v>
      </c>
    </row>
    <row r="19" spans="1:11" x14ac:dyDescent="0.25">
      <c r="A19" s="7">
        <v>41</v>
      </c>
      <c r="B19" s="82" t="s">
        <v>86</v>
      </c>
      <c r="C19" s="80">
        <v>28499</v>
      </c>
      <c r="D19" s="80">
        <v>30580</v>
      </c>
      <c r="E19" s="80">
        <v>33080</v>
      </c>
      <c r="F19" s="80">
        <v>35209</v>
      </c>
      <c r="G19" s="80">
        <v>35907</v>
      </c>
      <c r="H19" s="80">
        <v>38032</v>
      </c>
      <c r="I19" s="80">
        <v>39530</v>
      </c>
      <c r="J19" s="80">
        <v>41012</v>
      </c>
      <c r="K19" s="80">
        <v>39373</v>
      </c>
    </row>
    <row r="20" spans="1:11" x14ac:dyDescent="0.25">
      <c r="A20" s="7">
        <v>44</v>
      </c>
      <c r="B20" s="82" t="s">
        <v>87</v>
      </c>
      <c r="C20" s="80">
        <v>14341</v>
      </c>
      <c r="D20" s="80">
        <v>13398</v>
      </c>
      <c r="E20" s="80">
        <v>13278</v>
      </c>
      <c r="F20" s="80">
        <v>13784</v>
      </c>
      <c r="G20" s="80">
        <v>16670</v>
      </c>
      <c r="H20" s="80">
        <v>20281</v>
      </c>
      <c r="I20" s="80">
        <v>20187</v>
      </c>
      <c r="J20" s="80">
        <v>21070</v>
      </c>
      <c r="K20" s="80">
        <v>21158</v>
      </c>
    </row>
    <row r="21" spans="1:11" x14ac:dyDescent="0.25">
      <c r="A21" s="7">
        <v>47</v>
      </c>
      <c r="B21" s="82" t="s">
        <v>75</v>
      </c>
      <c r="C21" s="80">
        <v>23911</v>
      </c>
      <c r="D21" s="80">
        <v>31699</v>
      </c>
      <c r="E21" s="80">
        <v>34665</v>
      </c>
      <c r="F21" s="80">
        <v>37061</v>
      </c>
      <c r="G21" s="80">
        <v>37006</v>
      </c>
      <c r="H21" s="80">
        <v>39471</v>
      </c>
      <c r="I21" s="80">
        <v>39105</v>
      </c>
      <c r="J21" s="80">
        <v>39345</v>
      </c>
      <c r="K21" s="80">
        <v>34747</v>
      </c>
    </row>
    <row r="22" spans="1:11" x14ac:dyDescent="0.25">
      <c r="A22" s="7">
        <v>50</v>
      </c>
      <c r="B22" s="82" t="s">
        <v>88</v>
      </c>
      <c r="C22" s="80">
        <v>21243</v>
      </c>
      <c r="D22" s="80">
        <v>25482</v>
      </c>
      <c r="E22" s="80">
        <v>27037</v>
      </c>
      <c r="F22" s="80">
        <v>30106</v>
      </c>
      <c r="G22" s="80">
        <v>30262</v>
      </c>
      <c r="H22" s="80">
        <v>32188</v>
      </c>
      <c r="I22" s="80">
        <v>33765</v>
      </c>
      <c r="J22" s="80">
        <v>31356</v>
      </c>
      <c r="K22" s="80">
        <v>30669</v>
      </c>
    </row>
    <row r="23" spans="1:11" x14ac:dyDescent="0.25">
      <c r="A23" s="7">
        <v>52</v>
      </c>
      <c r="B23" s="82" t="s">
        <v>89</v>
      </c>
      <c r="C23" s="80">
        <v>28210</v>
      </c>
      <c r="D23" s="80">
        <v>34368</v>
      </c>
      <c r="E23" s="80">
        <v>35593</v>
      </c>
      <c r="F23" s="80">
        <v>37035</v>
      </c>
      <c r="G23" s="80">
        <v>39067</v>
      </c>
      <c r="H23" s="80">
        <v>38431</v>
      </c>
      <c r="I23" s="80">
        <v>41904</v>
      </c>
      <c r="J23" s="80">
        <v>43215</v>
      </c>
      <c r="K23" s="80">
        <v>41321</v>
      </c>
    </row>
    <row r="24" spans="1:11" x14ac:dyDescent="0.25">
      <c r="A24" s="7">
        <v>54</v>
      </c>
      <c r="B24" s="82" t="s">
        <v>90</v>
      </c>
      <c r="C24" s="80">
        <v>53981</v>
      </c>
      <c r="D24" s="80">
        <v>59497</v>
      </c>
      <c r="E24" s="80">
        <v>54571</v>
      </c>
      <c r="F24" s="80">
        <v>60721</v>
      </c>
      <c r="G24" s="80">
        <v>64628</v>
      </c>
      <c r="H24" s="80">
        <v>67585</v>
      </c>
      <c r="I24" s="80">
        <v>70977</v>
      </c>
      <c r="J24" s="80">
        <v>72365</v>
      </c>
      <c r="K24" s="80">
        <v>70912</v>
      </c>
    </row>
    <row r="25" spans="1:11" x14ac:dyDescent="0.25">
      <c r="A25" s="7">
        <v>63</v>
      </c>
      <c r="B25" s="82" t="s">
        <v>91</v>
      </c>
      <c r="C25" s="80">
        <v>25455</v>
      </c>
      <c r="D25" s="80">
        <v>25735</v>
      </c>
      <c r="E25" s="80">
        <v>28646</v>
      </c>
      <c r="F25" s="80">
        <v>29734</v>
      </c>
      <c r="G25" s="80">
        <v>27811</v>
      </c>
      <c r="H25" s="80">
        <v>29720</v>
      </c>
      <c r="I25" s="80">
        <v>30124</v>
      </c>
      <c r="J25" s="80">
        <v>27188</v>
      </c>
      <c r="K25" s="80">
        <v>29692</v>
      </c>
    </row>
    <row r="26" spans="1:11" x14ac:dyDescent="0.25">
      <c r="A26" s="7">
        <v>66</v>
      </c>
      <c r="B26" s="82" t="s">
        <v>76</v>
      </c>
      <c r="C26" s="80">
        <v>37283</v>
      </c>
      <c r="D26" s="80">
        <v>39430</v>
      </c>
      <c r="E26" s="80">
        <v>40406</v>
      </c>
      <c r="F26" s="80">
        <v>44450</v>
      </c>
      <c r="G26" s="80">
        <v>49429</v>
      </c>
      <c r="H26" s="80">
        <v>49981</v>
      </c>
      <c r="I26" s="80">
        <v>51137</v>
      </c>
      <c r="J26" s="80">
        <v>51769</v>
      </c>
      <c r="K26" s="80">
        <v>50952</v>
      </c>
    </row>
    <row r="27" spans="1:11" x14ac:dyDescent="0.25">
      <c r="A27" s="7">
        <v>68</v>
      </c>
      <c r="B27" s="82" t="s">
        <v>77</v>
      </c>
      <c r="C27" s="80">
        <v>94820</v>
      </c>
      <c r="D27" s="80">
        <v>117794</v>
      </c>
      <c r="E27" s="80">
        <v>123499</v>
      </c>
      <c r="F27" s="80">
        <v>128778</v>
      </c>
      <c r="G27" s="80">
        <v>132764</v>
      </c>
      <c r="H27" s="80">
        <v>129523</v>
      </c>
      <c r="I27" s="80">
        <v>128414</v>
      </c>
      <c r="J27" s="80">
        <v>127929</v>
      </c>
      <c r="K27" s="80">
        <v>128975</v>
      </c>
    </row>
    <row r="28" spans="1:11" x14ac:dyDescent="0.25">
      <c r="A28" s="7">
        <v>70</v>
      </c>
      <c r="B28" s="82" t="s">
        <v>92</v>
      </c>
      <c r="C28" s="80">
        <v>14634</v>
      </c>
      <c r="D28" s="80">
        <v>18235</v>
      </c>
      <c r="E28" s="80">
        <v>16887</v>
      </c>
      <c r="F28" s="80">
        <v>19336</v>
      </c>
      <c r="G28" s="80">
        <v>21031</v>
      </c>
      <c r="H28" s="80">
        <v>20648</v>
      </c>
      <c r="I28" s="80">
        <v>22887</v>
      </c>
      <c r="J28" s="80">
        <v>25368</v>
      </c>
      <c r="K28" s="80">
        <v>23619</v>
      </c>
    </row>
    <row r="29" spans="1:11" x14ac:dyDescent="0.25">
      <c r="A29" s="7">
        <v>73</v>
      </c>
      <c r="B29" s="82" t="s">
        <v>93</v>
      </c>
      <c r="C29" s="80">
        <v>34406</v>
      </c>
      <c r="D29" s="80">
        <v>41521</v>
      </c>
      <c r="E29" s="80">
        <v>43925</v>
      </c>
      <c r="F29" s="80">
        <v>47698</v>
      </c>
      <c r="G29" s="80">
        <v>50461</v>
      </c>
      <c r="H29" s="80">
        <v>48702</v>
      </c>
      <c r="I29" s="80">
        <v>50055</v>
      </c>
      <c r="J29" s="80">
        <v>52053</v>
      </c>
      <c r="K29" s="80">
        <v>49859</v>
      </c>
    </row>
    <row r="30" spans="1:11" x14ac:dyDescent="0.25">
      <c r="A30" s="7">
        <v>76</v>
      </c>
      <c r="B30" s="82" t="s">
        <v>78</v>
      </c>
      <c r="C30" s="80">
        <v>134041</v>
      </c>
      <c r="D30" s="80">
        <v>147575</v>
      </c>
      <c r="E30" s="80">
        <v>147864</v>
      </c>
      <c r="F30" s="80">
        <v>158426</v>
      </c>
      <c r="G30" s="80">
        <v>165924</v>
      </c>
      <c r="H30" s="80">
        <v>172771</v>
      </c>
      <c r="I30" s="80">
        <v>179074</v>
      </c>
      <c r="J30" s="80">
        <v>182572</v>
      </c>
      <c r="K30" s="80">
        <v>179013</v>
      </c>
    </row>
    <row r="31" spans="1:11" x14ac:dyDescent="0.25">
      <c r="A31" s="7">
        <v>81</v>
      </c>
      <c r="B31" s="82" t="s">
        <v>94</v>
      </c>
      <c r="C31" s="80">
        <v>3068</v>
      </c>
      <c r="D31" s="80">
        <v>3653</v>
      </c>
      <c r="E31" s="80">
        <v>4009</v>
      </c>
      <c r="F31" s="80">
        <v>3479</v>
      </c>
      <c r="G31" s="80">
        <v>3001</v>
      </c>
      <c r="H31" s="80">
        <v>2870</v>
      </c>
      <c r="I31" s="80">
        <v>2873</v>
      </c>
      <c r="J31" s="80">
        <v>2864</v>
      </c>
      <c r="K31" s="80">
        <v>2460</v>
      </c>
    </row>
    <row r="32" spans="1:11" x14ac:dyDescent="0.25">
      <c r="A32" s="7">
        <v>85</v>
      </c>
      <c r="B32" s="82" t="s">
        <v>95</v>
      </c>
      <c r="C32" s="80">
        <v>8129</v>
      </c>
      <c r="D32" s="80">
        <v>9276</v>
      </c>
      <c r="E32" s="80">
        <v>10029</v>
      </c>
      <c r="F32" s="80">
        <v>8840</v>
      </c>
      <c r="G32" s="80">
        <v>9474</v>
      </c>
      <c r="H32" s="80">
        <v>9747</v>
      </c>
      <c r="I32" s="80">
        <v>10348</v>
      </c>
      <c r="J32" s="80">
        <v>10089</v>
      </c>
      <c r="K32" s="80">
        <v>9361</v>
      </c>
    </row>
    <row r="33" spans="1:11" x14ac:dyDescent="0.25">
      <c r="A33" s="7">
        <v>86</v>
      </c>
      <c r="B33" s="82" t="s">
        <v>96</v>
      </c>
      <c r="C33" s="80">
        <v>3909</v>
      </c>
      <c r="D33" s="80">
        <v>4432</v>
      </c>
      <c r="E33" s="80">
        <v>3915</v>
      </c>
      <c r="F33" s="80">
        <v>3747</v>
      </c>
      <c r="G33" s="80">
        <v>5004</v>
      </c>
      <c r="H33" s="80">
        <v>5737</v>
      </c>
      <c r="I33" s="80">
        <v>5363</v>
      </c>
      <c r="J33" s="80">
        <v>4371</v>
      </c>
      <c r="K33" s="80">
        <v>4390</v>
      </c>
    </row>
    <row r="34" spans="1:11" x14ac:dyDescent="0.25">
      <c r="A34" s="7">
        <v>88</v>
      </c>
      <c r="B34" s="82" t="s">
        <v>97</v>
      </c>
      <c r="C34" s="80">
        <v>1752</v>
      </c>
      <c r="D34" s="80">
        <v>1071</v>
      </c>
      <c r="E34" s="80">
        <v>1247</v>
      </c>
      <c r="F34" s="80">
        <v>1301</v>
      </c>
      <c r="G34" s="80">
        <v>1926</v>
      </c>
      <c r="H34" s="80">
        <v>1711</v>
      </c>
      <c r="I34" s="80">
        <v>1338</v>
      </c>
      <c r="J34" s="80">
        <v>1388</v>
      </c>
      <c r="K34" s="80">
        <v>1474</v>
      </c>
    </row>
    <row r="35" spans="1:11" x14ac:dyDescent="0.25">
      <c r="A35" s="7">
        <v>91</v>
      </c>
      <c r="B35" s="82" t="s">
        <v>98</v>
      </c>
      <c r="C35" s="80">
        <v>1146</v>
      </c>
      <c r="D35" s="80">
        <v>1026</v>
      </c>
      <c r="E35" s="80">
        <v>913</v>
      </c>
      <c r="F35" s="80">
        <v>733</v>
      </c>
      <c r="G35" s="80">
        <v>656</v>
      </c>
      <c r="H35" s="80">
        <v>602</v>
      </c>
      <c r="I35" s="80">
        <v>1011</v>
      </c>
      <c r="J35" s="80">
        <v>749</v>
      </c>
      <c r="K35" s="80">
        <v>763</v>
      </c>
    </row>
    <row r="36" spans="1:11" x14ac:dyDescent="0.25">
      <c r="A36" s="7">
        <v>94</v>
      </c>
      <c r="B36" s="82" t="s">
        <v>99</v>
      </c>
      <c r="C36" s="80">
        <v>521</v>
      </c>
      <c r="D36" s="80">
        <v>561</v>
      </c>
      <c r="E36" s="80">
        <v>542</v>
      </c>
      <c r="F36" s="80">
        <v>443</v>
      </c>
      <c r="G36" s="80">
        <v>502</v>
      </c>
      <c r="H36" s="80">
        <v>562</v>
      </c>
      <c r="I36" s="80">
        <v>609</v>
      </c>
      <c r="J36" s="80">
        <v>605</v>
      </c>
      <c r="K36" s="80">
        <v>554</v>
      </c>
    </row>
    <row r="37" spans="1:11" x14ac:dyDescent="0.25">
      <c r="A37" s="7">
        <v>95</v>
      </c>
      <c r="B37" s="82" t="s">
        <v>100</v>
      </c>
      <c r="C37" s="80">
        <v>1464</v>
      </c>
      <c r="D37" s="80">
        <v>1367</v>
      </c>
      <c r="E37" s="80">
        <v>1759</v>
      </c>
      <c r="F37" s="80">
        <v>2041</v>
      </c>
      <c r="G37" s="80">
        <v>1824</v>
      </c>
      <c r="H37" s="80">
        <v>2189</v>
      </c>
      <c r="I37" s="80">
        <v>2112</v>
      </c>
      <c r="J37" s="80">
        <v>2138</v>
      </c>
      <c r="K37" s="80">
        <v>2148</v>
      </c>
    </row>
    <row r="38" spans="1:11" x14ac:dyDescent="0.25">
      <c r="A38" s="7">
        <v>97</v>
      </c>
      <c r="B38" s="82" t="s">
        <v>101</v>
      </c>
      <c r="C38" s="80">
        <v>194</v>
      </c>
      <c r="D38" s="80">
        <v>230</v>
      </c>
      <c r="E38" s="80">
        <v>293</v>
      </c>
      <c r="F38" s="80">
        <v>359</v>
      </c>
      <c r="G38" s="80">
        <v>143</v>
      </c>
      <c r="H38" s="80">
        <v>228</v>
      </c>
      <c r="I38" s="80">
        <v>218</v>
      </c>
      <c r="J38" s="80">
        <v>229</v>
      </c>
      <c r="K38" s="80">
        <v>189</v>
      </c>
    </row>
    <row r="39" spans="1:11" x14ac:dyDescent="0.25">
      <c r="A39" s="7">
        <v>99</v>
      </c>
      <c r="B39" s="82" t="s">
        <v>102</v>
      </c>
      <c r="C39" s="80">
        <v>713</v>
      </c>
      <c r="D39" s="80">
        <v>625</v>
      </c>
      <c r="E39" s="80">
        <v>866</v>
      </c>
      <c r="F39" s="80">
        <v>767</v>
      </c>
      <c r="G39" s="80">
        <v>638</v>
      </c>
      <c r="H39" s="80">
        <v>734</v>
      </c>
      <c r="I39" s="80">
        <v>908</v>
      </c>
      <c r="J39" s="80">
        <v>801</v>
      </c>
      <c r="K39" s="80">
        <v>580</v>
      </c>
    </row>
    <row r="40" spans="1:11" ht="15.75" thickBot="1" x14ac:dyDescent="0.3">
      <c r="A40" s="108" t="s">
        <v>103</v>
      </c>
      <c r="B40" s="108" t="s">
        <v>104</v>
      </c>
      <c r="C40" s="108">
        <v>283</v>
      </c>
      <c r="D40" s="108">
        <v>248</v>
      </c>
      <c r="E40" s="108">
        <v>204</v>
      </c>
      <c r="F40" s="108">
        <v>161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</row>
    <row r="41" spans="1:11" x14ac:dyDescent="0.25">
      <c r="A41" s="7"/>
      <c r="B41" s="83" t="s">
        <v>105</v>
      </c>
      <c r="C41" s="84">
        <v>1674021</v>
      </c>
      <c r="D41" s="84">
        <v>1859692</v>
      </c>
      <c r="E41" s="84">
        <v>1929587</v>
      </c>
      <c r="F41" s="84">
        <v>2092891</v>
      </c>
      <c r="G41" s="84">
        <v>2220652</v>
      </c>
      <c r="H41" s="84">
        <v>2293550</v>
      </c>
      <c r="I41" s="84">
        <v>2394434</v>
      </c>
      <c r="J41" s="84">
        <v>2446314</v>
      </c>
      <c r="K41" s="84">
        <f>SUBTOTAL(109,K7:K40)</f>
        <v>2408041</v>
      </c>
    </row>
    <row r="42" spans="1:11" x14ac:dyDescent="0.25"/>
  </sheetData>
  <pageMargins left="0.23622047244094491" right="0.23622047244094491" top="0.74803149606299213" bottom="0.74803149606299213" header="0.31496062992125984" footer="0.31496062992125984"/>
  <pageSetup scale="88" orientation="portrait" r:id="rId1"/>
  <ignoredErrors>
    <ignoredError sqref="K7:K41" calculatedColumn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4B7D-B772-4E2E-84E9-37657A8E7DA0}">
  <sheetPr codeName="Hoja4"/>
  <dimension ref="A1:K41"/>
  <sheetViews>
    <sheetView showGridLines="0" zoomScale="90" zoomScaleNormal="90" workbookViewId="0">
      <selection activeCell="D39" sqref="D39"/>
    </sheetView>
  </sheetViews>
  <sheetFormatPr baseColWidth="10" defaultColWidth="0" defaultRowHeight="15" zeroHeight="1" x14ac:dyDescent="0.25"/>
  <cols>
    <col min="1" max="1" width="15.7109375" style="1" customWidth="1"/>
    <col min="2" max="2" width="25.42578125" style="1" customWidth="1"/>
    <col min="3" max="11" width="11.42578125" style="1" customWidth="1"/>
    <col min="12" max="16384" width="11.42578125" style="1" hidden="1"/>
  </cols>
  <sheetData>
    <row r="1" spans="1:11" ht="21" x14ac:dyDescent="0.35">
      <c r="A1" s="119" t="s">
        <v>0</v>
      </c>
    </row>
    <row r="2" spans="1:11" ht="18.75" customHeight="1" x14ac:dyDescent="0.35">
      <c r="A2" s="119" t="s">
        <v>156</v>
      </c>
    </row>
    <row r="3" spans="1:11" ht="21" x14ac:dyDescent="0.35">
      <c r="A3" s="119" t="s">
        <v>207</v>
      </c>
    </row>
    <row r="4" spans="1:11" x14ac:dyDescent="0.25">
      <c r="A4" s="126" t="s">
        <v>205</v>
      </c>
    </row>
    <row r="5" spans="1:11" x14ac:dyDescent="0.25"/>
    <row r="6" spans="1:11" ht="60.75" customHeight="1" x14ac:dyDescent="0.25">
      <c r="A6" s="122" t="s">
        <v>133</v>
      </c>
      <c r="B6" s="122" t="s">
        <v>206</v>
      </c>
      <c r="C6" s="122" t="s">
        <v>4</v>
      </c>
      <c r="D6" s="122" t="s">
        <v>5</v>
      </c>
      <c r="E6" s="122" t="s">
        <v>6</v>
      </c>
      <c r="F6" s="122" t="s">
        <v>7</v>
      </c>
      <c r="G6" s="122" t="s">
        <v>8</v>
      </c>
      <c r="H6" s="122" t="s">
        <v>9</v>
      </c>
      <c r="I6" s="122" t="s">
        <v>10</v>
      </c>
      <c r="J6" s="122" t="s">
        <v>145</v>
      </c>
      <c r="K6" s="122" t="s">
        <v>155</v>
      </c>
    </row>
    <row r="7" spans="1:11" x14ac:dyDescent="0.25">
      <c r="A7" s="121">
        <v>5</v>
      </c>
      <c r="B7" s="123" t="s">
        <v>56</v>
      </c>
      <c r="C7" s="137">
        <v>0.40964173735337756</v>
      </c>
      <c r="D7" s="137">
        <v>0.44352442537488795</v>
      </c>
      <c r="E7" s="137">
        <v>0.45413423650464346</v>
      </c>
      <c r="F7" s="137">
        <v>0.48846046332855797</v>
      </c>
      <c r="G7" s="137">
        <v>0.51009217537758855</v>
      </c>
      <c r="H7" s="137">
        <v>0.52820250240070299</v>
      </c>
      <c r="I7" s="137">
        <v>0.5501207967214875</v>
      </c>
      <c r="J7" s="137">
        <v>0.57070598461424471</v>
      </c>
      <c r="K7" s="137">
        <v>0.56940435103311993</v>
      </c>
    </row>
    <row r="8" spans="1:11" x14ac:dyDescent="0.25">
      <c r="A8" s="98">
        <v>8</v>
      </c>
      <c r="B8" s="124" t="s">
        <v>79</v>
      </c>
      <c r="C8" s="138">
        <v>0.37864779033385404</v>
      </c>
      <c r="D8" s="138">
        <v>0.40205272822665267</v>
      </c>
      <c r="E8" s="138">
        <v>0.42031567870922482</v>
      </c>
      <c r="F8" s="138">
        <v>0.49468293684878811</v>
      </c>
      <c r="G8" s="138">
        <v>0.56772660563281852</v>
      </c>
      <c r="H8" s="138">
        <v>0.58384278866940342</v>
      </c>
      <c r="I8" s="138">
        <v>0.59618427218610948</v>
      </c>
      <c r="J8" s="138">
        <v>0.59487552261057586</v>
      </c>
      <c r="K8" s="138">
        <v>0.58725955094608207</v>
      </c>
    </row>
    <row r="9" spans="1:11" x14ac:dyDescent="0.25">
      <c r="A9" s="121">
        <v>11</v>
      </c>
      <c r="B9" s="123" t="s">
        <v>80</v>
      </c>
      <c r="C9" s="137">
        <v>0.73611401143854505</v>
      </c>
      <c r="D9" s="137">
        <v>0.81480897431140464</v>
      </c>
      <c r="E9" s="137">
        <v>0.85581807804896037</v>
      </c>
      <c r="F9" s="137">
        <v>0.9212817010482155</v>
      </c>
      <c r="G9" s="137">
        <v>0.98020453040620581</v>
      </c>
      <c r="H9" s="137">
        <v>1.0131260768255752</v>
      </c>
      <c r="I9" s="137">
        <v>1.083852374489527</v>
      </c>
      <c r="J9" s="137">
        <v>1.1201355091720315</v>
      </c>
      <c r="K9" s="137">
        <v>1.1174199525610378</v>
      </c>
    </row>
    <row r="10" spans="1:11" x14ac:dyDescent="0.25">
      <c r="A10" s="98">
        <v>13</v>
      </c>
      <c r="B10" s="124" t="s">
        <v>67</v>
      </c>
      <c r="C10" s="138">
        <v>0.27989804498633591</v>
      </c>
      <c r="D10" s="138">
        <v>0.32497031109820412</v>
      </c>
      <c r="E10" s="138">
        <v>0.32906450589162684</v>
      </c>
      <c r="F10" s="138">
        <v>0.35709949000242858</v>
      </c>
      <c r="G10" s="138">
        <v>0.35558563300498786</v>
      </c>
      <c r="H10" s="138">
        <v>0.37243454349818672</v>
      </c>
      <c r="I10" s="138">
        <v>0.38411118890494422</v>
      </c>
      <c r="J10" s="138">
        <v>0.37063204408917133</v>
      </c>
      <c r="K10" s="138">
        <v>0.36068323321405288</v>
      </c>
    </row>
    <row r="11" spans="1:11" x14ac:dyDescent="0.25">
      <c r="A11" s="121">
        <v>15</v>
      </c>
      <c r="B11" s="123" t="s">
        <v>81</v>
      </c>
      <c r="C11" s="137">
        <v>0.39618804432082438</v>
      </c>
      <c r="D11" s="137">
        <v>0.42334684823912294</v>
      </c>
      <c r="E11" s="137">
        <v>0.46162141588429334</v>
      </c>
      <c r="F11" s="137">
        <v>0.48749977403785316</v>
      </c>
      <c r="G11" s="137">
        <v>0.50796922604033878</v>
      </c>
      <c r="H11" s="137">
        <v>0.51987310219805116</v>
      </c>
      <c r="I11" s="137">
        <v>0.5344586623105545</v>
      </c>
      <c r="J11" s="137">
        <v>0.56273158474522267</v>
      </c>
      <c r="K11" s="137">
        <v>0.55405801079696226</v>
      </c>
    </row>
    <row r="12" spans="1:11" x14ac:dyDescent="0.25">
      <c r="A12" s="98">
        <v>17</v>
      </c>
      <c r="B12" s="124" t="s">
        <v>69</v>
      </c>
      <c r="C12" s="138">
        <v>0.35058288010086869</v>
      </c>
      <c r="D12" s="138">
        <v>0.3720755374908738</v>
      </c>
      <c r="E12" s="138">
        <v>0.40192105322078681</v>
      </c>
      <c r="F12" s="138">
        <v>0.4454888737485132</v>
      </c>
      <c r="G12" s="138">
        <v>0.48496500166658729</v>
      </c>
      <c r="H12" s="138">
        <v>0.51026597370834603</v>
      </c>
      <c r="I12" s="138">
        <v>0.55381193932881878</v>
      </c>
      <c r="J12" s="138">
        <v>0.56484457373696317</v>
      </c>
      <c r="K12" s="138">
        <v>0.58090277777777777</v>
      </c>
    </row>
    <row r="13" spans="1:11" x14ac:dyDescent="0.25">
      <c r="A13" s="121">
        <v>18</v>
      </c>
      <c r="B13" s="123" t="s">
        <v>82</v>
      </c>
      <c r="C13" s="137">
        <v>0.19100901296988348</v>
      </c>
      <c r="D13" s="137">
        <v>0.20570052710353354</v>
      </c>
      <c r="E13" s="137">
        <v>0.20108987148956256</v>
      </c>
      <c r="F13" s="137">
        <v>0.20870008929710424</v>
      </c>
      <c r="G13" s="137">
        <v>0.22289728498196318</v>
      </c>
      <c r="H13" s="137">
        <v>0.2316820493501601</v>
      </c>
      <c r="I13" s="137">
        <v>0.23503040617670867</v>
      </c>
      <c r="J13" s="137">
        <v>0.23689032550287209</v>
      </c>
      <c r="K13" s="137">
        <v>0.22249243848606229</v>
      </c>
    </row>
    <row r="14" spans="1:11" x14ac:dyDescent="0.25">
      <c r="A14" s="98">
        <v>19</v>
      </c>
      <c r="B14" s="124" t="s">
        <v>71</v>
      </c>
      <c r="C14" s="138">
        <v>0.26570879287665689</v>
      </c>
      <c r="D14" s="138">
        <v>0.26666768985204742</v>
      </c>
      <c r="E14" s="138">
        <v>0.24005269892709225</v>
      </c>
      <c r="F14" s="138">
        <v>0.2735540223685492</v>
      </c>
      <c r="G14" s="138">
        <v>0.29069412491717106</v>
      </c>
      <c r="H14" s="138">
        <v>0.3124758249278467</v>
      </c>
      <c r="I14" s="138">
        <v>0.33707036545939423</v>
      </c>
      <c r="J14" s="138">
        <v>0.36689351931749115</v>
      </c>
      <c r="K14" s="138">
        <v>0.34746065129416054</v>
      </c>
    </row>
    <row r="15" spans="1:11" x14ac:dyDescent="0.25">
      <c r="A15" s="121">
        <v>20</v>
      </c>
      <c r="B15" s="123" t="s">
        <v>83</v>
      </c>
      <c r="C15" s="137">
        <v>0.2157759735013734</v>
      </c>
      <c r="D15" s="137">
        <v>0.24997758271976406</v>
      </c>
      <c r="E15" s="137">
        <v>0.26527188394355078</v>
      </c>
      <c r="F15" s="137">
        <v>0.28852323904276928</v>
      </c>
      <c r="G15" s="137">
        <v>0.30226121315259274</v>
      </c>
      <c r="H15" s="137">
        <v>0.31135631286007226</v>
      </c>
      <c r="I15" s="137">
        <v>0.32179313437783347</v>
      </c>
      <c r="J15" s="137">
        <v>0.34462786547968449</v>
      </c>
      <c r="K15" s="137">
        <v>0.34758068453688784</v>
      </c>
    </row>
    <row r="16" spans="1:11" x14ac:dyDescent="0.25">
      <c r="A16" s="98">
        <v>23</v>
      </c>
      <c r="B16" s="124" t="s">
        <v>84</v>
      </c>
      <c r="C16" s="138">
        <v>0.17035572627970119</v>
      </c>
      <c r="D16" s="138">
        <v>0.18141840913990084</v>
      </c>
      <c r="E16" s="138">
        <v>0.1975685930046725</v>
      </c>
      <c r="F16" s="138">
        <v>0.22026749845253846</v>
      </c>
      <c r="G16" s="138">
        <v>0.23141266190533832</v>
      </c>
      <c r="H16" s="138">
        <v>0.22426088427973989</v>
      </c>
      <c r="I16" s="138">
        <v>0.22954870908684435</v>
      </c>
      <c r="J16" s="138">
        <v>0.2386106506298174</v>
      </c>
      <c r="K16" s="138">
        <v>0.23814603574827106</v>
      </c>
    </row>
    <row r="17" spans="1:11" x14ac:dyDescent="0.25">
      <c r="A17" s="121">
        <v>25</v>
      </c>
      <c r="B17" s="123" t="s">
        <v>73</v>
      </c>
      <c r="C17" s="137">
        <v>0.2112807611836206</v>
      </c>
      <c r="D17" s="137">
        <v>0.20386692385836908</v>
      </c>
      <c r="E17" s="137">
        <v>0.22639637201597493</v>
      </c>
      <c r="F17" s="137">
        <v>0.26133267583061087</v>
      </c>
      <c r="G17" s="137">
        <v>0.29006672801627553</v>
      </c>
      <c r="H17" s="137">
        <v>0.30294143231723231</v>
      </c>
      <c r="I17" s="137">
        <v>0.30611525704809289</v>
      </c>
      <c r="J17" s="137">
        <v>0.32848904649852517</v>
      </c>
      <c r="K17" s="137">
        <v>0.31490494956971948</v>
      </c>
    </row>
    <row r="18" spans="1:11" x14ac:dyDescent="0.25">
      <c r="A18" s="98">
        <v>27</v>
      </c>
      <c r="B18" s="124" t="s">
        <v>85</v>
      </c>
      <c r="C18" s="138">
        <v>0.25768110243257253</v>
      </c>
      <c r="D18" s="138">
        <v>0.24056831382360824</v>
      </c>
      <c r="E18" s="138">
        <v>0.23734855167695826</v>
      </c>
      <c r="F18" s="138">
        <v>0.23549655850540807</v>
      </c>
      <c r="G18" s="138">
        <v>0.23936856858333641</v>
      </c>
      <c r="H18" s="138">
        <v>0.2407000558555204</v>
      </c>
      <c r="I18" s="138">
        <v>0.22686018601860186</v>
      </c>
      <c r="J18" s="138">
        <v>0.24446157896716442</v>
      </c>
      <c r="K18" s="138">
        <v>0.23891157486686362</v>
      </c>
    </row>
    <row r="19" spans="1:11" x14ac:dyDescent="0.25">
      <c r="A19" s="121">
        <v>41</v>
      </c>
      <c r="B19" s="123" t="s">
        <v>86</v>
      </c>
      <c r="C19" s="137">
        <v>0.25757025363027541</v>
      </c>
      <c r="D19" s="137">
        <v>0.27110867879782918</v>
      </c>
      <c r="E19" s="137">
        <v>0.29027709166030446</v>
      </c>
      <c r="F19" s="137">
        <v>0.30443758286543099</v>
      </c>
      <c r="G19" s="137">
        <v>0.30838594126826502</v>
      </c>
      <c r="H19" s="137">
        <v>0.3267831795599716</v>
      </c>
      <c r="I19" s="137">
        <v>0.33994800847533074</v>
      </c>
      <c r="J19" s="137">
        <v>0.35339037547783214</v>
      </c>
      <c r="K19" s="137">
        <v>0.33739360797615747</v>
      </c>
    </row>
    <row r="20" spans="1:11" x14ac:dyDescent="0.25">
      <c r="A20" s="98">
        <v>44</v>
      </c>
      <c r="B20" s="124" t="s">
        <v>87</v>
      </c>
      <c r="C20" s="138">
        <v>0.17530652554690121</v>
      </c>
      <c r="D20" s="138">
        <v>0.16117242891601491</v>
      </c>
      <c r="E20" s="138">
        <v>0.15500717017208412</v>
      </c>
      <c r="F20" s="138">
        <v>0.16005015115652316</v>
      </c>
      <c r="G20" s="138">
        <v>0.18921304522267438</v>
      </c>
      <c r="H20" s="138">
        <v>0.22589630292521953</v>
      </c>
      <c r="I20" s="138">
        <v>0.21653676350357007</v>
      </c>
      <c r="J20" s="138">
        <v>0.21831187410586553</v>
      </c>
      <c r="K20" s="138">
        <v>0.21022306362663593</v>
      </c>
    </row>
    <row r="21" spans="1:11" x14ac:dyDescent="0.25">
      <c r="A21" s="121">
        <v>47</v>
      </c>
      <c r="B21" s="123" t="s">
        <v>75</v>
      </c>
      <c r="C21" s="137">
        <v>0.20486157401235391</v>
      </c>
      <c r="D21" s="137">
        <v>0.26623399281203114</v>
      </c>
      <c r="E21" s="137">
        <v>0.28928141102878968</v>
      </c>
      <c r="F21" s="137">
        <v>0.30385233282013524</v>
      </c>
      <c r="G21" s="137">
        <v>0.29604070077544825</v>
      </c>
      <c r="H21" s="137">
        <v>0.3111041157146201</v>
      </c>
      <c r="I21" s="137">
        <v>0.30259817769466441</v>
      </c>
      <c r="J21" s="137">
        <v>0.29868607395751379</v>
      </c>
      <c r="K21" s="137">
        <v>0.26038189136064399</v>
      </c>
    </row>
    <row r="22" spans="1:11" x14ac:dyDescent="0.25">
      <c r="A22" s="98">
        <v>50</v>
      </c>
      <c r="B22" s="124" t="s">
        <v>88</v>
      </c>
      <c r="C22" s="138">
        <v>0.24433361431113609</v>
      </c>
      <c r="D22" s="138">
        <v>0.28466518167896421</v>
      </c>
      <c r="E22" s="138">
        <v>0.30304849884526558</v>
      </c>
      <c r="F22" s="138">
        <v>0.33634644652492734</v>
      </c>
      <c r="G22" s="138">
        <v>0.34013315517876891</v>
      </c>
      <c r="H22" s="138">
        <v>0.3590247603282985</v>
      </c>
      <c r="I22" s="138">
        <v>0.3738006366072042</v>
      </c>
      <c r="J22" s="138">
        <v>0.34620070827497468</v>
      </c>
      <c r="K22" s="138">
        <v>0.33518870486016833</v>
      </c>
    </row>
    <row r="23" spans="1:11" x14ac:dyDescent="0.25">
      <c r="A23" s="121">
        <v>52</v>
      </c>
      <c r="B23" s="123" t="s">
        <v>89</v>
      </c>
      <c r="C23" s="137">
        <v>0.18240626941019439</v>
      </c>
      <c r="D23" s="137">
        <v>0.21427870942434049</v>
      </c>
      <c r="E23" s="137">
        <v>0.22233118068682542</v>
      </c>
      <c r="F23" s="137">
        <v>0.22761376870159541</v>
      </c>
      <c r="G23" s="137">
        <v>0.23559781412517844</v>
      </c>
      <c r="H23" s="137">
        <v>0.23160367365758222</v>
      </c>
      <c r="I23" s="137">
        <v>0.24595333193188984</v>
      </c>
      <c r="J23" s="137">
        <v>0.251535666193208</v>
      </c>
      <c r="K23" s="137">
        <v>0.23968522468191514</v>
      </c>
    </row>
    <row r="24" spans="1:11" x14ac:dyDescent="0.25">
      <c r="A24" s="98">
        <v>54</v>
      </c>
      <c r="B24" s="124" t="s">
        <v>90</v>
      </c>
      <c r="C24" s="138">
        <v>0.42691677083164237</v>
      </c>
      <c r="D24" s="138">
        <v>0.46326586083397286</v>
      </c>
      <c r="E24" s="138">
        <v>0.41925722145804678</v>
      </c>
      <c r="F24" s="138">
        <v>0.45562889338877466</v>
      </c>
      <c r="G24" s="138">
        <v>0.47740651497590436</v>
      </c>
      <c r="H24" s="138">
        <v>0.49827272108792114</v>
      </c>
      <c r="I24" s="138">
        <v>0.51584183750263402</v>
      </c>
      <c r="J24" s="138">
        <v>0.5234712250540543</v>
      </c>
      <c r="K24" s="138">
        <v>0.51571130896003026</v>
      </c>
    </row>
    <row r="25" spans="1:11" x14ac:dyDescent="0.25">
      <c r="A25" s="121">
        <v>63</v>
      </c>
      <c r="B25" s="123" t="s">
        <v>91</v>
      </c>
      <c r="C25" s="137">
        <v>0.50627908842882363</v>
      </c>
      <c r="D25" s="137">
        <v>0.50222266520482406</v>
      </c>
      <c r="E25" s="137">
        <v>0.56099603261628028</v>
      </c>
      <c r="F25" s="137">
        <v>0.58610732333360072</v>
      </c>
      <c r="G25" s="137">
        <v>0.54733068697342835</v>
      </c>
      <c r="H25" s="137">
        <v>0.58788986304745083</v>
      </c>
      <c r="I25" s="137">
        <v>0.61733522561255583</v>
      </c>
      <c r="J25" s="137">
        <v>0.56891676411183156</v>
      </c>
      <c r="K25" s="137">
        <v>0.62262188515709638</v>
      </c>
    </row>
    <row r="26" spans="1:11" x14ac:dyDescent="0.25">
      <c r="A26" s="98">
        <v>66</v>
      </c>
      <c r="B26" s="124" t="s">
        <v>76</v>
      </c>
      <c r="C26" s="138">
        <v>0.42353867818698238</v>
      </c>
      <c r="D26" s="138">
        <v>0.44221643415278122</v>
      </c>
      <c r="E26" s="138">
        <v>0.45391354027804226</v>
      </c>
      <c r="F26" s="138">
        <v>0.5012557405281286</v>
      </c>
      <c r="G26" s="138">
        <v>0.56283467605769699</v>
      </c>
      <c r="H26" s="138">
        <v>0.56818292742447163</v>
      </c>
      <c r="I26" s="138">
        <v>0.58660276415514934</v>
      </c>
      <c r="J26" s="138">
        <v>0.60651193266298731</v>
      </c>
      <c r="K26" s="138">
        <v>0.60811244464411784</v>
      </c>
    </row>
    <row r="27" spans="1:11" x14ac:dyDescent="0.25">
      <c r="A27" s="121">
        <v>68</v>
      </c>
      <c r="B27" s="123" t="s">
        <v>77</v>
      </c>
      <c r="C27" s="137">
        <v>0.47948932386225296</v>
      </c>
      <c r="D27" s="137">
        <v>0.53846357517700072</v>
      </c>
      <c r="E27" s="137">
        <v>0.54088267479787089</v>
      </c>
      <c r="F27" s="137">
        <v>0.58897530956527311</v>
      </c>
      <c r="G27" s="137">
        <v>0.60867269131491453</v>
      </c>
      <c r="H27" s="137">
        <v>0.63210151331653086</v>
      </c>
      <c r="I27" s="137">
        <v>0.63819797446742466</v>
      </c>
      <c r="J27" s="137">
        <v>0.64797770214498129</v>
      </c>
      <c r="K27" s="137">
        <v>0.644058195522621</v>
      </c>
    </row>
    <row r="28" spans="1:11" x14ac:dyDescent="0.25">
      <c r="A28" s="98">
        <v>70</v>
      </c>
      <c r="B28" s="124" t="s">
        <v>92</v>
      </c>
      <c r="C28" s="138">
        <v>0.17010346749376046</v>
      </c>
      <c r="D28" s="138">
        <v>0.20678849925847964</v>
      </c>
      <c r="E28" s="138">
        <v>0.19205612468987784</v>
      </c>
      <c r="F28" s="138">
        <v>0.21652610632047758</v>
      </c>
      <c r="G28" s="138">
        <v>0.24089695675387079</v>
      </c>
      <c r="H28" s="138">
        <v>0.24228376671354004</v>
      </c>
      <c r="I28" s="138">
        <v>0.26796884361893347</v>
      </c>
      <c r="J28" s="138">
        <v>0.30140834880748546</v>
      </c>
      <c r="K28" s="138">
        <v>0.28236791080950074</v>
      </c>
    </row>
    <row r="29" spans="1:11" x14ac:dyDescent="0.25">
      <c r="A29" s="121">
        <v>73</v>
      </c>
      <c r="B29" s="123" t="s">
        <v>93</v>
      </c>
      <c r="C29" s="137">
        <v>0.25644917686150126</v>
      </c>
      <c r="D29" s="137">
        <v>0.30752042612738684</v>
      </c>
      <c r="E29" s="137">
        <v>0.328472772557455</v>
      </c>
      <c r="F29" s="137">
        <v>0.35084273512081487</v>
      </c>
      <c r="G29" s="137">
        <v>0.37820103049113918</v>
      </c>
      <c r="H29" s="137">
        <v>0.3718860654842685</v>
      </c>
      <c r="I29" s="137">
        <v>0.38291543717355969</v>
      </c>
      <c r="J29" s="137">
        <v>0.40315738173799803</v>
      </c>
      <c r="K29" s="137">
        <v>0.38798707870171717</v>
      </c>
    </row>
    <row r="30" spans="1:11" x14ac:dyDescent="0.25">
      <c r="A30" s="98">
        <v>76</v>
      </c>
      <c r="B30" s="124" t="s">
        <v>78</v>
      </c>
      <c r="C30" s="138">
        <v>0.31789450686951642</v>
      </c>
      <c r="D30" s="138">
        <v>0.3465231227236425</v>
      </c>
      <c r="E30" s="138">
        <v>0.34442949042462556</v>
      </c>
      <c r="F30" s="138">
        <v>0.37158488867343054</v>
      </c>
      <c r="G30" s="138">
        <v>0.39127516945339941</v>
      </c>
      <c r="H30" s="138">
        <v>0.40983031569348094</v>
      </c>
      <c r="I30" s="138">
        <v>0.4274054264861552</v>
      </c>
      <c r="J30" s="138">
        <v>0.43880662745770782</v>
      </c>
      <c r="K30" s="138">
        <v>0.43217923238546646</v>
      </c>
    </row>
    <row r="31" spans="1:11" x14ac:dyDescent="0.25">
      <c r="A31" s="121">
        <v>81</v>
      </c>
      <c r="B31" s="123" t="s">
        <v>94</v>
      </c>
      <c r="C31" s="137">
        <v>0.12683831275546753</v>
      </c>
      <c r="D31" s="137">
        <v>0.14945427484703158</v>
      </c>
      <c r="E31" s="137">
        <v>0.16280203045685279</v>
      </c>
      <c r="F31" s="137">
        <v>0.13550525012975606</v>
      </c>
      <c r="G31" s="137">
        <v>0.11633566213988539</v>
      </c>
      <c r="H31" s="137">
        <v>0.10997955483547429</v>
      </c>
      <c r="I31" s="137">
        <v>0.10682515047128743</v>
      </c>
      <c r="J31" s="137">
        <v>0.10546062407132244</v>
      </c>
      <c r="K31" s="137">
        <v>8.7678330353559306E-2</v>
      </c>
    </row>
    <row r="32" spans="1:11" x14ac:dyDescent="0.25">
      <c r="A32" s="98">
        <v>85</v>
      </c>
      <c r="B32" s="124" t="s">
        <v>95</v>
      </c>
      <c r="C32" s="138">
        <v>0.23846583066576604</v>
      </c>
      <c r="D32" s="138">
        <v>0.26590961494120358</v>
      </c>
      <c r="E32" s="138">
        <v>0.2845676552627085</v>
      </c>
      <c r="F32" s="138">
        <v>0.2465095246170369</v>
      </c>
      <c r="G32" s="138">
        <v>0.26092707776308011</v>
      </c>
      <c r="H32" s="138">
        <v>0.26518530987851752</v>
      </c>
      <c r="I32" s="138">
        <v>0.28027507547802749</v>
      </c>
      <c r="J32" s="138">
        <v>0.26989070886287159</v>
      </c>
      <c r="K32" s="138">
        <v>0.25249930958298811</v>
      </c>
    </row>
    <row r="33" spans="1:11" x14ac:dyDescent="0.25">
      <c r="A33" s="121">
        <v>86</v>
      </c>
      <c r="B33" s="123" t="s">
        <v>96</v>
      </c>
      <c r="C33" s="137">
        <v>0.11488235294117648</v>
      </c>
      <c r="D33" s="137">
        <v>0.12507925528848926</v>
      </c>
      <c r="E33" s="137">
        <v>0.10963511489217377</v>
      </c>
      <c r="F33" s="137">
        <v>0.10196536291107219</v>
      </c>
      <c r="G33" s="137">
        <v>0.1344733880486399</v>
      </c>
      <c r="H33" s="137">
        <v>0.15464141908804005</v>
      </c>
      <c r="I33" s="137">
        <v>0.14036702214042115</v>
      </c>
      <c r="J33" s="137">
        <v>0.11085300632056615</v>
      </c>
      <c r="K33" s="137">
        <v>0.11487417898748548</v>
      </c>
    </row>
    <row r="34" spans="1:11" x14ac:dyDescent="0.25">
      <c r="A34" s="98">
        <v>88</v>
      </c>
      <c r="B34" s="124" t="s">
        <v>97</v>
      </c>
      <c r="C34" s="138">
        <v>0.25733667600648874</v>
      </c>
      <c r="D34" s="138">
        <v>0.15477239353891337</v>
      </c>
      <c r="E34" s="138">
        <v>0.17366412213740459</v>
      </c>
      <c r="F34" s="138">
        <v>0.18760123693123251</v>
      </c>
      <c r="G34" s="138">
        <v>0.27585185185185185</v>
      </c>
      <c r="H34" s="138">
        <v>0.2512690355329949</v>
      </c>
      <c r="I34" s="138">
        <v>0.19460355743141391</v>
      </c>
      <c r="J34" s="138">
        <v>0.20481927710843373</v>
      </c>
      <c r="K34" s="138">
        <v>0.21612853391008804</v>
      </c>
    </row>
    <row r="35" spans="1:11" x14ac:dyDescent="0.25">
      <c r="A35" s="121">
        <v>91</v>
      </c>
      <c r="B35" s="123" t="s">
        <v>98</v>
      </c>
      <c r="C35" s="137">
        <v>0.13332546055739253</v>
      </c>
      <c r="D35" s="137">
        <v>0.11429915333960489</v>
      </c>
      <c r="E35" s="137">
        <v>0.10281474502414321</v>
      </c>
      <c r="F35" s="137">
        <v>8.3077286693453087E-2</v>
      </c>
      <c r="G35" s="137">
        <v>7.3770491803278687E-2</v>
      </c>
      <c r="H35" s="137">
        <v>6.5326035221323173E-2</v>
      </c>
      <c r="I35" s="137">
        <v>0.10848831664282307</v>
      </c>
      <c r="J35" s="137">
        <v>7.6427036064007636E-2</v>
      </c>
      <c r="K35" s="137">
        <v>7.6335877862595422E-2</v>
      </c>
    </row>
    <row r="36" spans="1:11" x14ac:dyDescent="0.25">
      <c r="A36" s="98">
        <v>94</v>
      </c>
      <c r="B36" s="124" t="s">
        <v>99</v>
      </c>
      <c r="C36" s="138">
        <v>0.11519716437749225</v>
      </c>
      <c r="D36" s="138">
        <v>0.11580763424627992</v>
      </c>
      <c r="E36" s="138">
        <v>0.1133234484219445</v>
      </c>
      <c r="F36" s="138">
        <v>8.9051094890510954E-2</v>
      </c>
      <c r="G36" s="138">
        <v>0.10250051663566853</v>
      </c>
      <c r="H36" s="138">
        <v>0.11196754563894523</v>
      </c>
      <c r="I36" s="138">
        <v>0.11554748941318814</v>
      </c>
      <c r="J36" s="138">
        <v>0.11559301625526791</v>
      </c>
      <c r="K36" s="138">
        <v>9.4968680541523534E-2</v>
      </c>
    </row>
    <row r="37" spans="1:11" x14ac:dyDescent="0.25">
      <c r="A37" s="121">
        <v>95</v>
      </c>
      <c r="B37" s="123" t="s">
        <v>100</v>
      </c>
      <c r="C37" s="137">
        <v>0.12790800530738611</v>
      </c>
      <c r="D37" s="137">
        <v>0.11731698895027624</v>
      </c>
      <c r="E37" s="137">
        <v>0.14695371000680735</v>
      </c>
      <c r="F37" s="137">
        <v>0.17099805299246593</v>
      </c>
      <c r="G37" s="137">
        <v>0.15060749240634491</v>
      </c>
      <c r="H37" s="137">
        <v>0.18477338312680361</v>
      </c>
      <c r="I37" s="137">
        <v>0.17521476567151484</v>
      </c>
      <c r="J37" s="137">
        <v>0.17923964117898333</v>
      </c>
      <c r="K37" s="137">
        <v>0.18076923076923077</v>
      </c>
    </row>
    <row r="38" spans="1:11" x14ac:dyDescent="0.25">
      <c r="A38" s="98">
        <v>97</v>
      </c>
      <c r="B38" s="124" t="s">
        <v>101</v>
      </c>
      <c r="C38" s="138">
        <v>4.1675617615467238E-2</v>
      </c>
      <c r="D38" s="138">
        <v>4.898828541001065E-2</v>
      </c>
      <c r="E38" s="138">
        <v>6.2553373185311706E-2</v>
      </c>
      <c r="F38" s="138">
        <v>7.7022098262175501E-2</v>
      </c>
      <c r="G38" s="138">
        <v>3.0872193436960276E-2</v>
      </c>
      <c r="H38" s="138">
        <v>4.1738754325259517E-2</v>
      </c>
      <c r="I38" s="138">
        <v>4.5425048669695003E-2</v>
      </c>
      <c r="J38" s="138">
        <v>4.4756756756756756E-2</v>
      </c>
      <c r="K38" s="138">
        <v>3.5061303506130348E-2</v>
      </c>
    </row>
    <row r="39" spans="1:11" x14ac:dyDescent="0.25">
      <c r="A39" s="135">
        <v>99</v>
      </c>
      <c r="B39" s="136" t="s">
        <v>102</v>
      </c>
      <c r="C39" s="139">
        <v>9.9120480245707104E-2</v>
      </c>
      <c r="D39" s="139">
        <v>8.0792891319207111E-2</v>
      </c>
      <c r="E39" s="139">
        <v>0.11395129826449617</v>
      </c>
      <c r="F39" s="139">
        <v>0.10054528527729752</v>
      </c>
      <c r="G39" s="139">
        <v>8.3091532577156429E-2</v>
      </c>
      <c r="H39" s="139">
        <v>9.167750325097529E-2</v>
      </c>
      <c r="I39" s="139">
        <v>0.11492193498848222</v>
      </c>
      <c r="J39" s="139">
        <v>9.8656959959834312E-2</v>
      </c>
      <c r="K39" s="139">
        <v>6.8625030856578617E-2</v>
      </c>
    </row>
    <row r="40" spans="1:11" x14ac:dyDescent="0.25">
      <c r="A40" s="133"/>
      <c r="B40" s="134" t="s">
        <v>105</v>
      </c>
      <c r="C40" s="140">
        <v>0.37054635376749512</v>
      </c>
      <c r="D40" s="140">
        <v>0.40421746926377761</v>
      </c>
      <c r="E40" s="140">
        <v>0.41737628330289461</v>
      </c>
      <c r="F40" s="140">
        <v>0.45171332982290879</v>
      </c>
      <c r="G40" s="140">
        <v>0.47755364283741841</v>
      </c>
      <c r="H40" s="140">
        <v>0.49415895773230312</v>
      </c>
      <c r="I40" s="140">
        <v>0.51521856985359649</v>
      </c>
      <c r="J40" s="140">
        <v>0.52809869582959124</v>
      </c>
      <c r="K40" s="140">
        <v>0.52007004194372208</v>
      </c>
    </row>
    <row r="41" spans="1:11" x14ac:dyDescent="0.25"/>
  </sheetData>
  <pageMargins left="0.7" right="0.7" top="0.75" bottom="0.75" header="0.3" footer="0.3"/>
  <ignoredErrors>
    <ignoredError sqref="C6:K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NACIONAL</vt:lpstr>
      <vt:lpstr>IES_Acreditadas a 2018</vt:lpstr>
      <vt:lpstr>Mat_Depto</vt:lpstr>
      <vt:lpstr>TCB_Depto</vt:lpstr>
      <vt:lpstr>'IES_Acreditadas a 2018'!Área_de_impresión</vt:lpstr>
      <vt:lpstr>Mat_Depto!Área_de_impresión</vt:lpstr>
      <vt:lpstr>NACIONAL!Área_de_impresión</vt:lpstr>
      <vt:lpstr>'IES_Acreditadas a 2018'!Títulos_a_imprimir</vt:lpstr>
      <vt:lpstr>NACIONAL!Títulos_a_imprimir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Angela Castellanos Abella</dc:creator>
  <cp:lastModifiedBy>Julieth Lina Fernanda Zorro Melo</cp:lastModifiedBy>
  <cp:lastPrinted>2019-07-30T18:48:48Z</cp:lastPrinted>
  <dcterms:created xsi:type="dcterms:W3CDTF">2017-06-29T19:13:00Z</dcterms:created>
  <dcterms:modified xsi:type="dcterms:W3CDTF">2019-10-16T21:32:59Z</dcterms:modified>
</cp:coreProperties>
</file>