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ubdirección de Permanencia\2026\1455-2025\CONVOCATORIA\"/>
    </mc:Choice>
  </mc:AlternateContent>
  <xr:revisionPtr revIDLastSave="0" documentId="13_ncr:1_{812F7547-6960-4D1A-B2E0-90333BE1B452}" xr6:coauthVersionLast="43" xr6:coauthVersionMax="43" xr10:uidLastSave="{00000000-0000-0000-0000-000000000000}"/>
  <bookViews>
    <workbookView xWindow="-108" yWindow="-108" windowWidth="23256" windowHeight="12456" xr2:uid="{C39AA5A8-8FAA-41F5-AC92-5360010F7E1F}"/>
  </bookViews>
  <sheets>
    <sheet name="Propuesta Economica" sheetId="5" r:id="rId1"/>
    <sheet name="KIT (Part y Facil)" sheetId="3" r:id="rId2"/>
  </sheets>
  <definedNames>
    <definedName name="_xlnm.Print_Area" localSheetId="0">'Propuesta Economica'!$A$1:$I$51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5" l="1"/>
  <c r="B8" i="5" l="1"/>
  <c r="E27" i="5" s="1"/>
  <c r="I27" i="5" s="1"/>
  <c r="G25" i="3" l="1"/>
  <c r="G24" i="3"/>
  <c r="G23" i="3"/>
  <c r="G22" i="3"/>
  <c r="G21" i="3"/>
  <c r="G20" i="3"/>
  <c r="G19" i="3"/>
  <c r="G18" i="3"/>
  <c r="G10" i="3"/>
  <c r="G9" i="3"/>
  <c r="G8" i="3"/>
  <c r="G7" i="3"/>
  <c r="G6" i="3"/>
  <c r="G5" i="3"/>
  <c r="G4" i="3"/>
  <c r="I26" i="5"/>
  <c r="I24" i="5"/>
  <c r="I21" i="5"/>
  <c r="B12" i="5" l="1"/>
  <c r="E23" i="5" s="1"/>
  <c r="I23" i="5" s="1"/>
  <c r="B11" i="5"/>
  <c r="E22" i="5" s="1"/>
  <c r="I22" i="5" s="1"/>
  <c r="B13" i="5"/>
  <c r="E34" i="5" l="1"/>
  <c r="I34" i="5" s="1"/>
  <c r="E32" i="5"/>
  <c r="E25" i="5"/>
  <c r="I25" i="5" s="1"/>
  <c r="F25" i="3"/>
  <c r="F24" i="3"/>
  <c r="F23" i="3"/>
  <c r="F22" i="3"/>
  <c r="F21" i="3"/>
  <c r="F20" i="3"/>
  <c r="F19" i="3"/>
  <c r="F18" i="3"/>
  <c r="F17" i="3"/>
  <c r="G17" i="3" s="1"/>
  <c r="F3" i="3"/>
  <c r="G3" i="3" s="1"/>
  <c r="G11" i="3" s="1"/>
  <c r="F10" i="3"/>
  <c r="F9" i="3"/>
  <c r="F8" i="3"/>
  <c r="F7" i="3"/>
  <c r="F6" i="3"/>
  <c r="F5" i="3"/>
  <c r="F4" i="3"/>
  <c r="E31" i="5" l="1"/>
  <c r="E33" i="5"/>
  <c r="I33" i="5" s="1"/>
  <c r="H32" i="5"/>
  <c r="I32" i="5" s="1"/>
  <c r="G26" i="3"/>
  <c r="H31" i="5" s="1"/>
  <c r="I31" i="5" l="1"/>
  <c r="I35" i="5" s="1"/>
  <c r="I28" i="5"/>
  <c r="I36" i="5" l="1"/>
  <c r="I38" i="5" s="1"/>
  <c r="I39" i="5" s="1"/>
  <c r="I40" i="5" l="1"/>
  <c r="I41" i="5" s="1"/>
</calcChain>
</file>

<file path=xl/sharedStrings.xml><?xml version="1.0" encoding="utf-8"?>
<sst xmlns="http://schemas.openxmlformats.org/spreadsheetml/2006/main" count="162" uniqueCount="116">
  <si>
    <t>Valor Unitario</t>
  </si>
  <si>
    <t>1  </t>
  </si>
  <si>
    <t>MARCADORES PERMANENTES (CAJA POR 12 UNIDADES)  </t>
  </si>
  <si>
    <t>1 </t>
  </si>
  <si>
    <t>2  </t>
  </si>
  <si>
    <t>RESMA DE PAPEL BOND  </t>
  </si>
  <si>
    <t>3  </t>
  </si>
  <si>
    <t> ROLLO PAPEL KRAFT  </t>
  </si>
  <si>
    <t> 3 </t>
  </si>
  <si>
    <t>4  </t>
  </si>
  <si>
    <t>PEGANTE EN BARRA  </t>
  </si>
  <si>
    <t> 4 </t>
  </si>
  <si>
    <t>5  </t>
  </si>
  <si>
    <t>CINTA PEGANTE ANCHA 48 MM X 40 METROS  </t>
  </si>
  <si>
    <t> 5 </t>
  </si>
  <si>
    <t>6  </t>
  </si>
  <si>
    <t>CINTA DE ENMASCARAR  </t>
  </si>
  <si>
    <t> 6 </t>
  </si>
  <si>
    <t>7 </t>
  </si>
  <si>
    <t>CARTULINA EN OCTAVOS (PAQUETES DE 10 HOJAS CADA UNO)  </t>
  </si>
  <si>
    <t>7  </t>
  </si>
  <si>
    <t>8 </t>
  </si>
  <si>
    <t>FRASCOS DE VINILO CAJA POR 12  UNIDADES COLORES VARIADOS  </t>
  </si>
  <si>
    <t>9 </t>
  </si>
  <si>
    <t>JUEGO DE PINCELES   </t>
  </si>
  <si>
    <t> 9 </t>
  </si>
  <si>
    <t>BLOCK TAMAÑO CARTA BLANCO 80 HOJAS  </t>
  </si>
  <si>
    <t>LÁPIZ GRUESO TRIANGULAR DE MINA NEGRA  </t>
  </si>
  <si>
    <t>NA</t>
  </si>
  <si>
    <t>BORRADOR DE NATA TAMAÑO MEDIANO  </t>
  </si>
  <si>
    <t>CAJA DE CRAYONES GRUESOS (10 UNIDADES POR CAJA)  </t>
  </si>
  <si>
    <t>TAJALÁPIZ PARA LAPIZ TRIANGULAR GRUESO  </t>
  </si>
  <si>
    <t>CAJA DE COLORES  </t>
  </si>
  <si>
    <t>TULA DE TELA PARA KIT DE ALFABETIZADO  </t>
  </si>
  <si>
    <t>9  </t>
  </si>
  <si>
    <t>8  </t>
  </si>
  <si>
    <t>CARTILLA DE ALFABETIZACIÓN  </t>
  </si>
  <si>
    <t>KIT PARTICIPANTE</t>
  </si>
  <si>
    <r>
      <t>ITEM</t>
    </r>
    <r>
      <rPr>
        <sz val="12"/>
        <color rgb="FF000000"/>
        <rFont val="Tahoma"/>
        <family val="2"/>
      </rPr>
      <t>  </t>
    </r>
  </si>
  <si>
    <r>
      <t>PRODUCTO</t>
    </r>
    <r>
      <rPr>
        <sz val="12"/>
        <color rgb="FF000000"/>
        <rFont val="Tahoma"/>
        <family val="2"/>
      </rPr>
      <t>  </t>
    </r>
  </si>
  <si>
    <r>
      <t>UNIDADES</t>
    </r>
    <r>
      <rPr>
        <sz val="12"/>
        <color rgb="FF000000"/>
        <rFont val="Tahoma"/>
        <family val="2"/>
      </rPr>
      <t>  </t>
    </r>
  </si>
  <si>
    <r>
      <t># FICHA TECNICA</t>
    </r>
    <r>
      <rPr>
        <sz val="12"/>
        <color rgb="FF000000"/>
        <rFont val="Tahoma"/>
        <family val="2"/>
      </rPr>
      <t>  </t>
    </r>
  </si>
  <si>
    <t>VALOR UNITARIO</t>
  </si>
  <si>
    <t>VALOR IVA</t>
  </si>
  <si>
    <t>VALOR TOTAL</t>
  </si>
  <si>
    <t>KIT FACILITADOR</t>
  </si>
  <si>
    <t>ITEM  </t>
  </si>
  <si>
    <t>PRODUCTO  </t>
  </si>
  <si>
    <t>UNIDADES  </t>
  </si>
  <si>
    <t># FICHA TECNICA  </t>
  </si>
  <si>
    <t>No de personas</t>
  </si>
  <si>
    <t>Capacidad promedio por grupo</t>
  </si>
  <si>
    <t>Intensidad horas por curso</t>
  </si>
  <si>
    <t>1. Gastos de Personal</t>
  </si>
  <si>
    <t>PERSONAL</t>
  </si>
  <si>
    <t>Unidad</t>
  </si>
  <si>
    <t>Cantidad</t>
  </si>
  <si>
    <t>Meses</t>
  </si>
  <si>
    <t xml:space="preserve">Parcicipacion </t>
  </si>
  <si>
    <t>1.1</t>
  </si>
  <si>
    <t>Coordinador(a) del proyecto</t>
  </si>
  <si>
    <t>Mes</t>
  </si>
  <si>
    <t>1.2</t>
  </si>
  <si>
    <t xml:space="preserve">Apoyo administrativo y financiero   </t>
  </si>
  <si>
    <t>1.3</t>
  </si>
  <si>
    <t>Coordinación pedagógica</t>
  </si>
  <si>
    <t>1.4</t>
  </si>
  <si>
    <t>Profesional de apoyo para atender a población con discapacidad  </t>
  </si>
  <si>
    <t>1.5</t>
  </si>
  <si>
    <t>1.6</t>
  </si>
  <si>
    <t xml:space="preserve">Experto en Sistematizacion </t>
  </si>
  <si>
    <t>1.7</t>
  </si>
  <si>
    <t>Hora</t>
  </si>
  <si>
    <t>2. Gastos Operativos</t>
  </si>
  <si>
    <t>2.1</t>
  </si>
  <si>
    <t xml:space="preserve">UNIDAD </t>
  </si>
  <si>
    <t>VALOR UNITARIO UNIDAD DE MEDIDA</t>
  </si>
  <si>
    <t>VALOR TOTAL INCLUIDO IVA</t>
  </si>
  <si>
    <t>2.1.1</t>
  </si>
  <si>
    <t>KIT</t>
  </si>
  <si>
    <t>2.1.2</t>
  </si>
  <si>
    <t>2.1.3</t>
  </si>
  <si>
    <t>Grupo</t>
  </si>
  <si>
    <t>2.1.4</t>
  </si>
  <si>
    <t>Constancia de participacion</t>
  </si>
  <si>
    <t xml:space="preserve">GASTOS ADMINISTRATIVOS Y OTROS </t>
  </si>
  <si>
    <t>Total de Grupos</t>
  </si>
  <si>
    <t>Gestores locales ( Gestores locales  1 cada 400)</t>
  </si>
  <si>
    <t xml:space="preserve">Alfabetizador </t>
  </si>
  <si>
    <t>VALOR GASTOS  DE PERSONAL</t>
  </si>
  <si>
    <t>Valor Hora</t>
  </si>
  <si>
    <t>Materiales e insumos</t>
  </si>
  <si>
    <t>Materiales y medios pedagogicos para facilitador por grupo -  material de apoyo pedagogico</t>
  </si>
  <si>
    <t>VALOR GASTOS OPERATIVOS</t>
  </si>
  <si>
    <t>VALOR TOTAL GASTOS DE PERSONAL Y OPERATIVOS</t>
  </si>
  <si>
    <t>TOTAL GASTOS ADMINISTRATIVOS Y OTROS</t>
  </si>
  <si>
    <t xml:space="preserve">VALOR TOTAL </t>
  </si>
  <si>
    <t>Gestores locales 1 cada 400</t>
  </si>
  <si>
    <t xml:space="preserve">Distribución de materiales </t>
  </si>
  <si>
    <t xml:space="preserve">Material educativo y medios pedagogicos para el participante </t>
  </si>
  <si>
    <t>ESTRUCTURA DE PRESUPUESTO</t>
  </si>
  <si>
    <t>VALOR PERCAPITA (Estimación de costo unitario)</t>
  </si>
  <si>
    <t>Gastos Administrativos (diseño y ejecucion del programa)</t>
  </si>
  <si>
    <t>Coordinación pedagógica (1 cada 1000)</t>
  </si>
  <si>
    <t>Profesional de discapacidad (1 cada 1000)</t>
  </si>
  <si>
    <t>De acuerdo con el diseño establecido</t>
  </si>
  <si>
    <t>Zona a la que presenta propuesta</t>
  </si>
  <si>
    <t>Atentamente,</t>
  </si>
  <si>
    <t>Nombre del Rector u Representante legalo quien haga sus veces</t>
  </si>
  <si>
    <t>Documento de identificación:</t>
  </si>
  <si>
    <t>Teléfono de contacto:</t>
  </si>
  <si>
    <t>Correo electrónico:</t>
  </si>
  <si>
    <t>Nombre de  del postulante:</t>
  </si>
  <si>
    <t>Convocatoria para la selección de Proyectos para la implementación de estrategias de alfabetización en el marco de la educación informal para jóvenes, adultos y adultos mayores en los territorios focalizados y que sean presentados por:  una Institución Educativa Superior (IES) de manera independiente o en alianza con una o varias Escuelas Normales Superiores Oficiales o en alianza con una organización del tercer sector</t>
  </si>
  <si>
    <r>
      <t xml:space="preserve">NOTA 1: </t>
    </r>
    <r>
      <rPr>
        <sz val="14"/>
        <rFont val="Arial"/>
        <family val="2"/>
      </rPr>
      <t>Los valores deben ser expresados en pesos colombianos.</t>
    </r>
  </si>
  <si>
    <r>
      <t>NOTA 2:</t>
    </r>
    <r>
      <rPr>
        <sz val="14"/>
        <rFont val="Arial"/>
        <family val="2"/>
      </rPr>
      <t xml:space="preserve"> Al formular la propuesta, el interesado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</si>
</sst>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.00_-;\-&quot;$&quot;\ * #,##0.00_-;_-&quot;$&quot;\ 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6"/>
      <color theme="1"/>
      <name val="Tahoma"/>
      <family val="2"/>
    </font>
    <font>
      <sz val="18"/>
      <color theme="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2"/>
      <color rgb="FFFFFFFF"/>
      <name val="Tahoma"/>
      <family val="2"/>
    </font>
    <font>
      <sz val="12"/>
      <name val="Tahoma"/>
      <family val="2"/>
    </font>
    <font>
      <b/>
      <sz val="14"/>
      <color theme="0"/>
      <name val="Arial"/>
      <family val="2"/>
    </font>
    <font>
      <b/>
      <sz val="16"/>
      <color theme="1"/>
      <name val="Tahoma"/>
      <family val="2"/>
    </font>
    <font>
      <sz val="12"/>
      <color theme="0"/>
      <name val="Tahoma"/>
      <family val="2"/>
    </font>
    <font>
      <sz val="18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10" fillId="4" borderId="1" xfId="1" applyFont="1" applyFill="1" applyBorder="1"/>
    <xf numFmtId="0" fontId="4" fillId="0" borderId="0" xfId="0" applyFont="1"/>
    <xf numFmtId="164" fontId="4" fillId="0" borderId="0" xfId="2" applyNumberFormat="1" applyFont="1"/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42" fontId="4" fillId="0" borderId="0" xfId="0" applyNumberFormat="1" applyFont="1"/>
    <xf numFmtId="44" fontId="4" fillId="0" borderId="0" xfId="1" applyFont="1"/>
    <xf numFmtId="0" fontId="12" fillId="0" borderId="15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164" fontId="9" fillId="6" borderId="7" xfId="2" applyNumberFormat="1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164" fontId="12" fillId="0" borderId="7" xfId="2" applyNumberFormat="1" applyFont="1" applyBorder="1" applyAlignment="1">
      <alignment horizontal="center" vertical="center"/>
    </xf>
    <xf numFmtId="164" fontId="12" fillId="0" borderId="7" xfId="2" applyNumberFormat="1" applyFont="1" applyBorder="1" applyAlignment="1">
      <alignment horizontal="right" vertical="center"/>
    </xf>
    <xf numFmtId="0" fontId="12" fillId="8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164" fontId="12" fillId="0" borderId="10" xfId="2" applyNumberFormat="1" applyFont="1" applyBorder="1" applyAlignment="1">
      <alignment horizontal="right" vertical="center"/>
    </xf>
    <xf numFmtId="44" fontId="8" fillId="0" borderId="1" xfId="0" applyNumberFormat="1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4" fontId="9" fillId="9" borderId="29" xfId="2" applyNumberFormat="1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vertical="center" wrapText="1"/>
    </xf>
    <xf numFmtId="0" fontId="12" fillId="8" borderId="6" xfId="0" applyFont="1" applyFill="1" applyBorder="1" applyAlignment="1">
      <alignment horizontal="center" vertical="center" wrapText="1"/>
    </xf>
    <xf numFmtId="164" fontId="9" fillId="6" borderId="10" xfId="2" applyNumberFormat="1" applyFont="1" applyFill="1" applyBorder="1" applyAlignment="1">
      <alignment horizontal="center"/>
    </xf>
    <xf numFmtId="164" fontId="9" fillId="10" borderId="21" xfId="2" applyNumberFormat="1" applyFont="1" applyFill="1" applyBorder="1" applyAlignment="1">
      <alignment horizontal="center"/>
    </xf>
    <xf numFmtId="164" fontId="12" fillId="8" borderId="21" xfId="2" applyNumberFormat="1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/>
    </xf>
    <xf numFmtId="10" fontId="8" fillId="0" borderId="33" xfId="0" applyNumberFormat="1" applyFont="1" applyBorder="1" applyAlignment="1">
      <alignment horizontal="center" vertical="center" wrapText="1"/>
    </xf>
    <xf numFmtId="164" fontId="9" fillId="6" borderId="26" xfId="2" applyNumberFormat="1" applyFont="1" applyFill="1" applyBorder="1" applyAlignment="1">
      <alignment horizontal="center" vertical="center"/>
    </xf>
    <xf numFmtId="164" fontId="9" fillId="6" borderId="26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44" fontId="8" fillId="0" borderId="1" xfId="1" applyFont="1" applyFill="1" applyBorder="1" applyAlignment="1">
      <alignment vertical="center" wrapText="1"/>
    </xf>
    <xf numFmtId="42" fontId="12" fillId="5" borderId="26" xfId="0" applyNumberFormat="1" applyFont="1" applyFill="1" applyBorder="1" applyAlignment="1">
      <alignment vertical="center"/>
    </xf>
    <xf numFmtId="0" fontId="4" fillId="11" borderId="0" xfId="0" applyFont="1" applyFill="1"/>
    <xf numFmtId="0" fontId="4" fillId="11" borderId="0" xfId="0" applyFont="1" applyFill="1" applyBorder="1"/>
    <xf numFmtId="0" fontId="4" fillId="11" borderId="0" xfId="0" applyFont="1" applyFill="1" applyBorder="1" applyAlignment="1">
      <alignment horizontal="center"/>
    </xf>
    <xf numFmtId="0" fontId="8" fillId="11" borderId="0" xfId="0" applyFont="1" applyFill="1" applyBorder="1" applyAlignment="1">
      <alignment horizontal="center" vertical="center" wrapText="1"/>
    </xf>
    <xf numFmtId="0" fontId="4" fillId="11" borderId="35" xfId="0" applyFont="1" applyFill="1" applyBorder="1"/>
    <xf numFmtId="164" fontId="4" fillId="11" borderId="36" xfId="2" applyNumberFormat="1" applyFont="1" applyFill="1" applyBorder="1"/>
    <xf numFmtId="0" fontId="5" fillId="0" borderId="6" xfId="0" applyFont="1" applyBorder="1"/>
    <xf numFmtId="0" fontId="0" fillId="11" borderId="0" xfId="0" applyFill="1" applyBorder="1"/>
    <xf numFmtId="0" fontId="10" fillId="11" borderId="35" xfId="0" applyFont="1" applyFill="1" applyBorder="1"/>
    <xf numFmtId="0" fontId="10" fillId="11" borderId="0" xfId="0" applyFont="1" applyFill="1" applyBorder="1" applyAlignment="1">
      <alignment horizontal="center"/>
    </xf>
    <xf numFmtId="0" fontId="4" fillId="11" borderId="37" xfId="0" applyFont="1" applyFill="1" applyBorder="1"/>
    <xf numFmtId="0" fontId="4" fillId="11" borderId="20" xfId="0" applyFont="1" applyFill="1" applyBorder="1"/>
    <xf numFmtId="164" fontId="4" fillId="11" borderId="38" xfId="2" applyNumberFormat="1" applyFont="1" applyFill="1" applyBorder="1"/>
    <xf numFmtId="0" fontId="4" fillId="11" borderId="27" xfId="0" applyFont="1" applyFill="1" applyBorder="1"/>
    <xf numFmtId="0" fontId="4" fillId="11" borderId="11" xfId="0" applyFont="1" applyFill="1" applyBorder="1"/>
    <xf numFmtId="164" fontId="4" fillId="11" borderId="39" xfId="2" applyNumberFormat="1" applyFont="1" applyFill="1" applyBorder="1"/>
    <xf numFmtId="0" fontId="14" fillId="2" borderId="6" xfId="0" applyFont="1" applyFill="1" applyBorder="1" applyAlignment="1">
      <alignment horizontal="left"/>
    </xf>
    <xf numFmtId="0" fontId="15" fillId="11" borderId="0" xfId="0" applyFont="1" applyFill="1"/>
    <xf numFmtId="0" fontId="16" fillId="11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2" fillId="8" borderId="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7" fillId="11" borderId="32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/>
    </xf>
    <xf numFmtId="0" fontId="17" fillId="11" borderId="23" xfId="0" applyFont="1" applyFill="1" applyBorder="1" applyAlignment="1">
      <alignment horizontal="left" vertical="center" wrapText="1"/>
    </xf>
    <xf numFmtId="0" fontId="17" fillId="11" borderId="24" xfId="0" applyFont="1" applyFill="1" applyBorder="1" applyAlignment="1">
      <alignment horizontal="left" vertical="center" wrapText="1"/>
    </xf>
    <xf numFmtId="0" fontId="17" fillId="11" borderId="40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wrapText="1"/>
    </xf>
    <xf numFmtId="0" fontId="9" fillId="10" borderId="12" xfId="0" applyFont="1" applyFill="1" applyBorder="1" applyAlignment="1">
      <alignment horizont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4">
    <cellStyle name="Hyperlink" xfId="3" xr:uid="{D3B7353A-AD6F-41F2-858B-A9C2AFCAB6D6}"/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106680</xdr:rowOff>
    </xdr:to>
    <xdr:sp macro="" textlink="">
      <xdr:nvSpPr>
        <xdr:cNvPr id="2049" name="AutoShape 1" descr="data:image/png;base64,iVBORw0KGgoAAAANSUhEUgAAAIMAAABqCAYAAACf1uIsAAAQAElEQVR4AexdCXxU1dX/v1mTTFYSQvYECAlrANnKrqCobLW2gjti3dq6Yl3RH2rdqmhta/Wrtp9a+9XlU6pfRQWVfQ/7juyQkASykH2dme/8b/KGSUgISEj7JjO/OfPuu/e+e++753/PPefc+96Y3P6PvwcaesAE/8ffAw094AdDQ0f4D4AfDH4UeHrADwZPV/gDfjD4MeDpAT8YPF3hD/jBYAAMtFcT/WBor542QD1+MBiASe3VRD8Y2qunDVCPHwwGYFJ7NdEPhvbqaQPU4weDAZjUXk30g6G9etoA9fjBcB5M8rVL/WDwNY6ex/34wXAenedrl/rB4GscPY/78YPhPDrP1y71eTDUVVbi5O7dKNq+XR0LNm1C/oYNyFu9ClX5+R5+lh87ptJPZGaiaMcOFG7bpo7F338PV12dJ58vB3waDMV79+LYokUIio+HIyEBbpcLTqcTUYMGIXroMJRnZ3t4m5+5DqE9eiCif3/UVVXBEhyM4K5dEdili5TxHZw1NZ68vhrwSTBUnTihRr8lMBCxo0ehrqwMtrAwhKamIjIjAzWlpSjPOQaT3Y6CzZvhFoA4EhJRW1ICs8WCyH794BAAMZ6SJXb0GBSLdKG0cAmg/GAwSA9U5OWC00JwcjICZFTDYkVAdDSgaTDbbIoqc3ORt2w5NMjHZELOsqWwRUSgprgYmpybGvLZQkJgCw8HBCChaWmwR0bi4Ecfoa68XC70va/JV26Jo7hgy2bUnCxGl5EjYQkKQk1REawiHapFN6jIyUGlSAzer8lmRfwVV8DicCAoLg4RffqiMjcH9k6dmAyXTAmlBw+iIi9PhV0ybVBqBAm4ul5zDYr37QV1CZXZh358AgzUBfZ/9CGCYuNgFtF/Yt06VJ88CY5k8orzflBsrCiCtXDV1srIrlBTg1vClAK28HCEdO+upALzVxUUIDgpCWS+LTRUgcYqR0ocKp/BySlwVlcjf/16ZvcZMjwYamSezxcLIfHKiYppHN1RgwercKHoA4W7diF3+TJRFrNQkZWN8qNHYbJaYZUpgNLjpFgOtaJDuKproJnNgNuN6sJCsMzCbVtxQhTLgi1bULRzJ6hgUvlkviDRKQKiO+PE+kwFDF9AhKHBUCli/PiqlYgSC8Aucz5HORmVt2I5Ds+bB5hMCE9PR3iv3qiQaSK8d2+UHj0Cp5ibZLhFAMGRTz2BOkPh1i3Y//FHMMvUEiaWBTQTOg8egmDRP6pkGtn/4QeoEBPULGAKkPqCk5LRqW8/UBJxmjI6IAwLBjKXIjugczSOiQKYu2IFKAkKNm1EWHpPpN50E6IGDoTJbEZAVJRiqlV0hLgxYxVIqE+4nXVq6nCLNHDV1Yq0CEXCZRMQ2q2bsj469e0LaBoCRJdInDgJ3aZNV0Di9HBcpqLc5ctxQMDjdjlF+ixHrVgtMPDHsGDY++47MAcFQhNNP/pHwxEzahTCevVCzMhRoPinSdgsX4S5nCKoZ5hsdkAzKT1Cg4YwWgzCeLTwoUSh7yHyootA6jJiBBInT1G6SbUoq8dXrWrhSmNEGxYMve+5V/hoUlQi2r1bfAUc7bUVFXBL31eLEug9Ul2SXidpVCDpf6BXkSaiScDEqQUiQQgQ6gxOsR6YlxJDilJ6BKckOqN4PZXH8qyjyoNJM5V1RQ4cgJiLL1bZjfpjas+Gt2VdVvEQhqWlo1aUP2dVtYzuGuUooinpEk3fIR5H6gLVRYXiYMoBHVFkIhnuloaQgdUymjWBjlvczbXiY6jKP4EqsUJqBQz0OHIqYr4aEf/moCBQ8aS1Qj0jNKUrKo/nwZGUKDpGEIITk2AW/4QUbdivYcHAHg+KiUGgUKUodfmi8dP9TEZbRTFkOkd2TWkZTMIkc0AAYDKBZqPJYkYE9QHRFWrLK5QeYBcPpb1TpGKoBpYCFXYKUFy1NWrqoc5hMpvBKahALA36IkrE5R1Ks1TiWaeRybBgOPT5Z2LWrVdrCCHdu4mbuT84YrO++lIxiyYnRb3ZZkWNOJs4LRAQtDrM9gBlDtIyoNex7PBhlO7fL/6HcnDKMAcGgRKgjGaoAMhd54RTpIVLXNEVYsEUbt+G8J69RMdIV9YEyzghPofCrVuNjAUYFgwRYi5SbBeKj4Hi32Q2i9MpFtEjRmLDo4+gQJhDXYKgCE5JAdcnKmU9ouzIEfE3ZMElXsZwUTjtojCGyMgOoIQ5fhx0LNH3UHbokEw7caDJeXLnDrjEQXX400+wbtb96DxoMDglmARoZVlZytNJ3YG+ByOjwbBgoAOo5mQRIKM1Z9FixSwqfxzRJXv3oezQQbH/M2GRUa5ZLErjD0lOUX6HMPE90I9AfwLLoXcxoHNnRAg4ogYMQJRYCyHiZ7AGh4AKJr2ZXKgqWJeJmuISEIScgqhPfP/2Wyg7chidhwxBgKxd+MHwb+gBTdMQKz6DaFmHSLjySpQeOoSiPbtVS7j8XFdZhUhxRsGkqeVnKpqVskZBi0C3MjSTCSSCyFkjSqjoBzWiQHJ64Uin4kgrhYCi57FOFNMgcXkzT754Hu2RUYgZOxaJkyarpW5VuYF/TAZuO6BpypoIUotNfWALCcVe8T9oAoDa0hLoH5PZDI58qyMI5TJNcI6vFuuhpqQYRTu2gyPcJXoBrYtaWZFkGtcl7GGhoPVBwFBfcFVXgVImZ/FidBowUDmn6IWkPqHXZeSjscEgPV+Zlwv6DSQoc3w8ymX9oUrm/soGpdHtdIGg4XTilPUHR2KisgzqxFzUTGZRQB311obNphavzAF2WB0OQADkdrnBKUEzmwQw+WrTS9GWzdCsVtAlDfnYZGoguCRo+K8Cg5HvovxolmKYfg8BUZEq2HX6tTgpo94pTDcLo2EyKWZT/NNwJEM1TUNwUgqs4rOoKy+DRVYmrSJdqCzWyGKVuk5KqxQL4uT27UovkFMosDAgxDDXOSRo+K/hwdCUA7bwCBWliQ8h/vLL1ZpBgVgcZGa5mIqc78tFv6jMzkaFUMn33yuzsuzQYZTIymTRtm0oO3hQlMIjoKnIaylZ4sZfKusYTlU290GoQMOP1nA0+sHwYAgUK8AtFoXOCC5KkXlFYvMHxcWDCmDkgAGIlEWrphTRrx9oVYT17IlOGRng0nfUoEH1R7EoVH65NjC6CzSRLHRuuTUN3mCgFLE0OLn0Nhj1aHgw2MRPQJ+BzgBaEFTySsWRpBasRCGka1lP9z4qJVOYS/DQq+idpoe5X1IT/cElaxtVhQVKP/H2J1D34FSh5zfy0fhgEDcyTUGdCQFduognMgxF4i6mlu9IThbfwEk9udHRZLXBHBgA6gZ1lRWN0vQTeidtoSH1jqWcHATGxsAuderpVFS5bqGfG/lofDBERIB6gM4EOonC0tNQJwtY9DZS9FMf0NO9jxztZYePqC1yVnEweU83zMfzE2vWILR7qnrOguBKnDQFlCTgR/SSsoMHlALKU6OT4cFgMpvF1LN4+MApIqJfhih7daDSGJyUpEa1J4NXwCorkVzsovnIqYZTglcy6HcwiSVistuR9eWXYoYGI278eE8WeiEtYoFomuaJM3LA8GDgKHWJ/8CbCV1GjRKA2JC3YoWKdsqqY9GOHSjZt68RlYlVQYuBiiF9EyTvPNxSFztunNoJfXLHTkSKoylA/AqqUPlRayIWq4Ta4dsOVRgeDJwWyGyIyNb7iw/L0Kws3LwJRbLCGJraA/Qa0rtI0a/ySn6XuJ8Z5oYYWgtqfEs845jmrKpWjixeC5cTBAaVSb0emqadhw7VTw1/NDwYyAFLQCCqS065nxnX8447QGVy+9y5oLmp2awIEMsjIDpabYvnApVZ3NPV4lyqlWutohQyjhQiq5i0NEJTU1GRm4NjCxcgPKMfYsaMYdEeImCofHoiDB7wCTCEdOuGvGVLoUZ9A0MozvnAC62Bo/Pno5t4JPPFlUzXNa0PZ1UV7BGdEDVsqKwzDFC+A7dIijpZjCoS51Pe6jUISojH5qefBvWGgU/OAU3VhuLhliVtlkHJpMcZ/egTYCBDQmQqoNj2MESUusQpU5EweTIOfvgBSnbvhj0svH5DjCiOmsWsdjhBpgWO7jrxR1QVFSknFRez0mbMwMGPPkaRuLTTRcoExcZ6iuY1uWvXqqexTkUaP+QTYCAbwtPSUCmLU97SgVKg76wHETl4EDbOmQNLSDCKtm5RD8Q4a2rVSNdMZrhFH+CeBloiecuXg76H46tXI2v+F0idMRPxEy4HFVU0fKpkKdwtkiFQppyGKJ84+AwYqNhxPySZ6A0Is9WKPg88iGixMCx2O9Ju/TkKG9YfqC/Qj5CfuV75KjjVWMS1HD18hNosk3rLTKTNnAlNXNE6t+l+LharhFvz9ThfOfoMGMgQR1wcHIkJyPr6K1TIMjY3sdD80yQx45FHEM6tcuI3iLv4Yhz44B/ghtaoYcMQLDoHH8KhtOgsaxMWux1JU6YgUaYYAoYbYujYoi5xaN48KacX6JuQYn3q61NgIGeCk5LVPshyWZugWemqqYFZdATI2kKlAOTgx9QDdiD1pptBabLz97+X6WA+ogcPRkSfPjj4vx8jd+VK0Aw1mc3g9MFt9sdFR2D5yVddBXt4OIP15EO/PgcG8obM4p7E8J691OgnKPJWrUSZACRp6lTEjh0LPj8Z0ae3OJT2wBQQAK5hhKSkIPXGm8DH6+ij4JRTJsvZfJIq7tJLEdG7N7jHknX4IvkkGHRG2cLDwaVpPjwbN2682pxCpVL5B2QqqKusVLpCbUkxOJ2YLBZ1DJLppsvIUYi95BJwB3WYKKcms1kv1mePPg2G5rjmEtc0FUynTB915RWgw6n2ZLFSGJmf0wP3QDDc0ajDgUEzW0AJUF1UKCalC5pwnKYlHU61VZWy/B0KmDpct0gvyG2r3w70QzORYDBZbag4lq3unH4DaBpMDUDRNA0d8dMhh4BmNoPu6uoT+YrnVXl54O5pX9mxpG7qB/x0SDDo/dR12jRMljWI8f/8DHzMTo/vqEffBUNH5eh53LcfDOfReb52qR8MvsbR87ifRmDgnj6+CueHEG33c2kH89PfT3LJCuC5XGv0vHRwqT4uLgb7/Iz3I0vsBRs3Ij8zUxG35p0x/3kkNgJDXVkZlt504w+iypycc2rGoXmfYumNN2D5LTPAmz2niw2eeeuLL4L9vPa+e5XT60y3wzfLrXtwFjIf+jU2PDFbLdPjAn0agYGjlU8k/xA6V68dzTlVT2EhuJh0ge7vP7JY/d4pHWjSttRIronseevP4I4qShMukoWlp7eU/bzjG4HBuzRu9QpJTUWoVH42xPze1/vD598DRQ07ullSF1lcS7vtdtBhxvMLQS2CgYs1w//4Osa8+95ZETeWXIgG+mKZfR9+CCP/8lcMfnmuLJGHtHiLlBzhsqweO/5SZDz8CC70HooWwdBiC883wX89QlK6IkKYzNVQTVzgLXVJ7PjxGPbq7zBwVDxVFwAADRtJREFUzpx2cYpdUDBQJ9j3/vvYMHs2llx3LZbNuFkpQUf+73Nwh3JznXDs22+x9YUXsH3uy2r/QdM81E24QYV5dv3p9abJgGjfhVu3YNfrr4vS9RAWXzsdVFTXzZqFve+8ox61b3oRFefcZcuw9bcvYs09d2PpDdfju6t/guUzZ0rbH8ehTz4B76Xpdfo55/NsaTe35a+55x4snnaNXHsLNjz+OI58/jm4W0rPyyPj9PY31w98kIe6wobZj2PFrbdi5R23Y/1jj4JxJfv2oumHFhnvl2Xu//v7aln+wAcfSP2PYfH0afVtEeXz2HffnVE/u2BgYOdRC9795hvIWfQd+PQS34WQIw3a9tJLOPqvfzW9J3We9fXXIFi4vb26IF/Fef/QDD327TcqT/bCb7yTBAdu7Pufv2Ptffdhvxz5QnHueOJr/Y6vXoU9b7+FFTNvOe2vAba/+irY8Uc++0yllR44AFpHxbt3SdsXYcfvXlVAri0tbVQfT6h0b3nuOWx+ag4OffqJXJ8JvgeCLwTLWbwI2176LTJlWvBmevaCBar9xxYuhKu6msXUkwD56BdfYNWddyjg5i5ZgpL9+9S/4DBMMK+8/XYcFkuM9dZfBPXC06Nf/EuVeXT+l1g76wHs/OMfkLN4MbjTW7VF+n2TtPHAhx/ql512bBkM0jAivjVSloDk9S6Z2u86MYWK9+xR0WE9e6H7zTcjdcYtiBl7MbhbiExViW31I20gM3b/6U9K++bqJB+zS7vjDqRJB/Jdz6yKTNkhzNfrP/zPeche8DW4hG2LiAC31/e65170mfUgul13HQKio8GOry4owL6/vackD8shsQyC6Ng3C0GJxb8+4vU9f/FLdb/cTcVrT4oiuPHJJ1UeXtcS5a1coSQi28g8UYMGo8etP0ePmbei87Bh4Moq+3anSD2anGjmw7fcFe/aBXtkJBImTUL3G29E5+HDoVks4D3ue+9dEKzNXApTc5GMI6KWiIhdeOUVOBN9M2mi55lGXkciutkghh2JiRjy8svoJR3U8667MEhG0YA5T4Erh0xvKyJoD4s418vr88AsDH7xt0iTjkyTDh32u9dAcDC99OABT5v3vfceyDDG97nvfvR/7DF0v/568AGc3gKKse//HebAQCajeNdukOnqRH7oCDre8DynnOKiZ59T16cK8Hm/rF9/sQef26T4Z76WaK+0hffB9B63zMTQ115DugCZz20MnfuKgGImYDKp5z22vvA8CEbmbUrB3bpj1Nt/Qf/HZ6PXr+7G4OdfAN+0z3x1FRU4vmY1g6dRi2Bwy0gjCp2Vlarylo7cgVxTcurRtjrJf+y7bz0Vpd95l3q8TY8gCPiYWtdp0/WoNjnyBrnHkYVFDR2KlJ/9rBHgaPomTJyIThn9FXGTK7e/dR4xEglXTlSkjz6WoUjTRNsPRah0Ls+570EHDs+pZ7AMhjkC+fg/Ry/PSXwZaeLkyao+1tvcNMN8JL4uiE+NM0yTnlLJ24zkyE6+6icIiolhFvDdVJwG1InXD99qN1SmYVp3mgCHSeaAAMSOu4RBReVHjqpj058WwcCMRDWfQWyN2NHMTyJoaBIxzIbFXXKqEYzTSTOfsWo921kfi7Zurc8rDIy9ZFx9uMlvrExRw994AySOfHZ2xkMPYYCIcJItPFxdwXsoPXQIfKaCCm1Fbq6KJzM5SNSJ/OibYyxBDqTePENiTv/2vvc+VR/r5CuCTs9RH8O30NaHgCiZHrgrWz/Xj+zPmDFj9VO12ddz0hCgS8D7zTIN0XDExetBUTCLPGHvQIscIarHffIpLv96QasUf9llnjIp5thpjGDjvUcK4y4UUYSzbI4Gvh+a4dNIgKKZzSB52qVp4B+c8l9m1j5wP74aN07oEiwV64fnG598QiyJfPDjBt8Tx1A9VebUg4Qg4sitj238y/awPpKnzsZZ1BmVaxWQH45qOTT7daSkeOIrsrMAkeCeiDMEVP1nSGfSKTDwrA2ICiWfW2RR7CQe24PK2TFSkaZpoEST4Fl9Oe9miu9/1x/+oCSBs9LrdT5Slslmh2bSmi2rmq8rlhSLI0j43HweST6rL19qrmekIqqHmx75RLkeV1taBr59Rj8/32Obg4FeMjMfWpGWtefLMvkYvVQpA8Xd6uIP85GoTC25/jrouga9fRmidI39xwe4XMzWSctXYOLSpYgaOozZTyMl+SSWktBbl5Coc/7yH270i2i56OGmR2/QUAJyqmua54eetzkYaDby/UhskC5GGT5r0geYiD9XXf17F8/mWj7fwHxkSlX+CQabJylXEKPEK/0JFVkiahtyDpk7Vz1WF9K1K/ifFa2JVl2Zq5bFNk6PDcU0PnjV1zih8Rm9kXpMOdvE6/QIryP/30I/dSQm6ME2ObY9GMQMs0XUK2LVhQXIWrDgtIZW5uUhZ9Gi0+IZ4YiP5wGuujrUFBWqsPcPfReqs7wjJRw58CKIPFdM5vuXCAo0+RwWp9I3U6eAtOett+Btb4f26AF7wwtFvS/jI3ne+bzT+BQWzzk10mPqrVwynqDLfORhVR/rpPWh4pv5iRArh/oFk/Iz16k/SWHYm8qPHMFx8UXocW29gtkyGASZnE/PlnT72yJTRMzoMXp7sfuN1+s7Xcpj53Dq2CiuUW9x58ksgdDuqfIrPHU6QdOJ5ZKxPPIdTat++UsByenacKf+/RHRr6+6loCh+5ZmLuskceQe+eyf4L/fkmgG2sLDVH7+lB7Y36idrJP/arvkuumoyM5mltMo/tLLQEnIBIL74Ecf1vsh5F4JjPyNG5C/bl19neK0ohOKeZsjSga+oZ5p7Bsqrnygh21nWQTcjt+/5nFtd8rIUM+UMn9bUYtg4Dz6rYyiL8eMxtnQpqee8rQp6cc/hiMpWZ1XHT8BauWbnn4KpGU334Si7dtVWnM/UeIj4Ot3mJYr8/Vy8c2zY9bImgG9fXA1P3WYbDZ0u/Y6EQ71t8T3LKwSn/7mZ3+Dzb95BkvER0+QsNxOAwaof5/jyKKHkXFupwtr7r0Hm597FttkXWT9o4+odQpnRSWTmyX+W17KNddAtEfws/vNN7H2/vuw5YXnwTZzbYIgZHryT65GcFISs7VI3cTZxemJGQo3b8aKW2aoPtv81FNqfUX/dzzqCn0e/DWztSnV95xepKbpoXM+8v8a9It4QyPEnqfoZUdwZGUvWCBu3wXKj+5ISFT/Ra3nZx49zBdgJE2ZCl0xKvl+Dzjq6JShdKCDiExQ+Zs0l89GjhDPm67Y0ePHKSPrq6/AqYli2CYu54zHHgfrtHeKxMi33oYtPBz80JGTNX+++P7ngWCiVcR7cDQwUYPGbB5iefTw9ZbFKUoISlG6ibnuwjUYPrpHkzPm4ovRR9ZL0LR/ee5VZETffhgp7Xfwz9YkjdNh9gLpt4ULlNTSNA32qCgMeeUVUJJ4GnI2Abm2tWwm7wx8iKTP/Q+AjpJzpWSRBt5l2cU3PvSVV9Hv4YdBb1qX0aORdNVV6Pfrh/Aj8a2nXP1TVU+vu+8BX6TluVYa3UOkwTAx9biWEXfZBNCJlHbbbRjy8lz0lxXQ7jfcqK6lm9ZzXUOAT0oPlxHKepkvRpxe8RMmoKusMwyYMwfjP53XaITyf7JH/fW/0fNXv0Li1KmgxzBx8hSk33knBj3/PEa/865y6bI/0sWdroO0oTp16CoS6Ud/fB29heH0fPKtcAlXXIlUupSlDy56+hlQcqnM8pPy0/p77/Hz28TVHSQxp76cSkb815+RIffJ++dehsQpU5A6YwYyZj+BMX97H3zPxKkroDy86XfcCbax+w03eCd5wpSCTCclTf2xJ9470AgM1J67Tp+umEcGngtFi1vXu2CGOUKTxYXKBgx56WVkPPIokq++GmRARL9+qp6u06ahqZNF0zRQIeRaxkXPPKOYkiYdFz18ONjGuPHj1bWJEyexmtPIEZ8A1tvr7nq//EBhRh/xBMZPuFw6P/C0/PTa8VH8/iIx+s9+QgGOawP09rG+mDFjVH18gQfPmxagaZroK3I/069FXxHfg557HgReTwEUXw1Ic9v7Gu5TYN+yPEoU7zSGOZASJ00G73/Qs8+Caww97/oFEmXhiVME83gTpR37lWV2GX1KX/POQ14wnRQ1ZIh3kifcCAyeWH+gQ/aAHwwdku3N37QfDM33S4eM9YOhQ7K9+Zv2g6H5fumQsX4wdEi2N3/TfjA03y/nGOsb2f1g8A0+tsld+MHQJt3oG4X4weAbfGyTu/CDoU260TcKMSQY3IdmwbXG0SbkXO1At9GzW6VtnfpgT3jPVslZeNKwyDAkGAzb2//hDfeD4T+cQe3ZPEOCQetyG7Sen54FtZ7HJOX89aWb0RqlfPgmEj7+c6tkCnG0J//atC5DggGBvaGFX9E2FHEFLhme3iqFTBgDx4SxrZJmtbYpg9qzMGOCoT17qAPV5QdDB2J2a7fqB0NrPdSB0v8fAAD//7xIBjMAAAAGSURBVAMAxNCbqmZyPigAAAAASUVORK5CYII=">
          <a:extLst>
            <a:ext uri="{FF2B5EF4-FFF2-40B4-BE49-F238E27FC236}">
              <a16:creationId xmlns:a16="http://schemas.microsoft.com/office/drawing/2014/main" id="{911D4768-EF49-49DD-B867-952F3897B914}"/>
            </a:ext>
          </a:extLst>
        </xdr:cNvPr>
        <xdr:cNvSpPr>
          <a:spLocks noChangeAspect="1" noChangeArrowheads="1"/>
        </xdr:cNvSpPr>
      </xdr:nvSpPr>
      <xdr:spPr bwMode="auto">
        <a:xfrm>
          <a:off x="549402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45720</xdr:rowOff>
    </xdr:to>
    <xdr:sp macro="" textlink="">
      <xdr:nvSpPr>
        <xdr:cNvPr id="2050" name="AutoShape 2" descr="data:image/png;base64,iVBORw0KGgoAAAANSUhEUgAAAIMAAABqCAYAAACf1uIsAAAQAElEQVR4AexdCXxU1dX/v1mTTFYSQvYECAlrANnKrqCobLW2gjti3dq6Yl3RH2rdqmhta/Wrtp9a+9XlU6pfRQWVfQ/7juyQkASykH2dme/8b/KGSUgISEj7JjO/OfPuu/e+e++753/PPefc+96Y3P6PvwcaesAE/8ffAw094AdDQ0f4D4AfDH4UeHrADwZPV/gDfjD4MeDpAT8YPF3hD/jBYAAMtFcT/WBor542QD1+MBiASe3VRD8Y2qunDVCPHwwGYFJ7NdEPhvbqaQPU4weDAZjUXk30g6G9etoA9fjBcB5M8rVL/WDwNY6ex/34wXAenedrl/rB4GscPY/78YPhPDrP1y71eTDUVVbi5O7dKNq+XR0LNm1C/oYNyFu9ClX5+R5+lh87ptJPZGaiaMcOFG7bpo7F338PV12dJ58vB3waDMV79+LYokUIio+HIyEBbpcLTqcTUYMGIXroMJRnZ3t4m5+5DqE9eiCif3/UVVXBEhyM4K5dEdili5TxHZw1NZ68vhrwSTBUnTihRr8lMBCxo0ehrqwMtrAwhKamIjIjAzWlpSjPOQaT3Y6CzZvhFoA4EhJRW1ICs8WCyH794BAAMZ6SJXb0GBSLdKG0cAmg/GAwSA9U5OWC00JwcjICZFTDYkVAdDSgaTDbbIoqc3ORt2w5NMjHZELOsqWwRUSgprgYmpybGvLZQkJgCw8HBCChaWmwR0bi4Ecfoa68XC70va/JV26Jo7hgy2bUnCxGl5EjYQkKQk1REawiHapFN6jIyUGlSAzer8lmRfwVV8DicCAoLg4RffqiMjcH9k6dmAyXTAmlBw+iIi9PhV0ybVBqBAm4ul5zDYr37QV1CZXZh358AgzUBfZ/9CGCYuNgFtF/Yt06VJ88CY5k8orzflBsrCiCtXDV1srIrlBTg1vClAK28HCEdO+upALzVxUUIDgpCWS+LTRUgcYqR0ocKp/BySlwVlcjf/16ZvcZMjwYamSezxcLIfHKiYppHN1RgwercKHoA4W7diF3+TJRFrNQkZWN8qNHYbJaYZUpgNLjpFgOtaJDuKproJnNgNuN6sJCsMzCbVtxQhTLgi1bULRzJ6hgUvlkviDRKQKiO+PE+kwFDF9AhKHBUCli/PiqlYgSC8Aucz5HORmVt2I5Ds+bB5hMCE9PR3iv3qiQaSK8d2+UHj0Cp5ibZLhFAMGRTz2BOkPh1i3Y//FHMMvUEiaWBTQTOg8egmDRP6pkGtn/4QeoEBPULGAKkPqCk5LRqW8/UBJxmjI6IAwLBjKXIjugczSOiQKYu2IFKAkKNm1EWHpPpN50E6IGDoTJbEZAVJRiqlV0hLgxYxVIqE+4nXVq6nCLNHDV1Yq0CEXCZRMQ2q2bsj469e0LaBoCRJdInDgJ3aZNV0Di9HBcpqLc5ctxQMDjdjlF+ixHrVgtMPDHsGDY++47MAcFQhNNP/pHwxEzahTCevVCzMhRoPinSdgsX4S5nCKoZ5hsdkAzKT1Cg4YwWgzCeLTwoUSh7yHyootA6jJiBBInT1G6SbUoq8dXrWrhSmNEGxYMve+5V/hoUlQi2r1bfAUc7bUVFXBL31eLEug9Ul2SXidpVCDpf6BXkSaiScDEqQUiQQgQ6gxOsR6YlxJDilJ6BKckOqN4PZXH8qyjyoNJM5V1RQ4cgJiLL1bZjfpjas+Gt2VdVvEQhqWlo1aUP2dVtYzuGuUooinpEk3fIR5H6gLVRYXiYMoBHVFkIhnuloaQgdUymjWBjlvczbXiY6jKP4EqsUJqBQz0OHIqYr4aEf/moCBQ8aS1Qj0jNKUrKo/nwZGUKDpGEIITk2AW/4QUbdivYcHAHg+KiUGgUKUodfmi8dP9TEZbRTFkOkd2TWkZTMIkc0AAYDKBZqPJYkYE9QHRFWrLK5QeYBcPpb1TpGKoBpYCFXYKUFy1NWrqoc5hMpvBKahALA36IkrE5R1Ks1TiWaeRybBgOPT5Z2LWrVdrCCHdu4mbuT84YrO++lIxiyYnRb3ZZkWNOJs4LRAQtDrM9gBlDtIyoNex7PBhlO7fL/6HcnDKMAcGgRKgjGaoAMhd54RTpIVLXNEVYsEUbt+G8J69RMdIV9YEyzghPofCrVuNjAUYFgwRYi5SbBeKj4Hi32Q2i9MpFtEjRmLDo4+gQJhDXYKgCE5JAdcnKmU9ouzIEfE3ZMElXsZwUTjtojCGyMgOoIQ5fhx0LNH3UHbokEw7caDJeXLnDrjEQXX400+wbtb96DxoMDglmARoZVlZytNJ3YG+ByOjwbBgoAOo5mQRIKM1Z9FixSwqfxzRJXv3oezQQbH/M2GRUa5ZLErjD0lOUX6HMPE90I9AfwLLoXcxoHNnRAg4ogYMQJRYCyHiZ7AGh4AKJr2ZXKgqWJeJmuISEIScgqhPfP/2Wyg7chidhwxBgKxd+MHwb+gBTdMQKz6DaFmHSLjySpQeOoSiPbtVS7j8XFdZhUhxRsGkqeVnKpqVskZBi0C3MjSTCSSCyFkjSqjoBzWiQHJ64Uin4kgrhYCi57FOFNMgcXkzT754Hu2RUYgZOxaJkyarpW5VuYF/TAZuO6BpypoIUotNfWALCcVe8T9oAoDa0hLoH5PZDI58qyMI5TJNcI6vFuuhpqQYRTu2gyPcJXoBrYtaWZFkGtcl7GGhoPVBwFBfcFVXgVImZ/FidBowUDmn6IWkPqHXZeSjscEgPV+Zlwv6DSQoc3w8ymX9oUrm/soGpdHtdIGg4XTilPUHR2KisgzqxFzUTGZRQB311obNphavzAF2WB0OQADkdrnBKUEzmwQw+WrTS9GWzdCsVtAlDfnYZGoguCRo+K8Cg5HvovxolmKYfg8BUZEq2HX6tTgpo94pTDcLo2EyKWZT/NNwJEM1TUNwUgqs4rOoKy+DRVYmrSJdqCzWyGKVuk5KqxQL4uT27UovkFMosDAgxDDXOSRo+K/hwdCUA7bwCBWliQ8h/vLL1ZpBgVgcZGa5mIqc78tFv6jMzkaFUMn33yuzsuzQYZTIymTRtm0oO3hQlMIjoKnIaylZ4sZfKusYTlU290GoQMOP1nA0+sHwYAgUK8AtFoXOCC5KkXlFYvMHxcWDCmDkgAGIlEWrphTRrx9oVYT17IlOGRng0nfUoEH1R7EoVH65NjC6CzSRLHRuuTUN3mCgFLE0OLn0Nhj1aHgw2MRPQJ+BzgBaEFTySsWRpBasRCGka1lP9z4qJVOYS/DQq+idpoe5X1IT/cElaxtVhQVKP/H2J1D34FSh5zfy0fhgEDcyTUGdCQFduognMgxF4i6mlu9IThbfwEk9udHRZLXBHBgA6gZ1lRWN0vQTeidtoSH1jqWcHATGxsAuderpVFS5bqGfG/lofDBERIB6gM4EOonC0tNQJwtY9DZS9FMf0NO9jxztZYePqC1yVnEweU83zMfzE2vWILR7qnrOguBKnDQFlCTgR/SSsoMHlALKU6OT4cFgMpvF1LN4+MApIqJfhih7daDSGJyUpEa1J4NXwCorkVzsovnIqYZTglcy6HcwiSVistuR9eWXYoYGI278eE8WeiEtYoFomuaJM3LA8GDgKHWJ/8CbCV1GjRKA2JC3YoWKdsqqY9GOHSjZt68RlYlVQYuBiiF9EyTvPNxSFztunNoJfXLHTkSKoylA/AqqUPlRayIWq4Ta4dsOVRgeDJwWyGyIyNb7iw/L0Kws3LwJRbLCGJraA/Qa0rtI0a/ySn6XuJ8Z5oYYWgtqfEs845jmrKpWjixeC5cTBAaVSb0emqadhw7VTw1/NDwYyAFLQCCqS065nxnX8447QGVy+9y5oLmp2awIEMsjIDpabYvnApVZ3NPV4lyqlWutohQyjhQiq5i0NEJTU1GRm4NjCxcgPKMfYsaMYdEeImCofHoiDB7wCTCEdOuGvGVLoUZ9A0MozvnAC62Bo/Pno5t4JPPFlUzXNa0PZ1UV7BGdEDVsqKwzDFC+A7dIijpZjCoS51Pe6jUISojH5qefBvWGgU/OAU3VhuLhliVtlkHJpMcZ/egTYCBDQmQqoNj2MESUusQpU5EweTIOfvgBSnbvhj0svH5DjCiOmsWsdjhBpgWO7jrxR1QVFSknFRez0mbMwMGPPkaRuLTTRcoExcZ6iuY1uWvXqqexTkUaP+QTYCAbwtPSUCmLU97SgVKg76wHETl4EDbOmQNLSDCKtm5RD8Q4a2rVSNdMZrhFH+CeBloiecuXg76H46tXI2v+F0idMRPxEy4HFVU0fKpkKdwtkiFQppyGKJ84+AwYqNhxPySZ6A0Is9WKPg88iGixMCx2O9Ju/TkKG9YfqC/Qj5CfuV75KjjVWMS1HD18hNosk3rLTKTNnAlNXNE6t+l+LharhFvz9ThfOfoMGMgQR1wcHIkJyPr6K1TIMjY3sdD80yQx45FHEM6tcuI3iLv4Yhz44B/ghtaoYcMQLDoHH8KhtOgsaxMWux1JU6YgUaYYAoYbYujYoi5xaN48KacX6JuQYn3q61NgIGeCk5LVPshyWZugWemqqYFZdATI2kKlAOTgx9QDdiD1pptBabLz97+X6WA+ogcPRkSfPjj4vx8jd+VK0Aw1mc3g9MFt9sdFR2D5yVddBXt4OIP15EO/PgcG8obM4p7E8J691OgnKPJWrUSZACRp6lTEjh0LPj8Z0ae3OJT2wBQQAK5hhKSkIPXGm8DH6+ij4JRTJsvZfJIq7tJLEdG7N7jHknX4IvkkGHRG2cLDwaVpPjwbN2682pxCpVL5B2QqqKusVLpCbUkxOJ2YLBZ1DJLppsvIUYi95BJwB3WYKKcms1kv1mePPg2G5rjmEtc0FUynTB915RWgw6n2ZLFSGJmf0wP3QDDc0ajDgUEzW0AJUF1UKCalC5pwnKYlHU61VZWy/B0KmDpct0gvyG2r3w70QzORYDBZbag4lq3unH4DaBpMDUDRNA0d8dMhh4BmNoPu6uoT+YrnVXl54O5pX9mxpG7qB/x0SDDo/dR12jRMljWI8f/8DHzMTo/vqEffBUNH5eh53LcfDOfReb52qR8MvsbR87ifRmDgnj6+CueHEG33c2kH89PfT3LJCuC5XGv0vHRwqT4uLgb7/Iz3I0vsBRs3Ij8zUxG35p0x/3kkNgJDXVkZlt504w+iypycc2rGoXmfYumNN2D5LTPAmz2niw2eeeuLL4L9vPa+e5XT60y3wzfLrXtwFjIf+jU2PDFbLdPjAn0agYGjlU8k/xA6V68dzTlVT2EhuJh0ge7vP7JY/d4pHWjSttRIronseevP4I4qShMukoWlp7eU/bzjG4HBuzRu9QpJTUWoVH42xPze1/vD598DRQ07ullSF1lcS7vtdtBhxvMLQS2CgYs1w//4Osa8+95ZETeWXIgG+mKZfR9+CCP/8lcMfnmuLJGHtHiLlBzhsqweO/5SZDz8CC70HooWwdBiC883wX89QlK6IkKYzNVQTVzgLXVJ7PjxGPbq7zBwVDxVFwAADRtJREFUzpx2cYpdUDBQJ9j3/vvYMHs2llx3LZbNuFkpQUf+73Nwh3JznXDs22+x9YUXsH3uy2r/QdM81E24QYV5dv3p9abJgGjfhVu3YNfrr4vS9RAWXzsdVFTXzZqFve+8ox61b3oRFefcZcuw9bcvYs09d2PpDdfju6t/guUzZ0rbH8ehTz4B76Xpdfo55/NsaTe35a+55x4snnaNXHsLNjz+OI58/jm4W0rPyyPj9PY31w98kIe6wobZj2PFrbdi5R23Y/1jj4JxJfv2oumHFhnvl2Xu//v7aln+wAcfSP2PYfH0afVtEeXz2HffnVE/u2BgYOdRC9795hvIWfQd+PQS34WQIw3a9tJLOPqvfzW9J3We9fXXIFi4vb26IF/Fef/QDD327TcqT/bCb7yTBAdu7Pufv2Ptffdhvxz5QnHueOJr/Y6vXoU9b7+FFTNvOe2vAba/+irY8Uc++0yllR44AFpHxbt3SdsXYcfvXlVAri0tbVQfT6h0b3nuOWx+ag4OffqJXJ8JvgeCLwTLWbwI2176LTJlWvBmevaCBar9xxYuhKu6msXUkwD56BdfYNWddyjg5i5ZgpL9+9S/4DBMMK+8/XYcFkuM9dZfBPXC06Nf/EuVeXT+l1g76wHs/OMfkLN4MbjTW7VF+n2TtPHAhx/ql512bBkM0jAivjVSloDk9S6Z2u86MYWK9+xR0WE9e6H7zTcjdcYtiBl7MbhbiExViW31I20gM3b/6U9K++bqJB+zS7vjDqRJB/Jdz6yKTNkhzNfrP/zPeche8DW4hG2LiAC31/e65170mfUgul13HQKio8GOry4owL6/vackD8shsQyC6Ng3C0GJxb8+4vU9f/FLdb/cTcVrT4oiuPHJJ1UeXtcS5a1coSQi28g8UYMGo8etP0ePmbei87Bh4Moq+3anSD2anGjmw7fcFe/aBXtkJBImTUL3G29E5+HDoVks4D3ue+9dEKzNXApTc5GMI6KWiIhdeOUVOBN9M2mi55lGXkciutkghh2JiRjy8svoJR3U8667MEhG0YA5T4Erh0xvKyJoD4s418vr88AsDH7xt0iTjkyTDh32u9dAcDC99OABT5v3vfceyDDG97nvfvR/7DF0v/568AGc3gKKse//HebAQCajeNdukOnqRH7oCDre8DynnOKiZ59T16cK8Hm/rF9/sQef26T4Z76WaK+0hffB9B63zMTQ115DugCZz20MnfuKgGImYDKp5z22vvA8CEbmbUrB3bpj1Nt/Qf/HZ6PXr+7G4OdfAN+0z3x1FRU4vmY1g6dRi2Bwy0gjCp2Vlarylo7cgVxTcurRtjrJf+y7bz0Vpd95l3q8TY8gCPiYWtdp0/WoNjnyBrnHkYVFDR2KlJ/9rBHgaPomTJyIThn9FXGTK7e/dR4xEglXTlSkjz6WoUjTRNsPRah0Ls+570EHDs+pZ7AMhjkC+fg/Ry/PSXwZaeLkyao+1tvcNMN8JL4uiE+NM0yTnlLJ24zkyE6+6icIiolhFvDdVJwG1InXD99qN1SmYVp3mgCHSeaAAMSOu4RBReVHjqpj058WwcCMRDWfQWyN2NHMTyJoaBIxzIbFXXKqEYzTSTOfsWo921kfi7Zurc8rDIy9ZFx9uMlvrExRw994AySOfHZ2xkMPYYCIcJItPFxdwXsoPXQIfKaCCm1Fbq6KJzM5SNSJ/OibYyxBDqTePENiTv/2vvc+VR/r5CuCTs9RH8O30NaHgCiZHrgrWz/Xj+zPmDFj9VO12ddz0hCgS8D7zTIN0XDExetBUTCLPGHvQIscIarHffIpLv96QasUf9llnjIp5thpjGDjvUcK4y4UUYSzbI4Gvh+a4dNIgKKZzSB52qVp4B+c8l9m1j5wP74aN07oEiwV64fnG598QiyJfPDjBt8Tx1A9VebUg4Qg4sitj238y/awPpKnzsZZ1BmVaxWQH45qOTT7daSkeOIrsrMAkeCeiDMEVP1nSGfSKTDwrA2ICiWfW2RR7CQe24PK2TFSkaZpoEST4Fl9Oe9miu9/1x/+oCSBs9LrdT5Slslmh2bSmi2rmq8rlhSLI0j43HweST6rL19qrmekIqqHmx75RLkeV1taBr59Rj8/32Obg4FeMjMfWpGWtefLMvkYvVQpA8Xd6uIP85GoTC25/jrouga9fRmidI39xwe4XMzWSctXYOLSpYgaOozZTyMl+SSWktBbl5Coc/7yH270i2i56OGmR2/QUAJyqmua54eetzkYaDby/UhskC5GGT5r0geYiD9XXf17F8/mWj7fwHxkSlX+CQabJylXEKPEK/0JFVkiahtyDpk7Vz1WF9K1K/ifFa2JVl2Zq5bFNk6PDcU0PnjV1zih8Rm9kXpMOdvE6/QIryP/30I/dSQm6ME2ObY9GMQMs0XUK2LVhQXIWrDgtIZW5uUhZ9Gi0+IZ4YiP5wGuujrUFBWqsPcPfReqs7wjJRw58CKIPFdM5vuXCAo0+RwWp9I3U6eAtOett+Btb4f26AF7wwtFvS/jI3ne+bzT+BQWzzk10mPqrVwynqDLfORhVR/rpPWh4pv5iRArh/oFk/Iz16k/SWHYm8qPHMFx8UXocW29gtkyGASZnE/PlnT72yJTRMzoMXp7sfuN1+s7Xcpj53Dq2CiuUW9x58ksgdDuqfIrPHU6QdOJ5ZKxPPIdTat++UsByenacKf+/RHRr6+6loCh+5ZmLuskceQe+eyf4L/fkmgG2sLDVH7+lB7Y36idrJP/arvkuumoyM5mltMo/tLLQEnIBIL74Ecf1vsh5F4JjPyNG5C/bl19neK0ohOKeZsjSga+oZ5p7Bsqrnygh21nWQTcjt+/5nFtd8rIUM+UMn9bUYtg4Dz6rYyiL8eMxtnQpqee8rQp6cc/hiMpWZ1XHT8BauWbnn4KpGU334Si7dtVWnM/UeIj4Ot3mJYr8/Vy8c2zY9bImgG9fXA1P3WYbDZ0u/Y6EQ71t8T3LKwSn/7mZ3+Dzb95BkvER0+QsNxOAwaof5/jyKKHkXFupwtr7r0Hm597FttkXWT9o4+odQpnRSWTmyX+W17KNddAtEfws/vNN7H2/vuw5YXnwTZzbYIgZHryT65GcFISs7VI3cTZxemJGQo3b8aKW2aoPtv81FNqfUX/dzzqCn0e/DWztSnV95xepKbpoXM+8v8a9It4QyPEnqfoZUdwZGUvWCBu3wXKj+5ISFT/Ra3nZx49zBdgJE2ZCl0xKvl+Dzjq6JShdKCDiExQ+Zs0l89GjhDPm67Y0ePHKSPrq6/AqYli2CYu54zHHgfrtHeKxMi33oYtPBz80JGTNX+++P7ngWCiVcR7cDQwUYPGbB5iefTw9ZbFKUoISlG6ibnuwjUYPrpHkzPm4ovRR9ZL0LR/ee5VZETffhgp7Xfwz9YkjdNh9gLpt4ULlNTSNA32qCgMeeUVUJJ4GnI2Abm2tWwm7wx8iKTP/Q+AjpJzpWSRBt5l2cU3PvSVV9Hv4YdBb1qX0aORdNVV6Pfrh/Aj8a2nXP1TVU+vu+8BX6TluVYa3UOkwTAx9biWEXfZBNCJlHbbbRjy8lz0lxXQ7jfcqK6lm9ZzXUOAT0oPlxHKepkvRpxe8RMmoKusMwyYMwfjP53XaITyf7JH/fW/0fNXv0Li1KmgxzBx8hSk33knBj3/PEa/865y6bI/0sWdroO0oTp16CoS6Ud/fB29heH0fPKtcAlXXIlUupSlDy56+hlQcqnM8pPy0/p77/Hz28TVHSQxp76cSkb815+RIffJ++dehsQpU5A6YwYyZj+BMX97H3zPxKkroDy86XfcCbax+w03eCd5wpSCTCclTf2xJ9470AgM1J67Tp+umEcGngtFi1vXu2CGOUKTxYXKBgx56WVkPPIokq++GmRARL9+qp6u06ahqZNF0zRQIeRaxkXPPKOYkiYdFz18ONjGuPHj1bWJEyexmtPIEZ8A1tvr7nq//EBhRh/xBMZPuFw6P/C0/PTa8VH8/iIx+s9+QgGOawP09rG+mDFjVH18gQfPmxagaZroK3I/069FXxHfg557HgReTwEUXw1Ic9v7Gu5TYN+yPEoU7zSGOZASJ00G73/Qs8+Caww97/oFEmXhiVME83gTpR37lWV2GX1KX/POQ14wnRQ1ZIh3kifcCAyeWH+gQ/aAHwwdku3N37QfDM33S4eM9YOhQ7K9+Zv2g6H5fumQsX4wdEi2N3/TfjA03y/nGOsb2f1g8A0+tsld+MHQJt3oG4X4weAbfGyTu/CDoU260TcKMSQY3IdmwbXG0SbkXO1At9GzW6VtnfpgT3jPVslZeNKwyDAkGAzb2//hDfeD4T+cQe3ZPEOCQetyG7Sen54FtZ7HJOX89aWb0RqlfPgmEj7+c6tkCnG0J//atC5DggGBvaGFX9E2FHEFLhme3iqFTBgDx4SxrZJmtbYpg9qzMGOCoT17qAPV5QdDB2J2a7fqB0NrPdSB0v8fAAD//7xIBjMAAAAGSURBVAMAxNCbqmZyPigAAAAASUVORK5CYII=">
          <a:extLst>
            <a:ext uri="{FF2B5EF4-FFF2-40B4-BE49-F238E27FC236}">
              <a16:creationId xmlns:a16="http://schemas.microsoft.com/office/drawing/2014/main" id="{32342125-C7B2-4473-9AD7-91AF6D80D272}"/>
            </a:ext>
          </a:extLst>
        </xdr:cNvPr>
        <xdr:cNvSpPr>
          <a:spLocks noChangeAspect="1" noChangeArrowheads="1"/>
        </xdr:cNvSpPr>
      </xdr:nvSpPr>
      <xdr:spPr bwMode="auto">
        <a:xfrm>
          <a:off x="12245340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45720</xdr:rowOff>
    </xdr:to>
    <xdr:sp macro="" textlink="">
      <xdr:nvSpPr>
        <xdr:cNvPr id="2051" name="AutoShape 3" descr="data:image/png;base64,iVBORw0KGgoAAAANSUhEUgAAAIMAAABqCAYAAACf1uIsAAAQAElEQVR4AexdCXxU1dX/v1mTTFYSQvYECAlrANnKrqCobLW2gjti3dq6Yl3RH2rdqmhta/Wrtp9a+9XlU6pfRQWVfQ/7juyQkASykH2dme/8b/KGSUgISEj7JjO/OfPuu/e+e++753/PPefc+96Y3P6PvwcaesAE/8ffAw094AdDQ0f4D4AfDH4UeHrADwZPV/gDfjD4MeDpAT8YPF3hD/jBYAAMtFcT/WBor542QD1+MBiASe3VRD8Y2qunDVCPHwwGYFJ7NdEPhvbqaQPU4weDAZjUXk30g6G9etoA9fjBcB5M8rVL/WDwNY6ex/34wXAenedrl/rB4GscPY/78YPhPDrP1y71eTDUVVbi5O7dKNq+XR0LNm1C/oYNyFu9ClX5+R5+lh87ptJPZGaiaMcOFG7bpo7F338PV12dJ58vB3waDMV79+LYokUIio+HIyEBbpcLTqcTUYMGIXroMJRnZ3t4m5+5DqE9eiCif3/UVVXBEhyM4K5dEdili5TxHZw1NZ68vhrwSTBUnTihRr8lMBCxo0ehrqwMtrAwhKamIjIjAzWlpSjPOQaT3Y6CzZvhFoA4EhJRW1ICs8WCyH794BAAMZ6SJXb0GBSLdKG0cAmg/GAwSA9U5OWC00JwcjICZFTDYkVAdDSgaTDbbIoqc3ORt2w5NMjHZELOsqWwRUSgprgYmpybGvLZQkJgCw8HBCChaWmwR0bi4Ecfoa68XC70va/JV26Jo7hgy2bUnCxGl5EjYQkKQk1REawiHapFN6jIyUGlSAzer8lmRfwVV8DicCAoLg4RffqiMjcH9k6dmAyXTAmlBw+iIi9PhV0ybVBqBAm4ul5zDYr37QV1CZXZh358AgzUBfZ/9CGCYuNgFtF/Yt06VJ88CY5k8orzflBsrCiCtXDV1srIrlBTg1vClAK28HCEdO+upALzVxUUIDgpCWS+LTRUgcYqR0ocKp/BySlwVlcjf/16ZvcZMjwYamSezxcLIfHKiYppHN1RgwercKHoA4W7diF3+TJRFrNQkZWN8qNHYbJaYZUpgNLjpFgOtaJDuKproJnNgNuN6sJCsMzCbVtxQhTLgi1bULRzJ6hgUvlkviDRKQKiO+PE+kwFDF9AhKHBUCli/PiqlYgSC8Aucz5HORmVt2I5Ds+bB5hMCE9PR3iv3qiQaSK8d2+UHj0Cp5ibZLhFAMGRTz2BOkPh1i3Y//FHMMvUEiaWBTQTOg8egmDRP6pkGtn/4QeoEBPULGAKkPqCk5LRqW8/UBJxmjI6IAwLBjKXIjugczSOiQKYu2IFKAkKNm1EWHpPpN50E6IGDoTJbEZAVJRiqlV0hLgxYxVIqE+4nXVq6nCLNHDV1Yq0CEXCZRMQ2q2bsj469e0LaBoCRJdInDgJ3aZNV0Di9HBcpqLc5ctxQMDjdjlF+ixHrVgtMPDHsGDY++47MAcFQhNNP/pHwxEzahTCevVCzMhRoPinSdgsX4S5nCKoZ5hsdkAzKT1Cg4YwWgzCeLTwoUSh7yHyootA6jJiBBInT1G6SbUoq8dXrWrhSmNEGxYMve+5V/hoUlQi2r1bfAUc7bUVFXBL31eLEug9Ul2SXidpVCDpf6BXkSaiScDEqQUiQQgQ6gxOsR6YlxJDilJ6BKckOqN4PZXH8qyjyoNJM5V1RQ4cgJiLL1bZjfpjas+Gt2VdVvEQhqWlo1aUP2dVtYzuGuUooinpEk3fIR5H6gLVRYXiYMoBHVFkIhnuloaQgdUymjWBjlvczbXiY6jKP4EqsUJqBQz0OHIqYr4aEf/moCBQ8aS1Qj0jNKUrKo/nwZGUKDpGEIITk2AW/4QUbdivYcHAHg+KiUGgUKUodfmi8dP9TEZbRTFkOkd2TWkZTMIkc0AAYDKBZqPJYkYE9QHRFWrLK5QeYBcPpb1TpGKoBpYCFXYKUFy1NWrqoc5hMpvBKahALA36IkrE5R1Ks1TiWaeRybBgOPT5Z2LWrVdrCCHdu4mbuT84YrO++lIxiyYnRb3ZZkWNOJs4LRAQtDrM9gBlDtIyoNex7PBhlO7fL/6HcnDKMAcGgRKgjGaoAMhd54RTpIVLXNEVYsEUbt+G8J69RMdIV9YEyzghPofCrVuNjAUYFgwRYi5SbBeKj4Hi32Q2i9MpFtEjRmLDo4+gQJhDXYKgCE5JAdcnKmU9ouzIEfE3ZMElXsZwUTjtojCGyMgOoIQ5fhx0LNH3UHbokEw7caDJeXLnDrjEQXX400+wbtb96DxoMDglmARoZVlZytNJ3YG+ByOjwbBgoAOo5mQRIKM1Z9FixSwqfxzRJXv3oezQQbH/M2GRUa5ZLErjD0lOUX6HMPE90I9AfwLLoXcxoHNnRAg4ogYMQJRYCyHiZ7AGh4AKJr2ZXKgqWJeJmuISEIScgqhPfP/2Wyg7chidhwxBgKxd+MHwb+gBTdMQKz6DaFmHSLjySpQeOoSiPbtVS7j8XFdZhUhxRsGkqeVnKpqVskZBi0C3MjSTCSSCyFkjSqjoBzWiQHJ64Uin4kgrhYCi57FOFNMgcXkzT754Hu2RUYgZOxaJkyarpW5VuYF/TAZuO6BpypoIUotNfWALCcVe8T9oAoDa0hLoH5PZDI58qyMI5TJNcI6vFuuhpqQYRTu2gyPcJXoBrYtaWZFkGtcl7GGhoPVBwFBfcFVXgVImZ/FidBowUDmn6IWkPqHXZeSjscEgPV+Zlwv6DSQoc3w8ymX9oUrm/soGpdHtdIGg4XTilPUHR2KisgzqxFzUTGZRQB311obNphavzAF2WB0OQADkdrnBKUEzmwQw+WrTS9GWzdCsVtAlDfnYZGoguCRo+K8Cg5HvovxolmKYfg8BUZEq2HX6tTgpo94pTDcLo2EyKWZT/NNwJEM1TUNwUgqs4rOoKy+DRVYmrSJdqCzWyGKVuk5KqxQL4uT27UovkFMosDAgxDDXOSRo+K/hwdCUA7bwCBWliQ8h/vLL1ZpBgVgcZGa5mIqc78tFv6jMzkaFUMn33yuzsuzQYZTIymTRtm0oO3hQlMIjoKnIaylZ4sZfKusYTlU290GoQMOP1nA0+sHwYAgUK8AtFoXOCC5KkXlFYvMHxcWDCmDkgAGIlEWrphTRrx9oVYT17IlOGRng0nfUoEH1R7EoVH65NjC6CzSRLHRuuTUN3mCgFLE0OLn0Nhj1aHgw2MRPQJ+BzgBaEFTySsWRpBasRCGka1lP9z4qJVOYS/DQq+idpoe5X1IT/cElaxtVhQVKP/H2J1D34FSh5zfy0fhgEDcyTUGdCQFduognMgxF4i6mlu9IThbfwEk9udHRZLXBHBgA6gZ1lRWN0vQTeidtoSH1jqWcHATGxsAuderpVFS5bqGfG/lofDBERIB6gM4EOonC0tNQJwtY9DZS9FMf0NO9jxztZYePqC1yVnEweU83zMfzE2vWILR7qnrOguBKnDQFlCTgR/SSsoMHlALKU6OT4cFgMpvF1LN4+MApIqJfhih7daDSGJyUpEa1J4NXwCorkVzsovnIqYZTglcy6HcwiSVistuR9eWXYoYGI278eE8WeiEtYoFomuaJM3LA8GDgKHWJ/8CbCV1GjRKA2JC3YoWKdsqqY9GOHSjZt68RlYlVQYuBiiF9EyTvPNxSFztunNoJfXLHTkSKoylA/AqqUPlRayIWq4Ta4dsOVRgeDJwWyGyIyNb7iw/L0Kws3LwJRbLCGJraA/Qa0rtI0a/ySn6XuJ8Z5oYYWgtqfEs845jmrKpWjixeC5cTBAaVSb0emqadhw7VTw1/NDwYyAFLQCCqS065nxnX8447QGVy+9y5oLmp2awIEMsjIDpabYvnApVZ3NPV4lyqlWutohQyjhQiq5i0NEJTU1GRm4NjCxcgPKMfYsaMYdEeImCofHoiDB7wCTCEdOuGvGVLoUZ9A0MozvnAC62Bo/Pno5t4JPPFlUzXNa0PZ1UV7BGdEDVsqKwzDFC+A7dIijpZjCoS51Pe6jUISojH5qefBvWGgU/OAU3VhuLhliVtlkHJpMcZ/egTYCBDQmQqoNj2MESUusQpU5EweTIOfvgBSnbvhj0svH5DjCiOmsWsdjhBpgWO7jrxR1QVFSknFRez0mbMwMGPPkaRuLTTRcoExcZ6iuY1uWvXqqexTkUaP+QTYCAbwtPSUCmLU97SgVKg76wHETl4EDbOmQNLSDCKtm5RD8Q4a2rVSNdMZrhFH+CeBloiecuXg76H46tXI2v+F0idMRPxEy4HFVU0fKpkKdwtkiFQppyGKJ84+AwYqNhxPySZ6A0Is9WKPg88iGixMCx2O9Ju/TkKG9YfqC/Qj5CfuV75KjjVWMS1HD18hNosk3rLTKTNnAlNXNE6t+l+LharhFvz9ThfOfoMGMgQR1wcHIkJyPr6K1TIMjY3sdD80yQx45FHEM6tcuI3iLv4Yhz44B/ghtaoYcMQLDoHH8KhtOgsaxMWux1JU6YgUaYYAoYbYujYoi5xaN48KacX6JuQYn3q61NgIGeCk5LVPshyWZugWemqqYFZdATI2kKlAOTgx9QDdiD1pptBabLz97+X6WA+ogcPRkSfPjj4vx8jd+VK0Aw1mc3g9MFt9sdFR2D5yVddBXt4OIP15EO/PgcG8obM4p7E8J691OgnKPJWrUSZACRp6lTEjh0LPj8Z0ae3OJT2wBQQAK5hhKSkIPXGm8DH6+ij4JRTJsvZfJIq7tJLEdG7N7jHknX4IvkkGHRG2cLDwaVpPjwbN2682pxCpVL5B2QqqKusVLpCbUkxOJ2YLBZ1DJLppsvIUYi95BJwB3WYKKcms1kv1mePPg2G5rjmEtc0FUynTB915RWgw6n2ZLFSGJmf0wP3QDDc0ajDgUEzW0AJUF1UKCalC5pwnKYlHU61VZWy/B0KmDpct0gvyG2r3w70QzORYDBZbag4lq3unH4DaBpMDUDRNA0d8dMhh4BmNoPu6uoT+YrnVXl54O5pX9mxpG7qB/x0SDDo/dR12jRMljWI8f/8DHzMTo/vqEffBUNH5eh53LcfDOfReb52qR8MvsbR87ifRmDgnj6+CueHEG33c2kH89PfT3LJCuC5XGv0vHRwqT4uLgb7/Iz3I0vsBRs3Ij8zUxG35p0x/3kkNgJDXVkZlt504w+iypycc2rGoXmfYumNN2D5LTPAmz2niw2eeeuLL4L9vPa+e5XT60y3wzfLrXtwFjIf+jU2PDFbLdPjAn0agYGjlU8k/xA6V68dzTlVT2EhuJh0ge7vP7JY/d4pHWjSttRIronseevP4I4qShMukoWlp7eU/bzjG4HBuzRu9QpJTUWoVH42xPze1/vD598DRQ07ullSF1lcS7vtdtBhxvMLQS2CgYs1w//4Osa8+95ZETeWXIgG+mKZfR9+CCP/8lcMfnmuLJGHtHiLlBzhsqweO/5SZDz8CC70HooWwdBiC883wX89QlK6IkKYzNVQTVzgLXVJ7PjxGPbq7zBwVDxVFwAADRtJREFUzpx2cYpdUDBQJ9j3/vvYMHs2llx3LZbNuFkpQUf+73Nwh3JznXDs22+x9YUXsH3uy2r/QdM81E24QYV5dv3p9abJgGjfhVu3YNfrr4vS9RAWXzsdVFTXzZqFve+8ox61b3oRFefcZcuw9bcvYs09d2PpDdfju6t/guUzZ0rbH8ehTz4B76Xpdfo55/NsaTe35a+55x4snnaNXHsLNjz+OI58/jm4W0rPyyPj9PY31w98kIe6wobZj2PFrbdi5R23Y/1jj4JxJfv2oumHFhnvl2Xu//v7aln+wAcfSP2PYfH0afVtEeXz2HffnVE/u2BgYOdRC9795hvIWfQd+PQS34WQIw3a9tJLOPqvfzW9J3We9fXXIFi4vb26IF/Fef/QDD327TcqT/bCb7yTBAdu7Pufv2Ptffdhvxz5QnHueOJr/Y6vXoU9b7+FFTNvOe2vAba/+irY8Uc++0yllR44AFpHxbt3SdsXYcfvXlVAri0tbVQfT6h0b3nuOWx+ag4OffqJXJ8JvgeCLwTLWbwI2176LTJlWvBmevaCBar9xxYuhKu6msXUkwD56BdfYNWddyjg5i5ZgpL9+9S/4DBMMK+8/XYcFkuM9dZfBPXC06Nf/EuVeXT+l1g76wHs/OMfkLN4MbjTW7VF+n2TtPHAhx/ql512bBkM0jAivjVSloDk9S6Z2u86MYWK9+xR0WE9e6H7zTcjdcYtiBl7MbhbiExViW31I20gM3b/6U9K++bqJB+zS7vjDqRJB/Jdz6yKTNkhzNfrP/zPeche8DW4hG2LiAC31/e65170mfUgul13HQKio8GOry4owL6/vackD8shsQyC6Ng3C0GJxb8+4vU9f/FLdb/cTcVrT4oiuPHJJ1UeXtcS5a1coSQi28g8UYMGo8etP0ePmbei87Bh4Moq+3anSD2anGjmw7fcFe/aBXtkJBImTUL3G29E5+HDoVks4D3ue+9dEKzNXApTc5GMI6KWiIhdeOUVOBN9M2mi55lGXkciutkghh2JiRjy8svoJR3U8667MEhG0YA5T4Erh0xvKyJoD4s418vr88AsDH7xt0iTjkyTDh32u9dAcDC99OABT5v3vfceyDDG97nvfvR/7DF0v/568AGc3gKKse//HebAQCajeNdukOnqRH7oCDre8DynnOKiZ59T16cK8Hm/rF9/sQef26T4Z76WaK+0hffB9B63zMTQ115DugCZz20MnfuKgGImYDKp5z22vvA8CEbmbUrB3bpj1Nt/Qf/HZ6PXr+7G4OdfAN+0z3x1FRU4vmY1g6dRi2Bwy0gjCp2Vlarylo7cgVxTcurRtjrJf+y7bz0Vpd95l3q8TY8gCPiYWtdp0/WoNjnyBrnHkYVFDR2KlJ/9rBHgaPomTJyIThn9FXGTK7e/dR4xEglXTlSkjz6WoUjTRNsPRah0Ls+570EHDs+pZ7AMhjkC+fg/Ry/PSXwZaeLkyao+1tvcNMN8JL4uiE+NM0yTnlLJ24zkyE6+6icIiolhFvDdVJwG1InXD99qN1SmYVp3mgCHSeaAAMSOu4RBReVHjqpj058WwcCMRDWfQWyN2NHMTyJoaBIxzIbFXXKqEYzTSTOfsWo921kfi7Zurc8rDIy9ZFx9uMlvrExRw994AySOfHZ2xkMPYYCIcJItPFxdwXsoPXQIfKaCCm1Fbq6KJzM5SNSJ/OibYyxBDqTePENiTv/2vvc+VR/r5CuCTs9RH8O30NaHgCiZHrgrWz/Xj+zPmDFj9VO12ddz0hCgS8D7zTIN0XDExetBUTCLPGHvQIscIarHffIpLv96QasUf9llnjIp5thpjGDjvUcK4y4UUYSzbI4Gvh+a4dNIgKKZzSB52qVp4B+c8l9m1j5wP74aN07oEiwV64fnG598QiyJfPDjBt8Tx1A9VebUg4Qg4sitj238y/awPpKnzsZZ1BmVaxWQH45qOTT7daSkeOIrsrMAkeCeiDMEVP1nSGfSKTDwrA2ICiWfW2RR7CQe24PK2TFSkaZpoEST4Fl9Oe9miu9/1x/+oCSBs9LrdT5Slslmh2bSmi2rmq8rlhSLI0j43HweST6rL19qrmekIqqHmx75RLkeV1taBr59Rj8/32Obg4FeMjMfWpGWtefLMvkYvVQpA8Xd6uIP85GoTC25/jrouga9fRmidI39xwe4XMzWSctXYOLSpYgaOozZTyMl+SSWktBbl5Coc/7yH270i2i56OGmR2/QUAJyqmua54eetzkYaDby/UhskC5GGT5r0geYiD9XXf17F8/mWj7fwHxkSlX+CQabJylXEKPEK/0JFVkiahtyDpk7Vz1WF9K1K/ifFa2JVl2Zq5bFNk6PDcU0PnjV1zih8Rm9kXpMOdvE6/QIryP/30I/dSQm6ME2ObY9GMQMs0XUK2LVhQXIWrDgtIZW5uUhZ9Gi0+IZ4YiP5wGuujrUFBWqsPcPfReqs7wjJRw58CKIPFdM5vuXCAo0+RwWp9I3U6eAtOett+Btb4f26AF7wwtFvS/jI3ne+bzT+BQWzzk10mPqrVwynqDLfORhVR/rpPWh4pv5iRArh/oFk/Iz16k/SWHYm8qPHMFx8UXocW29gtkyGASZnE/PlnT72yJTRMzoMXp7sfuN1+s7Xcpj53Dq2CiuUW9x58ksgdDuqfIrPHU6QdOJ5ZKxPPIdTat++UsByenacKf+/RHRr6+6loCh+5ZmLuskceQe+eyf4L/fkmgG2sLDVH7+lB7Y36idrJP/arvkuumoyM5mltMo/tLLQEnIBIL74Ecf1vsh5F4JjPyNG5C/bl19neK0ohOKeZsjSga+oZ5p7Bsqrnygh21nWQTcjt+/5nFtd8rIUM+UMn9bUYtg4Dz6rYyiL8eMxtnQpqee8rQp6cc/hiMpWZ1XHT8BauWbnn4KpGU334Si7dtVWnM/UeIj4Ot3mJYr8/Vy8c2zY9bImgG9fXA1P3WYbDZ0u/Y6EQ71t8T3LKwSn/7mZ3+Dzb95BkvER0+QsNxOAwaof5/jyKKHkXFupwtr7r0Hm597FttkXWT9o4+odQpnRSWTmyX+W17KNddAtEfws/vNN7H2/vuw5YXnwTZzbYIgZHryT65GcFISs7VI3cTZxemJGQo3b8aKW2aoPtv81FNqfUX/dzzqCn0e/DWztSnV95xepKbpoXM+8v8a9It4QyPEnqfoZUdwZGUvWCBu3wXKj+5ISFT/Ra3nZx49zBdgJE2ZCl0xKvl+Dzjq6JShdKCDiExQ+Zs0l89GjhDPm67Y0ePHKSPrq6/AqYli2CYu54zHHgfrtHeKxMi33oYtPBz80JGTNX+++P7ngWCiVcR7cDQwUYPGbB5iefTw9ZbFKUoISlG6ibnuwjUYPrpHkzPm4ovRR9ZL0LR/ee5VZETffhgp7Xfwz9YkjdNh9gLpt4ULlNTSNA32qCgMeeUVUJJ4GnI2Abm2tWwm7wx8iKTP/Q+AjpJzpWSRBt5l2cU3PvSVV9Hv4YdBb1qX0aORdNVV6Pfrh/Aj8a2nXP1TVU+vu+8BX6TluVYa3UOkwTAx9biWEXfZBNCJlHbbbRjy8lz0lxXQ7jfcqK6lm9ZzXUOAT0oPlxHKepkvRpxe8RMmoKusMwyYMwfjP53XaITyf7JH/fW/0fNXv0Li1KmgxzBx8hSk33knBj3/PEa/865y6bI/0sWdroO0oTp16CoS6Ud/fB29heH0fPKtcAlXXIlUupSlDy56+hlQcqnM8pPy0/p77/Hz28TVHSQxp76cSkb815+RIffJ++dehsQpU5A6YwYyZj+BMX97H3zPxKkroDy86XfcCbax+w03eCd5wpSCTCclTf2xJ9470AgM1J67Tp+umEcGngtFi1vXu2CGOUKTxYXKBgx56WVkPPIokq++GmRARL9+qp6u06ahqZNF0zRQIeRaxkXPPKOYkiYdFz18ONjGuPHj1bWJEyexmtPIEZ8A1tvr7nq//EBhRh/xBMZPuFw6P/C0/PTa8VH8/iIx+s9+QgGOawP09rG+mDFjVH18gQfPmxagaZroK3I/069FXxHfg557HgReTwEUXw1Ic9v7Gu5TYN+yPEoU7zSGOZASJ00G73/Qs8+Caww97/oFEmXhiVME83gTpR37lWV2GX1KX/POQ14wnRQ1ZIh3kifcCAyeWH+gQ/aAHwwdku3N37QfDM33S4eM9YOhQ7K9+Zv2g6H5fumQsX4wdEi2N3/TfjA03y/nGOsb2f1g8A0+tsld+MHQJt3oG4X4weAbfGyTu/CDoU260TcKMSQY3IdmwbXG0SbkXO1At9GzW6VtnfpgT3jPVslZeNKwyDAkGAzb2//hDfeD4T+cQe3ZPEOCQetyG7Sen54FtZ7HJOX89aWb0RqlfPgmEj7+c6tkCnG0J//atC5DggGBvaGFX9E2FHEFLhme3iqFTBgDx4SxrZJmtbYpg9qzMGOCoT17qAPV5QdDB2J2a7fqB0NrPdSB0v8fAAD//7xIBjMAAAAGSURBVAMAxNCbqmZyPigAAAAASUVORK5CYII=">
          <a:extLst>
            <a:ext uri="{FF2B5EF4-FFF2-40B4-BE49-F238E27FC236}">
              <a16:creationId xmlns:a16="http://schemas.microsoft.com/office/drawing/2014/main" id="{8D0D1228-23BD-430F-91BA-972412E376FF}"/>
            </a:ext>
          </a:extLst>
        </xdr:cNvPr>
        <xdr:cNvSpPr>
          <a:spLocks noChangeAspect="1" noChangeArrowheads="1"/>
        </xdr:cNvSpPr>
      </xdr:nvSpPr>
      <xdr:spPr bwMode="auto">
        <a:xfrm>
          <a:off x="12245340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45720</xdr:rowOff>
    </xdr:to>
    <xdr:sp macro="" textlink="">
      <xdr:nvSpPr>
        <xdr:cNvPr id="2052" name="AutoShape 4" descr="data:image/png;base64,iVBORw0KGgoAAAANSUhEUgAAAIMAAABqCAYAAACf1uIsAAAQAElEQVR4AexdCXxU1dX/v1mTTFYSQvYECAlrANnKrqCobLW2gjti3dq6Yl3RH2rdqmhta/Wrtp9a+9XlU6pfRQWVfQ/7juyQkASykH2dme/8b/KGSUgISEj7JjO/OfPuu/e+e++753/PPefc+96Y3P6PvwcaesAE/8ffAw094AdDQ0f4D4AfDH4UeHrADwZPV/gDfjD4MeDpAT8YPF3hD/jBYAAMtFcT/WBor542QD1+MBiASe3VRD8Y2qunDVCPHwwGYFJ7NdEPhvbqaQPU4weDAZjUXk30g6G9etoA9fjBcB5M8rVL/WDwNY6ex/34wXAenedrl/rB4GscPY/78YPhPDrP1y71eTDUVVbi5O7dKNq+XR0LNm1C/oYNyFu9ClX5+R5+lh87ptJPZGaiaMcOFG7bpo7F338PV12dJ58vB3waDMV79+LYokUIio+HIyEBbpcLTqcTUYMGIXroMJRnZ3t4m5+5DqE9eiCif3/UVVXBEhyM4K5dEdili5TxHZw1NZ68vhrwSTBUnTihRr8lMBCxo0ehrqwMtrAwhKamIjIjAzWlpSjPOQaT3Y6CzZvhFoA4EhJRW1ICs8WCyH794BAAMZ6SJXb0GBSLdKG0cAmg/GAwSA9U5OWC00JwcjICZFTDYkVAdDSgaTDbbIoqc3ORt2w5NMjHZELOsqWwRUSgprgYmpybGvLZQkJgCw8HBCChaWmwR0bi4Ecfoa68XC70va/JV26Jo7hgy2bUnCxGl5EjYQkKQk1REawiHapFN6jIyUGlSAzer8lmRfwVV8DicCAoLg4RffqiMjcH9k6dmAyXTAmlBw+iIi9PhV0ybVBqBAm4ul5zDYr37QV1CZXZh358AgzUBfZ/9CGCYuNgFtF/Yt06VJ88CY5k8orzflBsrCiCtXDV1srIrlBTg1vClAK28HCEdO+upALzVxUUIDgpCWS+LTRUgcYqR0ocKp/BySlwVlcjf/16ZvcZMjwYamSezxcLIfHKiYppHN1RgwercKHoA4W7diF3+TJRFrNQkZWN8qNHYbJaYZUpgNLjpFgOtaJDuKproJnNgNuN6sJCsMzCbVtxQhTLgi1bULRzJ6hgUvlkviDRKQKiO+PE+kwFDF9AhKHBUCli/PiqlYgSC8Aucz5HORmVt2I5Ds+bB5hMCE9PR3iv3qiQaSK8d2+UHj0Cp5ibZLhFAMGRTz2BOkPh1i3Y//FHMMvUEiaWBTQTOg8egmDRP6pkGtn/4QeoEBPULGAKkPqCk5LRqW8/UBJxmjI6IAwLBjKXIjugczSOiQKYu2IFKAkKNm1EWHpPpN50E6IGDoTJbEZAVJRiqlV0hLgxYxVIqE+4nXVq6nCLNHDV1Yq0CEXCZRMQ2q2bsj469e0LaBoCRJdInDgJ3aZNV0Di9HBcpqLc5ctxQMDjdjlF+ixHrVgtMPDHsGDY++47MAcFQhNNP/pHwxEzahTCevVCzMhRoPinSdgsX4S5nCKoZ5hsdkAzKT1Cg4YwWgzCeLTwoUSh7yHyootA6jJiBBInT1G6SbUoq8dXrWrhSmNEGxYMve+5V/hoUlQi2r1bfAUc7bUVFXBL31eLEug9Ul2SXidpVCDpf6BXkSaiScDEqQUiQQgQ6gxOsR6YlxJDilJ6BKckOqN4PZXH8qyjyoNJM5V1RQ4cgJiLL1bZjfpjas+Gt2VdVvEQhqWlo1aUP2dVtYzuGuUooinpEk3fIR5H6gLVRYXiYMoBHVFkIhnuloaQgdUymjWBjlvczbXiY6jKP4EqsUJqBQz0OHIqYr4aEf/moCBQ8aS1Qj0jNKUrKo/nwZGUKDpGEIITk2AW/4QUbdivYcHAHg+KiUGgUKUodfmi8dP9TEZbRTFkOkd2TWkZTMIkc0AAYDKBZqPJYkYE9QHRFWrLK5QeYBcPpb1TpGKoBpYCFXYKUFy1NWrqoc5hMpvBKahALA36IkrE5R1Ks1TiWaeRybBgOPT5Z2LWrVdrCCHdu4mbuT84YrO++lIxiyYnRb3ZZkWNOJs4LRAQtDrM9gBlDtIyoNex7PBhlO7fL/6HcnDKMAcGgRKgjGaoAMhd54RTpIVLXNEVYsEUbt+G8J69RMdIV9YEyzghPofCrVuNjAUYFgwRYi5SbBeKj4Hi32Q2i9MpFtEjRmLDo4+gQJhDXYKgCE5JAdcnKmU9ouzIEfE3ZMElXsZwUTjtojCGyMgOoIQ5fhx0LNH3UHbokEw7caDJeXLnDrjEQXX400+wbtb96DxoMDglmARoZVlZytNJ3YG+ByOjwbBgoAOo5mQRIKM1Z9FixSwqfxzRJXv3oezQQbH/M2GRUa5ZLErjD0lOUX6HMPE90I9AfwLLoXcxoHNnRAg4ogYMQJRYCyHiZ7AGh4AKJr2ZXKgqWJeJmuISEIScgqhPfP/2Wyg7chidhwxBgKxd+MHwb+gBTdMQKz6DaFmHSLjySpQeOoSiPbtVS7j8XFdZhUhxRsGkqeVnKpqVskZBi0C3MjSTCSSCyFkjSqjoBzWiQHJ64Uin4kgrhYCi57FOFNMgcXkzT754Hu2RUYgZOxaJkyarpW5VuYF/TAZuO6BpypoIUotNfWALCcVe8T9oAoDa0hLoH5PZDI58qyMI5TJNcI6vFuuhpqQYRTu2gyPcJXoBrYtaWZFkGtcl7GGhoPVBwFBfcFVXgVImZ/FidBowUDmn6IWkPqHXZeSjscEgPV+Zlwv6DSQoc3w8ymX9oUrm/soGpdHtdIGg4XTilPUHR2KisgzqxFzUTGZRQB311obNphavzAF2WB0OQADkdrnBKUEzmwQw+WrTS9GWzdCsVtAlDfnYZGoguCRo+K8Cg5HvovxolmKYfg8BUZEq2HX6tTgpo94pTDcLo2EyKWZT/NNwJEM1TUNwUgqs4rOoKy+DRVYmrSJdqCzWyGKVuk5KqxQL4uT27UovkFMosDAgxDDXOSRo+K/hwdCUA7bwCBWliQ8h/vLL1ZpBgVgcZGa5mIqc78tFv6jMzkaFUMn33yuzsuzQYZTIymTRtm0oO3hQlMIjoKnIaylZ4sZfKusYTlU290GoQMOP1nA0+sHwYAgUK8AtFoXOCC5KkXlFYvMHxcWDCmDkgAGIlEWrphTRrx9oVYT17IlOGRng0nfUoEH1R7EoVH65NjC6CzSRLHRuuTUN3mCgFLE0OLn0Nhj1aHgw2MRPQJ+BzgBaEFTySsWRpBasRCGka1lP9z4qJVOYS/DQq+idpoe5X1IT/cElaxtVhQVKP/H2J1D34FSh5zfy0fhgEDcyTUGdCQFduognMgxF4i6mlu9IThbfwEk9udHRZLXBHBgA6gZ1lRWN0vQTeidtoSH1jqWcHATGxsAuderpVFS5bqGfG/lofDBERIB6gM4EOonC0tNQJwtY9DZS9FMf0NO9jxztZYePqC1yVnEweU83zMfzE2vWILR7qnrOguBKnDQFlCTgR/SSsoMHlALKU6OT4cFgMpvF1LN4+MApIqJfhih7daDSGJyUpEa1J4NXwCorkVzsovnIqYZTglcy6HcwiSVistuR9eWXYoYGI278eE8WeiEtYoFomuaJM3LA8GDgKHWJ/8CbCV1GjRKA2JC3YoWKdsqqY9GOHSjZt68RlYlVQYuBiiF9EyTvPNxSFztunNoJfXLHTkSKoylA/AqqUPlRayIWq4Ta4dsOVRgeDJwWyGyIyNb7iw/L0Kws3LwJRbLCGJraA/Qa0rtI0a/ySn6XuJ8Z5oYYWgtqfEs845jmrKpWjixeC5cTBAaVSb0emqadhw7VTw1/NDwYyAFLQCCqS065nxnX8447QGVy+9y5oLmp2awIEMsjIDpabYvnApVZ3NPV4lyqlWutohQyjhQiq5i0NEJTU1GRm4NjCxcgPKMfYsaMYdEeImCofHoiDB7wCTCEdOuGvGVLoUZ9A0MozvnAC62Bo/Pno5t4JPPFlUzXNa0PZ1UV7BGdEDVsqKwzDFC+A7dIijpZjCoS51Pe6jUISojH5qefBvWGgU/OAU3VhuLhliVtlkHJpMcZ/egTYCBDQmQqoNj2MESUusQpU5EweTIOfvgBSnbvhj0svH5DjCiOmsWsdjhBpgWO7jrxR1QVFSknFRez0mbMwMGPPkaRuLTTRcoExcZ6iuY1uWvXqqexTkUaP+QTYCAbwtPSUCmLU97SgVKg76wHETl4EDbOmQNLSDCKtm5RD8Q4a2rVSNdMZrhFH+CeBloiecuXg76H46tXI2v+F0idMRPxEy4HFVU0fKpkKdwtkiFQppyGKJ84+AwYqNhxPySZ6A0Is9WKPg88iGixMCx2O9Ju/TkKG9YfqC/Qj5CfuV75KjjVWMS1HD18hNosk3rLTKTNnAlNXNE6t+l+LharhFvz9ThfOfoMGMgQR1wcHIkJyPr6K1TIMjY3sdD80yQx45FHEM6tcuI3iLv4Yhz44B/ghtaoYcMQLDoHH8KhtOgsaxMWux1JU6YgUaYYAoYbYujYoi5xaN48KacX6JuQYn3q61NgIGeCk5LVPshyWZugWemqqYFZdATI2kKlAOTgx9QDdiD1pptBabLz97+X6WA+ogcPRkSfPjj4vx8jd+VK0Aw1mc3g9MFt9sdFR2D5yVddBXt4OIP15EO/PgcG8obM4p7E8J691OgnKPJWrUSZACRp6lTEjh0LPj8Z0ae3OJT2wBQQAK5hhKSkIPXGm8DH6+ij4JRTJsvZfJIq7tJLEdG7N7jHknX4IvkkGHRG2cLDwaVpPjwbN2682pxCpVL5B2QqqKusVLpCbUkxOJ2YLBZ1DJLppsvIUYi95BJwB3WYKKcms1kv1mePPg2G5rjmEtc0FUynTB915RWgw6n2ZLFSGJmf0wP3QDDc0ajDgUEzW0AJUF1UKCalC5pwnKYlHU61VZWy/B0KmDpct0gvyG2r3w70QzORYDBZbag4lq3unH4DaBpMDUDRNA0d8dMhh4BmNoPu6uoT+YrnVXl54O5pX9mxpG7qB/x0SDDo/dR12jRMljWI8f/8DHzMTo/vqEffBUNH5eh53LcfDOfReb52qR8MvsbR87ifRmDgnj6+CueHEG33c2kH89PfT3LJCuC5XGv0vHRwqT4uLgb7/Iz3I0vsBRs3Ij8zUxG35p0x/3kkNgJDXVkZlt504w+iypycc2rGoXmfYumNN2D5LTPAmz2niw2eeeuLL4L9vPa+e5XT60y3wzfLrXtwFjIf+jU2PDFbLdPjAn0agYGjlU8k/xA6V68dzTlVT2EhuJh0ge7vP7JY/d4pHWjSttRIronseevP4I4qShMukoWlp7eU/bzjG4HBuzRu9QpJTUWoVH42xPze1/vD598DRQ07ullSF1lcS7vtdtBhxvMLQS2CgYs1w//4Osa8+95ZETeWXIgG+mKZfR9+CCP/8lcMfnmuLJGHtHiLlBzhsqweO/5SZDz8CC70HooWwdBiC883wX89QlK6IkKYzNVQTVzgLXVJ7PjxGPbq7zBwVDxVFwAADRtJREFUzpx2cYpdUDBQJ9j3/vvYMHs2llx3LZbNuFkpQUf+73Nwh3JznXDs22+x9YUXsH3uy2r/QdM81E24QYV5dv3p9abJgGjfhVu3YNfrr4vS9RAWXzsdVFTXzZqFve+8ox61b3oRFefcZcuw9bcvYs09d2PpDdfju6t/guUzZ0rbH8ehTz4B76Xpdfo55/NsaTe35a+55x4snnaNXHsLNjz+OI58/jm4W0rPyyPj9PY31w98kIe6wobZj2PFrbdi5R23Y/1jj4JxJfv2oumHFhnvl2Xu//v7aln+wAcfSP2PYfH0afVtEeXz2HffnVE/u2BgYOdRC9795hvIWfQd+PQS34WQIw3a9tJLOPqvfzW9J3We9fXXIFi4vb26IF/Fef/QDD327TcqT/bCb7yTBAdu7Pufv2Ptffdhvxz5QnHueOJr/Y6vXoU9b7+FFTNvOe2vAba/+irY8Uc++0yllR44AFpHxbt3SdsXYcfvXlVAri0tbVQfT6h0b3nuOWx+ag4OffqJXJ8JvgeCLwTLWbwI2176LTJlWvBmevaCBar9xxYuhKu6msXUkwD56BdfYNWddyjg5i5ZgpL9+9S/4DBMMK+8/XYcFkuM9dZfBPXC06Nf/EuVeXT+l1g76wHs/OMfkLN4MbjTW7VF+n2TtPHAhx/ql512bBkM0jAivjVSloDk9S6Z2u86MYWK9+xR0WE9e6H7zTcjdcYtiBl7MbhbiExViW31I20gM3b/6U9K++bqJB+zS7vjDqRJB/Jdz6yKTNkhzNfrP/zPeche8DW4hG2LiAC31/e65170mfUgul13HQKio8GOry4owL6/vackD8shsQyC6Ng3C0GJxb8+4vU9f/FLdb/cTcVrT4oiuPHJJ1UeXtcS5a1coSQi28g8UYMGo8etP0ePmbei87Bh4Moq+3anSD2anGjmw7fcFe/aBXtkJBImTUL3G29E5+HDoVks4D3ue+9dEKzNXApTc5GMI6KWiIhdeOUVOBN9M2mi55lGXkciutkghh2JiRjy8svoJR3U8667MEhG0YA5T4Erh0xvKyJoD4s418vr88AsDH7xt0iTjkyTDh32u9dAcDC99OABT5v3vfceyDDG97nvfvR/7DF0v/568AGc3gKKse//HebAQCajeNdukOnqRH7oCDre8DynnOKiZ59T16cK8Hm/rF9/sQef26T4Z76WaK+0hffB9B63zMTQ115DugCZz20MnfuKgGImYDKp5z22vvA8CEbmbUrB3bpj1Nt/Qf/HZ6PXr+7G4OdfAN+0z3x1FRU4vmY1g6dRi2Bwy0gjCp2Vlarylo7cgVxTcurRtjrJf+y7bz0Vpd95l3q8TY8gCPiYWtdp0/WoNjnyBrnHkYVFDR2KlJ/9rBHgaPomTJyIThn9FXGTK7e/dR4xEglXTlSkjz6WoUjTRNsPRah0Ls+570EHDs+pZ7AMhjkC+fg/Ry/PSXwZaeLkyao+1tvcNMN8JL4uiE+NM0yTnlLJ24zkyE6+6icIiolhFvDdVJwG1InXD99qN1SmYVp3mgCHSeaAAMSOu4RBReVHjqpj058WwcCMRDWfQWyN2NHMTyJoaBIxzIbFXXKqEYzTSTOfsWo921kfi7Zurc8rDIy9ZFx9uMlvrExRw994AySOfHZ2xkMPYYCIcJItPFxdwXsoPXQIfKaCCm1Fbq6KJzM5SNSJ/OibYyxBDqTePENiTv/2vvc+VR/r5CuCTs9RH8O30NaHgCiZHrgrWz/Xj+zPmDFj9VO12ddz0hCgS8D7zTIN0XDExetBUTCLPGHvQIscIarHffIpLv96QasUf9llnjIp5thpjGDjvUcK4y4UUYSzbI4Gvh+a4dNIgKKZzSB52qVp4B+c8l9m1j5wP74aN07oEiwV64fnG598QiyJfPDjBt8Tx1A9VebUg4Qg4sitj238y/awPpKnzsZZ1BmVaxWQH45qOTT7daSkeOIrsrMAkeCeiDMEVP1nSGfSKTDwrA2ICiWfW2RR7CQe24PK2TFSkaZpoEST4Fl9Oe9miu9/1x/+oCSBs9LrdT5Slslmh2bSmi2rmq8rlhSLI0j43HweST6rL19qrmekIqqHmx75RLkeV1taBr59Rj8/32Obg4FeMjMfWpGWtefLMvkYvVQpA8Xd6uIP85GoTC25/jrouga9fRmidI39xwe4XMzWSctXYOLSpYgaOozZTyMl+SSWktBbl5Coc/7yH270i2i56OGmR2/QUAJyqmua54eetzkYaDby/UhskC5GGT5r0geYiD9XXf17F8/mWj7fwHxkSlX+CQabJylXEKPEK/0JFVkiahtyDpk7Vz1WF9K1K/ifFa2JVl2Zq5bFNk6PDcU0PnjV1zih8Rm9kXpMOdvE6/QIryP/30I/dSQm6ME2ObY9GMQMs0XUK2LVhQXIWrDgtIZW5uUhZ9Gi0+IZ4YiP5wGuujrUFBWqsPcPfReqs7wjJRw58CKIPFdM5vuXCAo0+RwWp9I3U6eAtOett+Btb4f26AF7wwtFvS/jI3ne+bzT+BQWzzk10mPqrVwynqDLfORhVR/rpPWh4pv5iRArh/oFk/Iz16k/SWHYm8qPHMFx8UXocW29gtkyGASZnE/PlnT72yJTRMzoMXp7sfuN1+s7Xcpj53Dq2CiuUW9x58ksgdDuqfIrPHU6QdOJ5ZKxPPIdTat++UsByenacKf+/RHRr6+6loCh+5ZmLuskceQe+eyf4L/fkmgG2sLDVH7+lB7Y36idrJP/arvkuumoyM5mltMo/tLLQEnIBIL74Ecf1vsh5F4JjPyNG5C/bl19neK0ohOKeZsjSga+oZ5p7Bsqrnygh21nWQTcjt+/5nFtd8rIUM+UMn9bUYtg4Dz6rYyiL8eMxtnQpqee8rQp6cc/hiMpWZ1XHT8BauWbnn4KpGU334Si7dtVWnM/UeIj4Ot3mJYr8/Vy8c2zY9bImgG9fXA1P3WYbDZ0u/Y6EQ71t8T3LKwSn/7mZ3+Dzb95BkvER0+QsNxOAwaof5/jyKKHkXFupwtr7r0Hm597FttkXWT9o4+odQpnRSWTmyX+W17KNddAtEfws/vNN7H2/vuw5YXnwTZzbYIgZHryT65GcFISs7VI3cTZxemJGQo3b8aKW2aoPtv81FNqfUX/dzzqCn0e/DWztSnV95xepKbpoXM+8v8a9It4QyPEnqfoZUdwZGUvWCBu3wXKj+5ISFT/Ra3nZx49zBdgJE2ZCl0xKvl+Dzjq6JShdKCDiExQ+Zs0l89GjhDPm67Y0ePHKSPrq6/AqYli2CYu54zHHgfrtHeKxMi33oYtPBz80JGTNX+++P7ngWCiVcR7cDQwUYPGbB5iefTw9ZbFKUoISlG6ibnuwjUYPrpHkzPm4ovRR9ZL0LR/ee5VZETffhgp7Xfwz9YkjdNh9gLpt4ULlNTSNA32qCgMeeUVUJJ4GnI2Abm2tWwm7wx8iKTP/Q+AjpJzpWSRBt5l2cU3PvSVV9Hv4YdBb1qX0aORdNVV6Pfrh/Aj8a2nXP1TVU+vu+8BX6TluVYa3UOkwTAx9biWEXfZBNCJlHbbbRjy8lz0lxXQ7jfcqK6lm9ZzXUOAT0oPlxHKepkvRpxe8RMmoKusMwyYMwfjP53XaITyf7JH/fW/0fNXv0Li1KmgxzBx8hSk33knBj3/PEa/865y6bI/0sWdroO0oTp16CoS6Ud/fB29heH0fPKtcAlXXIlUupSlDy56+hlQcqnM8pPy0/p77/Hz28TVHSQxp76cSkb815+RIffJ++dehsQpU5A6YwYyZj+BMX97H3zPxKkroDy86XfcCbax+w03eCd5wpSCTCclTf2xJ9470AgM1J67Tp+umEcGngtFi1vXu2CGOUKTxYXKBgx56WVkPPIokq++GmRARL9+qp6u06ahqZNF0zRQIeRaxkXPPKOYkiYdFz18ONjGuPHj1bWJEyexmtPIEZ8A1tvr7nq//EBhRh/xBMZPuFw6P/C0/PTa8VH8/iIx+s9+QgGOawP09rG+mDFjVH18gQfPmxagaZroK3I/069FXxHfg557HgReTwEUXw1Ic9v7Gu5TYN+yPEoU7zSGOZASJ00G73/Qs8+Caww97/oFEmXhiVME83gTpR37lWV2GX1KX/POQ14wnRQ1ZIh3kifcCAyeWH+gQ/aAHwwdku3N37QfDM33S4eM9YOhQ7K9+Zv2g6H5fumQsX4wdEi2N3/TfjA03y/nGOsb2f1g8A0+tsld+MHQJt3oG4X4weAbfGyTu/CDoU260TcKMSQY3IdmwbXG0SbkXO1At9GzW6VtnfpgT3jPVslZeNKwyDAkGAzb2//hDfeD4T+cQe3ZPEOCQetyG7Sen54FtZ7HJOX89aWb0RqlfPgmEj7+c6tkCnG0J//atC5DggGBvaGFX9E2FHEFLhme3iqFTBgDx4SxrZJmtbYpg9qzMGOCoT17qAPV5QdDB2J2a7fqB0NrPdSB0v8fAAD//7xIBjMAAAAGSURBVAMAxNCbqmZyPigAAAAASUVORK5CYII=">
          <a:extLst>
            <a:ext uri="{FF2B5EF4-FFF2-40B4-BE49-F238E27FC236}">
              <a16:creationId xmlns:a16="http://schemas.microsoft.com/office/drawing/2014/main" id="{4036ACA2-5CD6-46EE-A655-BE681E05648F}"/>
            </a:ext>
          </a:extLst>
        </xdr:cNvPr>
        <xdr:cNvSpPr>
          <a:spLocks noChangeAspect="1" noChangeArrowheads="1"/>
        </xdr:cNvSpPr>
      </xdr:nvSpPr>
      <xdr:spPr bwMode="auto">
        <a:xfrm>
          <a:off x="12245340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45720</xdr:rowOff>
    </xdr:to>
    <xdr:sp macro="" textlink="">
      <xdr:nvSpPr>
        <xdr:cNvPr id="2053" name="AutoShape 5" descr="data:image/png;base64,iVBORw0KGgoAAAANSUhEUgAAAIMAAABqCAYAAACf1uIsAAAQAElEQVR4AexdCXxU1dX/v1mTTFYSQvYECAlrANnKrqCobLW2gjti3dq6Yl3RH2rdqmhta/Wrtp9a+9XlU6pfRQWVfQ/7juyQkASykH2dme/8b/KGSUgISEj7JjO/OfPuu/e+e++753/PPefc+96Y3P6PvwcaesAE/8ffAw094AdDQ0f4D4AfDH4UeHrADwZPV/gDfjD4MeDpAT8YPF3hD/jBYAAMtFcT/WBor542QD1+MBiASe3VRD8Y2qunDVCPHwwGYFJ7NdEPhvbqaQPU4weDAZjUXk30g6G9etoA9fjBcB5M8rVL/WDwNY6ex/34wXAenedrl/rB4GscPY/78YPhPDrP1y71eTDUVVbi5O7dKNq+XR0LNm1C/oYNyFu9ClX5+R5+lh87ptJPZGaiaMcOFG7bpo7F338PV12dJ58vB3waDMV79+LYokUIio+HIyEBbpcLTqcTUYMGIXroMJRnZ3t4m5+5DqE9eiCif3/UVVXBEhyM4K5dEdili5TxHZw1NZ68vhrwSTBUnTihRr8lMBCxo0ehrqwMtrAwhKamIjIjAzWlpSjPOQaT3Y6CzZvhFoA4EhJRW1ICs8WCyH794BAAMZ6SJXb0GBSLdKG0cAmg/GAwSA9U5OWC00JwcjICZFTDYkVAdDSgaTDbbIoqc3ORt2w5NMjHZELOsqWwRUSgprgYmpybGvLZQkJgCw8HBCChaWmwR0bi4Ecfoa68XC70va/JV26Jo7hgy2bUnCxGl5EjYQkKQk1REawiHapFN6jIyUGlSAzer8lmRfwVV8DicCAoLg4RffqiMjcH9k6dmAyXTAmlBw+iIi9PhV0ybVBqBAm4ul5zDYr37QV1CZXZh358AgzUBfZ/9CGCYuNgFtF/Yt06VJ88CY5k8orzflBsrCiCtXDV1srIrlBTg1vClAK28HCEdO+upALzVxUUIDgpCWS+LTRUgcYqR0ocKp/BySlwVlcjf/16ZvcZMjwYamSezxcLIfHKiYppHN1RgwercKHoA4W7diF3+TJRFrNQkZWN8qNHYbJaYZUpgNLjpFgOtaJDuKproJnNgNuN6sJCsMzCbVtxQhTLgi1bULRzJ6hgUvlkviDRKQKiO+PE+kwFDF9AhKHBUCli/PiqlYgSC8Aucz5HORmVt2I5Ds+bB5hMCE9PR3iv3qiQaSK8d2+UHj0Cp5ibZLhFAMGRTz2BOkPh1i3Y//FHMMvUEiaWBTQTOg8egmDRP6pkGtn/4QeoEBPULGAKkPqCk5LRqW8/UBJxmjI6IAwLBjKXIjugczSOiQKYu2IFKAkKNm1EWHpPpN50E6IGDoTJbEZAVJRiqlV0hLgxYxVIqE+4nXVq6nCLNHDV1Yq0CEXCZRMQ2q2bsj469e0LaBoCRJdInDgJ3aZNV0Di9HBcpqLc5ctxQMDjdjlF+ixHrVgtMPDHsGDY++47MAcFQhNNP/pHwxEzahTCevVCzMhRoPinSdgsX4S5nCKoZ5hsdkAzKT1Cg4YwWgzCeLTwoUSh7yHyootA6jJiBBInT1G6SbUoq8dXrWrhSmNEGxYMve+5V/hoUlQi2r1bfAUc7bUVFXBL31eLEug9Ul2SXidpVCDpf6BXkSaiScDEqQUiQQgQ6gxOsR6YlxJDilJ6BKckOqN4PZXH8qyjyoNJM5V1RQ4cgJiLL1bZjfpjas+Gt2VdVvEQhqWlo1aUP2dVtYzuGuUooinpEk3fIR5H6gLVRYXiYMoBHVFkIhnuloaQgdUymjWBjlvczbXiY6jKP4EqsUJqBQz0OHIqYr4aEf/moCBQ8aS1Qj0jNKUrKo/nwZGUKDpGEIITk2AW/4QUbdivYcHAHg+KiUGgUKUodfmi8dP9TEZbRTFkOkd2TWkZTMIkc0AAYDKBZqPJYkYE9QHRFWrLK5QeYBcPpb1TpGKoBpYCFXYKUFy1NWrqoc5hMpvBKahALA36IkrE5R1Ks1TiWaeRybBgOPT5Z2LWrVdrCCHdu4mbuT84YrO++lIxiyYnRb3ZZkWNOJs4LRAQtDrM9gBlDtIyoNex7PBhlO7fL/6HcnDKMAcGgRKgjGaoAMhd54RTpIVLXNEVYsEUbt+G8J69RMdIV9YEyzghPofCrVuNjAUYFgwRYi5SbBeKj4Hi32Q2i9MpFtEjRmLDo4+gQJhDXYKgCE5JAdcnKmU9ouzIEfE3ZMElXsZwUTjtojCGyMgOoIQ5fhx0LNH3UHbokEw7caDJeXLnDrjEQXX400+wbtb96DxoMDglmARoZVlZytNJ3YG+ByOjwbBgoAOo5mQRIKM1Z9FixSwqfxzRJXv3oezQQbH/M2GRUa5ZLErjD0lOUX6HMPE90I9AfwLLoXcxoHNnRAg4ogYMQJRYCyHiZ7AGh4AKJr2ZXKgqWJeJmuISEIScgqhPfP/2Wyg7chidhwxBgKxd+MHwb+gBTdMQKz6DaFmHSLjySpQeOoSiPbtVS7j8XFdZhUhxRsGkqeVnKpqVskZBi0C3MjSTCSSCyFkjSqjoBzWiQHJ64Uin4kgrhYCi57FOFNMgcXkzT754Hu2RUYgZOxaJkyarpW5VuYF/TAZuO6BpypoIUotNfWALCcVe8T9oAoDa0hLoH5PZDI58qyMI5TJNcI6vFuuhpqQYRTu2gyPcJXoBrYtaWZFkGtcl7GGhoPVBwFBfcFVXgVImZ/FidBowUDmn6IWkPqHXZeSjscEgPV+Zlwv6DSQoc3w8ymX9oUrm/soGpdHtdIGg4XTilPUHR2KisgzqxFzUTGZRQB311obNphavzAF2WB0OQADkdrnBKUEzmwQw+WrTS9GWzdCsVtAlDfnYZGoguCRo+K8Cg5HvovxolmKYfg8BUZEq2HX6tTgpo94pTDcLo2EyKWZT/NNwJEM1TUNwUgqs4rOoKy+DRVYmrSJdqCzWyGKVuk5KqxQL4uT27UovkFMosDAgxDDXOSRo+K/hwdCUA7bwCBWliQ8h/vLL1ZpBgVgcZGa5mIqc78tFv6jMzkaFUMn33yuzsuzQYZTIymTRtm0oO3hQlMIjoKnIaylZ4sZfKusYTlU290GoQMOP1nA0+sHwYAgUK8AtFoXOCC5KkXlFYvMHxcWDCmDkgAGIlEWrphTRrx9oVYT17IlOGRng0nfUoEH1R7EoVH65NjC6CzSRLHRuuTUN3mCgFLE0OLn0Nhj1aHgw2MRPQJ+BzgBaEFTySsWRpBasRCGka1lP9z4qJVOYS/DQq+idpoe5X1IT/cElaxtVhQVKP/H2J1D34FSh5zfy0fhgEDcyTUGdCQFduognMgxF4i6mlu9IThbfwEk9udHRZLXBHBgA6gZ1lRWN0vQTeidtoSH1jqWcHATGxsAuderpVFS5bqGfG/lofDBERIB6gM4EOonC0tNQJwtY9DZS9FMf0NO9jxztZYePqC1yVnEweU83zMfzE2vWILR7qnrOguBKnDQFlCTgR/SSsoMHlALKU6OT4cFgMpvF1LN4+MApIqJfhih7daDSGJyUpEa1J4NXwCorkVzsovnIqYZTglcy6HcwiSVistuR9eWXYoYGI278eE8WeiEtYoFomuaJM3LA8GDgKHWJ/8CbCV1GjRKA2JC3YoWKdsqqY9GOHSjZt68RlYlVQYuBiiF9EyTvPNxSFztunNoJfXLHTkSKoylA/AqqUPlRayIWq4Ta4dsOVRgeDJwWyGyIyNb7iw/L0Kws3LwJRbLCGJraA/Qa0rtI0a/ySn6XuJ8Z5oYYWgtqfEs845jmrKpWjixeC5cTBAaVSb0emqadhw7VTw1/NDwYyAFLQCCqS065nxnX8447QGVy+9y5oLmp2awIEMsjIDpabYvnApVZ3NPV4lyqlWutohQyjhQiq5i0NEJTU1GRm4NjCxcgPKMfYsaMYdEeImCofHoiDB7wCTCEdOuGvGVLoUZ9A0MozvnAC62Bo/Pno5t4JPPFlUzXNa0PZ1UV7BGdEDVsqKwzDFC+A7dIijpZjCoS51Pe6jUISojH5qefBvWGgU/OAU3VhuLhliVtlkHJpMcZ/egTYCBDQmQqoNj2MESUusQpU5EweTIOfvgBSnbvhj0svH5DjCiOmsWsdjhBpgWO7jrxR1QVFSknFRez0mbMwMGPPkaRuLTTRcoExcZ6iuY1uWvXqqexTkUaP+QTYCAbwtPSUCmLU97SgVKg76wHETl4EDbOmQNLSDCKtm5RD8Q4a2rVSNdMZrhFH+CeBloiecuXg76H46tXI2v+F0idMRPxEy4HFVU0fKpkKdwtkiFQppyGKJ84+AwYqNhxPySZ6A0Is9WKPg88iGixMCx2O9Ju/TkKG9YfqC/Qj5CfuV75KjjVWMS1HD18hNosk3rLTKTNnAlNXNE6t+l+LharhFvz9ThfOfoMGMgQR1wcHIkJyPr6K1TIMjY3sdD80yQx45FHEM6tcuI3iLv4Yhz44B/ghtaoYcMQLDoHH8KhtOgsaxMWux1JU6YgUaYYAoYbYujYoi5xaN48KacX6JuQYn3q61NgIGeCk5LVPshyWZugWemqqYFZdATI2kKlAOTgx9QDdiD1pptBabLz97+X6WA+ogcPRkSfPjj4vx8jd+VK0Aw1mc3g9MFt9sdFR2D5yVddBXt4OIP15EO/PgcG8obM4p7E8J691OgnKPJWrUSZACRp6lTEjh0LPj8Z0ae3OJT2wBQQAK5hhKSkIPXGm8DH6+ij4JRTJsvZfJIq7tJLEdG7N7jHknX4IvkkGHRG2cLDwaVpPjwbN2682pxCpVL5B2QqqKusVLpCbUkxOJ2YLBZ1DJLppsvIUYi95BJwB3WYKKcms1kv1mePPg2G5rjmEtc0FUynTB915RWgw6n2ZLFSGJmf0wP3QDDc0ajDgUEzW0AJUF1UKCalC5pwnKYlHU61VZWy/B0KmDpct0gvyG2r3w70QzORYDBZbag4lq3unH4DaBpMDUDRNA0d8dMhh4BmNoPu6uoT+YrnVXl54O5pX9mxpG7qB/x0SDDo/dR12jRMljWI8f/8DHzMTo/vqEffBUNH5eh53LcfDOfReb52qR8MvsbR87ifRmDgnj6+CueHEG33c2kH89PfT3LJCuC5XGv0vHRwqT4uLgb7/Iz3I0vsBRs3Ij8zUxG35p0x/3kkNgJDXVkZlt504w+iypycc2rGoXmfYumNN2D5LTPAmz2niw2eeeuLL4L9vPa+e5XT60y3wzfLrXtwFjIf+jU2PDFbLdPjAn0agYGjlU8k/xA6V68dzTlVT2EhuJh0ge7vP7JY/d4pHWjSttRIronseevP4I4qShMukoWlp7eU/bzjG4HBuzRu9QpJTUWoVH42xPze1/vD598DRQ07ullSF1lcS7vtdtBhxvMLQS2CgYs1w//4Osa8+95ZETeWXIgG+mKZfR9+CCP/8lcMfnmuLJGHtHiLlBzhsqweO/5SZDz8CC70HooWwdBiC883wX89QlK6IkKYzNVQTVzgLXVJ7PjxGPbq7zBwVDxVFwAADRtJREFUzpx2cYpdUDBQJ9j3/vvYMHs2llx3LZbNuFkpQUf+73Nwh3JznXDs22+x9YUXsH3uy2r/QdM81E24QYV5dv3p9abJgGjfhVu3YNfrr4vS9RAWXzsdVFTXzZqFve+8ox61b3oRFefcZcuw9bcvYs09d2PpDdfju6t/guUzZ0rbH8ehTz4B76Xpdfo55/NsaTe35a+55x4snnaNXHsLNjz+OI58/jm4W0rPyyPj9PY31w98kIe6wobZj2PFrbdi5R23Y/1jj4JxJfv2oumHFhnvl2Xu//v7aln+wAcfSP2PYfH0afVtEeXz2HffnVE/u2BgYOdRC9795hvIWfQd+PQS34WQIw3a9tJLOPqvfzW9J3We9fXXIFi4vb26IF/Fef/QDD327TcqT/bCb7yTBAdu7Pufv2Ptffdhvxz5QnHueOJr/Y6vXoU9b7+FFTNvOe2vAba/+irY8Uc++0yllR44AFpHxbt3SdsXYcfvXlVAri0tbVQfT6h0b3nuOWx+ag4OffqJXJ8JvgeCLwTLWbwI2176LTJlWvBmevaCBar9xxYuhKu6msXUkwD56BdfYNWddyjg5i5ZgpL9+9S/4DBMMK+8/XYcFkuM9dZfBPXC06Nf/EuVeXT+l1g76wHs/OMfkLN4MbjTW7VF+n2TtPHAhx/ql512bBkM0jAivjVSloDk9S6Z2u86MYWK9+xR0WE9e6H7zTcjdcYtiBl7MbhbiExViW31I20gM3b/6U9K++bqJB+zS7vjDqRJB/Jdz6yKTNkhzNfrP/zPeche8DW4hG2LiAC31/e65170mfUgul13HQKio8GOry4owL6/vackD8shsQyC6Ng3C0GJxb8+4vU9f/FLdb/cTcVrT4oiuPHJJ1UeXtcS5a1coSQi28g8UYMGo8etP0ePmbei87Bh4Moq+3anSD2anGjmw7fcFe/aBXtkJBImTUL3G29E5+HDoVks4D3ue+9dEKzNXApTc5GMI6KWiIhdeOUVOBN9M2mi55lGXkciutkghh2JiRjy8svoJR3U8667MEhG0YA5T4Erh0xvKyJoD4s418vr88AsDH7xt0iTjkyTDh32u9dAcDC99OABT5v3vfceyDDG97nvfvR/7DF0v/568AGc3gKKse//HebAQCajeNdukOnqRH7oCDre8DynnOKiZ59T16cK8Hm/rF9/sQef26T4Z76WaK+0hffB9B63zMTQ115DugCZz20MnfuKgGImYDKp5z22vvA8CEbmbUrB3bpj1Nt/Qf/HZ6PXr+7G4OdfAN+0z3x1FRU4vmY1g6dRi2Bwy0gjCp2Vlarylo7cgVxTcurRtjrJf+y7bz0Vpd95l3q8TY8gCPiYWtdp0/WoNjnyBrnHkYVFDR2KlJ/9rBHgaPomTJyIThn9FXGTK7e/dR4xEglXTlSkjz6WoUjTRNsPRah0Ls+570EHDs+pZ7AMhjkC+fg/Ry/PSXwZaeLkyao+1tvcNMN8JL4uiE+NM0yTnlLJ24zkyE6+6icIiolhFvDdVJwG1InXD99qN1SmYVp3mgCHSeaAAMSOu4RBReVHjqpj058WwcCMRDWfQWyN2NHMTyJoaBIxzIbFXXKqEYzTSTOfsWo921kfi7Zurc8rDIy9ZFx9uMlvrExRw994AySOfHZ2xkMPYYCIcJItPFxdwXsoPXQIfKaCCm1Fbq6KJzM5SNSJ/OibYyxBDqTePENiTv/2vvc+VR/r5CuCTs9RH8O30NaHgCiZHrgrWz/Xj+zPmDFj9VO12ddz0hCgS8D7zTIN0XDExetBUTCLPGHvQIscIarHffIpLv96QasUf9llnjIp5thpjGDjvUcK4y4UUYSzbI4Gvh+a4dNIgKKZzSB52qVp4B+c8l9m1j5wP74aN07oEiwV64fnG598QiyJfPDjBt8Tx1A9VebUg4Qg4sitj238y/awPpKnzsZZ1BmVaxWQH45qOTT7daSkeOIrsrMAkeCeiDMEVP1nSGfSKTDwrA2ICiWfW2RR7CQe24PK2TFSkaZpoEST4Fl9Oe9miu9/1x/+oCSBs9LrdT5Slslmh2bSmi2rmq8rlhSLI0j43HweST6rL19qrmekIqqHmx75RLkeV1taBr59Rj8/32Obg4FeMjMfWpGWtefLMvkYvVQpA8Xd6uIP85GoTC25/jrouga9fRmidI39xwe4XMzWSctXYOLSpYgaOozZTyMl+SSWktBbl5Coc/7yH270i2i56OGmR2/QUAJyqmua54eetzkYaDby/UhskC5GGT5r0geYiD9XXf17F8/mWj7fwHxkSlX+CQabJylXEKPEK/0JFVkiahtyDpk7Vz1WF9K1K/ifFa2JVl2Zq5bFNk6PDcU0PnjV1zih8Rm9kXpMOdvE6/QIryP/30I/dSQm6ME2ObY9GMQMs0XUK2LVhQXIWrDgtIZW5uUhZ9Gi0+IZ4YiP5wGuujrUFBWqsPcPfReqs7wjJRw58CKIPFdM5vuXCAo0+RwWp9I3U6eAtOett+Btb4f26AF7wwtFvS/jI3ne+bzT+BQWzzk10mPqrVwynqDLfORhVR/rpPWh4pv5iRArh/oFk/Iz16k/SWHYm8qPHMFx8UXocW29gtkyGASZnE/PlnT72yJTRMzoMXp7sfuN1+s7Xcpj53Dq2CiuUW9x58ksgdDuqfIrPHU6QdOJ5ZKxPPIdTat++UsByenacKf+/RHRr6+6loCh+5ZmLuskceQe+eyf4L/fkmgG2sLDVH7+lB7Y36idrJP/arvkuumoyM5mltMo/tLLQEnIBIL74Ecf1vsh5F4JjPyNG5C/bl19neK0ohOKeZsjSga+oZ5p7Bsqrnygh21nWQTcjt+/5nFtd8rIUM+UMn9bUYtg4Dz6rYyiL8eMxtnQpqee8rQp6cc/hiMpWZ1XHT8BauWbnn4KpGU334Si7dtVWnM/UeIj4Ot3mJYr8/Vy8c2zY9bImgG9fXA1P3WYbDZ0u/Y6EQ71t8T3LKwSn/7mZ3+Dzb95BkvER0+QsNxOAwaof5/jyKKHkXFupwtr7r0Hm597FttkXWT9o4+odQpnRSWTmyX+W17KNddAtEfws/vNN7H2/vuw5YXnwTZzbYIgZHryT65GcFISs7VI3cTZxemJGQo3b8aKW2aoPtv81FNqfUX/dzzqCn0e/DWztSnV95xepKbpoXM+8v8a9It4QyPEnqfoZUdwZGUvWCBu3wXKj+5ISFT/Ra3nZx49zBdgJE2ZCl0xKvl+Dzjq6JShdKCDiExQ+Zs0l89GjhDPm67Y0ePHKSPrq6/AqYli2CYu54zHHgfrtHeKxMi33oYtPBz80JGTNX+++P7ngWCiVcR7cDQwUYPGbB5iefTw9ZbFKUoISlG6ibnuwjUYPrpHkzPm4ovRR9ZL0LR/ee5VZETffhgp7Xfwz9YkjdNh9gLpt4ULlNTSNA32qCgMeeUVUJJ4GnI2Abm2tWwm7wx8iKTP/Q+AjpJzpWSRBt5l2cU3PvSVV9Hv4YdBb1qX0aORdNVV6Pfrh/Aj8a2nXP1TVU+vu+8BX6TluVYa3UOkwTAx9biWEXfZBNCJlHbbbRjy8lz0lxXQ7jfcqK6lm9ZzXUOAT0oPlxHKepkvRpxe8RMmoKusMwyYMwfjP53XaITyf7JH/fW/0fNXv0Li1KmgxzBx8hSk33knBj3/PEa/865y6bI/0sWdroO0oTp16CoS6Ud/fB29heH0fPKtcAlXXIlUupSlDy56+hlQcqnM8pPy0/p77/Hz28TVHSQxp76cSkb815+RIffJ++dehsQpU5A6YwYyZj+BMX97H3zPxKkroDy86XfcCbax+w03eCd5wpSCTCclTf2xJ9470AgM1J67Tp+umEcGngtFi1vXu2CGOUKTxYXKBgx56WVkPPIokq++GmRARL9+qp6u06ahqZNF0zRQIeRaxkXPPKOYkiYdFz18ONjGuPHj1bWJEyexmtPIEZ8A1tvr7nq//EBhRh/xBMZPuFw6P/C0/PTa8VH8/iIx+s9+QgGOawP09rG+mDFjVH18gQfPmxagaZroK3I/069FXxHfg557HgReTwEUXw1Ic9v7Gu5TYN+yPEoU7zSGOZASJ00G73/Qs8+Caww97/oFEmXhiVME83gTpR37lWV2GX1KX/POQ14wnRQ1ZIh3kifcCAyeWH+gQ/aAHwwdku3N37QfDM33S4eM9YOhQ7K9+Zv2g6H5fumQsX4wdEi2N3/TfjA03y/nGOsb2f1g8A0+tsld+MHQJt3oG4X4weAbfGyTu/CDoU260TcKMSQY3IdmwbXG0SbkXO1At9GzW6VtnfpgT3jPVslZeNKwyDAkGAzb2//hDfeD4T+cQe3ZPEOCQetyG7Sen54FtZ7HJOX89aWb0RqlfPgmEj7+c6tkCnG0J//atC5DggGBvaGFX9E2FHEFLhme3iqFTBgDx4SxrZJmtbYpg9qzMGOCoT17qAPV5QdDB2J2a7fqB0NrPdSB0v8fAAD//7xIBjMAAAAGSURBVAMAxNCbqmZyPigAAAAASUVORK5CYII=">
          <a:extLst>
            <a:ext uri="{FF2B5EF4-FFF2-40B4-BE49-F238E27FC236}">
              <a16:creationId xmlns:a16="http://schemas.microsoft.com/office/drawing/2014/main" id="{95D0596D-13A9-4C8C-AC30-D1DDF9E0EB5C}"/>
            </a:ext>
          </a:extLst>
        </xdr:cNvPr>
        <xdr:cNvSpPr>
          <a:spLocks noChangeAspect="1" noChangeArrowheads="1"/>
        </xdr:cNvSpPr>
      </xdr:nvSpPr>
      <xdr:spPr bwMode="auto">
        <a:xfrm>
          <a:off x="12245340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304800</xdr:colOff>
      <xdr:row>11</xdr:row>
      <xdr:rowOff>45719</xdr:rowOff>
    </xdr:to>
    <xdr:sp macro="" textlink="">
      <xdr:nvSpPr>
        <xdr:cNvPr id="1028" name="AutoShape 4" descr="data:image/png;base64,iVBORw0KGgoAAAANSUhEUgAAAH4AAABrCAYAAACxODagAAAQAElEQVR4AexdB3gc1bX+Z1a7q96LJUuyXORu3OSKceEFCJhHCZDYBGIHTHViisE2mEDIC04IgS+U0Em+ECCUAP6A70HCI7hXuXfcLdvqsnrZ+s5/pVmvhNa2lDVfRtr9dGbu3DZ37n/vOeeec2eke0O/btkDOkK/btkDIeC7JexACPgQ8N20B7rpY4dmfAj4btoD3fSxQzM+BHyHeiCU2eQ9EJrxJgews80PAd/ZnjN5uRDwJgews80PAd/ZnjN5uRDwJgews80PAd/ZnjN5uRDwJgews83/roHvbDtD5YLcAyHgg9yhZqkuBLxZkApyO0PAB7lDzVJdlwXe43SisbwcRStXomTdOhxduhQFX3yByn17fdh43W5UbN+Ok8uXoeCzz1C0YgVKNmyAo7ISXo/Hl68rBrok8DWHD6N82zY4qqqQMGQI7EmJSJs8GVmXXYam8gofqE2nTiE8NQXpF01G3KBBiO7bF3G5uWrAlObLAKiu7oqYq2fqUsC7m5pQsWM7oGlIGDwYusUCa2wsIntmwhodDUdtLcJ7pKFw+XI4amqgW63wutwqf2R6OsITElQ+a0wMkkeOxqldu1B75IhvoKAL/boM8E1VlSjfuhXWmFhEZWXB3dSIqMxM6GFhsEZGAsK6aw4ehKOsHPEyu6v27kVDSTHqThyHpmkIkzwkDgZLRAQ8IgaSR4+Gs6EBxWvXwt3Y2IVgh2k2W56x02sLjqFi6zak5OXBGhWFumPHYLHZUXXgAGqOHQVluW6zIUzSImRmW+x2cIZ73R7Y4uJ9dTuEtVcfOgSHiABNYikyYvv0QcqYMSjbtAlO4RIS3SX+dFM/hderFDdnTS3ihLXXHDkMAhzdq5cCOX7AAIQnJqG2oEDJe6W0yUx2ySy2xscjOjsLNmHv7AOPw6GAjendW+KzwcERKzKfekCdlI/t3x8VO3eiVgYV85udTAs8te4KkcFR2dmI69dPyeforGw46+tRLTO99sQJBZRmscisjgN0XcRADCJ69IBTZnaTaPyu+gZoaP55XC6V7hGWXrpxIxoknUDbZIDEyEAKT0xE4vDhaCwtQWNZGbwy6JpLmvNoSuDdosSVb9mM8KQkRKSmwi2gkQ1X7d+Pqn374BQlTpCBSwYBFbT6kydFUdsJTcAnTOQKbpn1BNUjHKBM6iLYFBEVO3YgPDkZ5A7OmmqUySCoLynx1Zk0YqQCv1ruxbrMSqYD3isgl23ejMiMnuAsbZSZWfjllzjy4d8VsGkTJiB51ChEi2KXOnYsKPcTZEmXLICRE7jr6mAX9u51u6AGkNTlFVnfY9IkJAwdihQpQ3ZPLsJlXuLIkSDIrL9YbAL1xcVwO5xqIJzavVvGl9eU2JsO+MJly9AonV8pM7te2DkVsbSpU5E7azYo2wOioGmgYkctHboGzWoDNfiM731PDQ6KhPbK6hYLUidORJ8fzUDK+PFwVlaiobhIiYtKAb6hsLC9Yv/xcaYDPllmZFRWJjRdR7QoYvGidDVVlIMaOVl+3fHjMiMdvo6nLKY+QJCp1XtFifPIjOXyjks0r7B6ZjbyyRTmpSLWWV9UpDgD1/0OAT1GFL64AQMlmweJw4YpsaAym+xgOuBtYpCJyswC19yU3W6nAxEpqbCLEuYR2R+ekgKKA8r3pooKJatpwXML4NTUGwU8TWtetxNsgkudgNQklj4FsCh/LC/oKsWQg4z6hF0UvCox+VJH0MQ+wEHAsMkwV801HfBsdURaGjhjyzasx9FPPoHX4wZZNQ01HBAQbtAooEPX4RabvUdmtUvW4Jzx9rg4pflTO4do5rTokSNw0JA4AFyiB/CsiyGH6WF2u6qfOgHt/kXLvkZcn76gcYjtMSOZDvjqg2KUOXoUsbJGz7jkUqRPnSbWt5NitdsCaJrS5KmxaxZd6QIEziomWFrjOCi4hqdc5tq/Udg4ZFCQE1iFk3BGayLTCbAXorRJGhVIcotTu3fBVVeL5NF56DNjpugIVlSLT8ApAwom/JkOeEdVNRoEsBP/+AKcyZzlCWKCjeiRjn2vv6bYfMX2bSD4VpndZeJtq9qzC1Xf7EPZ+vUKvMiMDCSLNS5MBsSJr75Caf5G5Zkr/NdXqNy7R4w68ag9fAQNpaVokjX7lsceQ4zM8Jic3soySG5SdWC/suNzUJgQd5gO+CRZXkGDKFUpKFm10tfnNgHx2MdLZVn3IU6JhS0sKlpkfwrSLrwQcQMGiX1+MFIlnJw3BpzhdbIi4MDIufZacKmXMiYPPaZMRdqEibDHxsEiJt5acdDsf+MNcCCFCdvnzcgxCpYuhaehERQ5lP2MNxuZDnhN05AyZizSLroIkTLLi9esARUyynXK3LDoKHHDJkPTdTSJklYvxhuCSOAsViuoG2jWMHHg9ATEJkDALJERsAnY9OFzVeAS6x1EeYvq2RNulxPW6BhA9IGGslI4hd1zwPSYMkV5AFnejGQ64NnJmqYJy64TH/pA9JABQPt5qbBxS0S40uI5ACAyOsxuh0008Sbx3HEAkHV7BEhXXb2Ii2IRFS54RNtvELtAnQwQLu3CxRLIQdNMmlqv28VCSKXOcaoSqeMnyDIyB14xALEtZiVTAs/ObpK1O2epJTwciWKZK/j0MzGlloJLN+iaZNFkknphEz+8S2zy1Og9MsNdwqI5sxtF69fFg0fLn2QGFTuu9a3C0jXhFlIYHvHVu2rrFKuvFYWSmzQ4qCJk+eiWeljOrGRa4OtPnIRFQDI63p6UoIIR6RloEPnNmcxB4ZK1vQJRNHReG/Hhwgksdht04QpWYfNc01Ob5/JPafbC7qv27EGsGIg4jKwygNQN5BAmYWdtjYTM+2da4B3CvtXMbOl7W0KiCqWIth4nlrUGcaxwZhM0uzhdCBxXADT02MVWb5Plm1ds9LrFAubzNDVCt9lUHW6HAzT+0OYf07ePimN5FZCDbrHA3dgkIfP+mRZ4u/jZaXgxut7wq9fK2jpO1vintm8H1+v1Ykvnet0I85r+9UZZpvFMW79D2L6jskot3ZiPxHqoH9QfP6FuwVmuAnLweDytuI1Eme7PxMAngmzb6HFuuiCL5maMCPG5k61H5+SAnjZ/ihRNPVzMuuFi/YuQ9Xx7eaKzs2AREUBRUnv0CCjXWca4F20EYaJbGNdmPJsWeLJql/jbjU7nFinK6+oDB8ABQDFAm72RbpwZp1sssItxB2Lq9ecaaPk1ic2ebN8tcp7LOxp6uLRrSVaaPu9lXJvxbFrgKbfrTzazYXY8Z2eU+ODrRft2y4Agm/YfGMxD4qCgAkfnjC5avaZRC2DKaaLVjj58un8bZJmXIj5+avxGjiqx7vF+xrUZz6YFnkYZTbf4+tzwljlkttYWFCA6K0ttkfJlaAmQbWuaBmrwLnHGcHZTo29JBlcAXNfHDx6MopUrwIGSOvHC08ki3zUZMLrl9L19iSYKmBZ49rFLjC8EimFN15VxhXvuKrZtA2VymdjgPbKMIzs3CJoGsmnKcOW8sdthpPFM2zsHEcNFK1eBxpuk4RfA+LE+f93CiDfb2dTA2+NiFWhGp6dOnIjoXjk4tvRjaGLE8ThdOPnll+B+Og4Gg6p27UKlEG361d98A64AjLTjn/8vokTpqxGRUXfkMBJHjIAtvtlGwPuQ/SeNGsWgqcnUwFvFhs4ZaiBgFcNK7uzZoHm24PPPkTn9CjjE0BIvy7uEYcNABw+J+gGdLeGyvue1QZTr9ScLEZubi8PvvivioFG5YCkejHs4RTzEZGcbl23Pprk2N/BihDklMxfiQDF6nLb7+KFDcezjj+F1OEF2TvZMoGmo4dntdCpR4BETLrV8yniabvnGDN+xK8vPR9HX/0LODT9E3MCBRtVK/rOO0xHmDZkaeC7pGgpPgssuAwLa5Ifce69S7Pa+9iqSRozEofffA71zBJpOGpaj8kcvW1NtLbiZQtM05fiJ7d0b+155GVzj973pJlEJTmv9VAT9Z79xTzOeTQ08Ozz94v9Cpchphg2iyXbI/PkoWrYMhV99hcThI8DduTTqwAuEiRvWEhUFa2QkOOMpLo59+gli+vTB9id/C267Gr54Mex+sp0KHV+2pL3AuI+Zz7qZG8+28105snrKXl6TNE1D1uVXoN9PZuHAm28iQmQ5357h+29cjzdVnELJmtVoFHu+V7T+kpUrwQFUIr79ouUrMGzBQvG1D2FVPqqSwZUxdSr0Fnu+L8GkAdMDz36PFzlcsX2beouGMphgcib3uvZajH3mGaWsZU2fDr4EWbpuHbjRwhYXD0d1FYqWL0O4mHijxfiTc8MNyPvdk+C78qoOGRQcUFwVCM8HRQTv1xWoSwBPFp46fgLqjhegdMsW0ABD9k1ffIIYYjRNU3vwyK7LJL1iy2bwnbvjstSjv506AuU/t2+ljhsPlnPW16mBUrx6NWxi3qXGT/C7Auh8hi4BPB9E0zTFrqMz0sWlWq48cxU7d4BAc8ZW7NyJnpddhsFz54qmH4v198xD9vQr0fv66xEty7OStWvBV7NI1QcPol78/eQMyaNGIk588rxHV6IuAzxB0TQNUZlZSBg6DHzFmeckMcDw/bkekyaBGrluscCemKC2YVtlOUgdITK9B3pMnozkkSPBNT132nDtnyjLwvDkFHwHv+/8Fl0K+Fa9J4NA0zThzhrkANrmCTJ96U3lFWj2wVfCK3mg6aCJlvk0rTk/w+jCv64LfBvQKMfJurllil47yns6abghg/oA49oU6dKX3QZ4Kmi6xQKv2wNndbUCle5bzmyrrOdp7lWR3eTQbYAnnnyFipo7X3zkdfXBAwhPTATX9rzuTtStgFfA6jqS8/JAc6yywlGmq4Tudeh2wHMDB196HDT3Z+ArU/Tjdy/Im5+22wHf/NihYwh4c4+BTrc+BHynu87cBVsBT3s1P+jTUeJLCR3phqbKSvAe9Hh1pJxZ89Lhw+clNVVUnPExaEja8stfIv/hhxXxi1tnLNDJxFbAc4fqqltvQUeJvm504LfrmafVPTbcf38HSpk3a8Gnn6rnZb+e/L8vz/ggB99+G/zoA3cANZYUIyor64z5O5vYCvjOVtLRcuQsHS1j5vzc6nUu7XcIJ+RGUSPvkPvuBz2PxnUwzwGB566VwfPm4VyIGxmD2aiuVhe/nMHPtJH4eleg5zu1Y4faHMKt38Mf+QWUKzhQ5n8zPiDwsQP6o8/MG8+JYvv1+zeb0bWLp4lncOxTvwcpbdJFAR+WW78G33MPRjz+ODIvvzxgvmAkBAQ+GJXTI1Zz6BCKV69C6YYN6mNBVHTardvrRWNpqdoaHUgBomOl/uRJ5Wv3tvNFCu6W5ceJqUTx86OlG9arDxp73e52b8lIOmr47frSjRvUbpzi1avVTh5XbS2Tz0gUWfy6ZvnmzShasRzlW7ei7sQJQJ6lVUG5pjOIxBcuW6W1XHCfH51IkT0zQdMydwsxriW51YnPw34gcdcw9HPviwAADGJJREFU79dQUgLuDmb7K/fsgYpvVar1xXkDnp8nWTZjBlbfdhs2PfQQNj74AFbNuRX5ix+Gs6qqdSvkimCvm/dzrJz1E+x+9g8S8+0/Kj5MX33nnWgoKW2VgdrwvldewbIbZ2Ltz+Zik9xn44MPYs0dt6s2cAC2KiAXx7/4HMtv+jHW3H0XNj7wADY/8oi0dRHW3nUnlt98kwyE5ZKr/b/GslKskXasnD0LG+6/D5sXL8aGe+/BKrne/dxzYHuMkie+/Kd6Lrb9xD//aUT7znzjZ4Xcb83ttyF/0ULVFoZXSNtK1q/35TMCR5d+7KuvRAbqrmefBfNueGB+c/vn3o1Vt/xU7SAyyrQ547wAT1nFzmgoKoSrvq75njLqObuKl8vMkBnSHHn66JFZ6ayuUTtcOfJPp5wOOaqrmtPrZDZ6PL4EbprcuHABDrz5F+V546wyNkXS3Vq5Zzc2CLCcRSzEGXPwnbexVVgqP52m8lut4HZrOmw4Wxi/6ZHF4M4clvEnzuw1d9yByl07VXs487lrl2fO0kPv/k3uN1+1heX4TT3GkzxOv8+tyjN88/rrWCfsnfdjWzXxJWiaJv1Wr7aQbZRBte/VV1iNj5xV1eq+rG/Piy/i8HvvglvEvS4n2AY+T+2RIzKQFyNQXwYEnmzVWS03OAsxn69FEmDj8x9eBLJAuUTWf1+Fiz/8SOhDDJUZeD7eMj3y8UcoWbUK8HpB92re757CxR/8HdOE0qddzGaIeDipZiY7hv984PD776t4HgbccSemvf8Bprz9jjr3uu56RoMbNr954w1wIKgIOThl0OUvWqBEklwqh48q9+57GPeHZ8HPrDGemzoLly1jMCDVFRzDgb++CX6Ji5lyf3oL2GbSgDvvAl3G5BzcKcwtYWjnx/cK+GLnABmI/7X0E1z46muIzEhXOTnQT3z+uQq3PQQE/tjSpfjHZZeelVbLDTmDjIqLBQBHxSl1SW1/yL33gi8whqekIucH12H8c89LwzJUejAODhEb/PAR6+JbM+Okfr5Nwy9kRKSmYtjChbAnJ4E/ihPOBC6bqAswrpe0KXf2bNjFPUufPV+SHHrffYjO6c1kMK+nsVGFeeC9nDLjGI4fMgSjn1gCfjXbFh+vBsHEl19q3oItg7B0/Tpma5e4MWSzaO6cOFpYGIbePx8Dbr8d4cnJYH/lzpqFgXfPVWXZv3uee1a98KEi/A6RGT0x/oU/Inf2T8GyCUOHyjM/BN1qAycCxYhfdl8wIPC+HGcJuBvqwVFpZOONjGuuQ6moGGk8s2H8oBDDwaAyUcqaystUVT2/fzniBw1SYeNAMAfeebdanfT+4Y/AAcGvYox9+hmMeeYZ9L/1ViOr78wZlDC0eV+9S2Y4lVQjsWLbViMIevi4b88XIYHYfrnof8ut6n5n0uDrjh8XxXO/lIACLOOSS1TY/9Drmmt86/h6KrWiwPmnM9xPdCLuK2TYoMj0dOE8keqyev8BdW57CAg8PwmeIx11Nuopyw7KJaNiNpBhjr62IDBekcgwdQ7CoXL3HlUL28CNkuqizSFr+nRljxg0dy74JUq+TsV/SJA2YaKaFZTjfJPm4FtvYc8Lz2PHk0+CL1ewGo/TCc44hkmNxSU8gbMy0P36yWyl/eNMSzLqJaoiOcTm9gc5hgRb/VFsGaKKg49yvFUGubDYw+XY+o92AG4sZSwHLs9tKSDwyWPGgCzvbMR/EMAZYlTcUFiogu09iEoI8qFKFDdVpa7DFhergudyIJg7n34aK0ULzxdNevuSJdjzxxfAlQO15qYANvXG0hbgRYycy30C5fEHPrpXdqBsML66RZHgrKwMmK+jCQGB72hFRn5DEVIyxog8j2dDa9XkHv4DUC4D/lEB3fzYozjy9w/Uy5Wapqm3Z/iZ0p7f/z6yr7ra1+FtKyEHYJweZuWp08SXN43Cus1uBL915uw1Is/V9GvkP9M56MCHJyWr+3E3qwqc5wPfZectvB6vLGlkmceLsxD/kVHR11+rXGHR0Uo5mvD8Cxj16ycw8tHHcIHYHZLHjFXpbQ98t55xNMbw3Fky6mH5ehp9GGiHao4cVbFUAKmAqosgHDoJfOA7h6elqUR2jEM0bnXR5uCur28TA1m5aNB0DfxxGclzWyK7axtn6BFejxvtGWmYn5Y5WrQoy7n2LV65Simk5BBjnnoKVDj5erUu2rU0hEUCElcKTKTnzNBneO1P5Zs3ibVyNSp37/aPbhWOkFWOEVF94IB6xcu4Ns6U6+Wb8tUlZz5lvroIwiHowPMNFrbL3dAAKksM+xPNmyT/OIZpOLFENmuitWLm5Xqb8QbRd3/iiy+MS985Zdx4EEBGHP3oQ1B2M+wjWVZt+dXj2PTwQ8qgwcFh+Lgt4eHwB8Aow3fvjn/2mXHZ6sxPrTCCLH/3888r5ZDXBnnFKJMvvvRNcr+9L71oRH/rTHerIQ65nufztc1UtnEjasUQw3gOzO9kxtcdPQp29LkQzYZsHKnH1KkgiAwffv890ETpqKwEjSb0M+c/tAjsNKb7E0Ew3kblp8g4aGjN4pcoC4UtsyMpm/3LMByZkQH+JymGCdj6++4FZzg1YCpotKLx/8mRW+g2G2JyckSeDwR/LrEqHvzbO+DSiulsI30KG+bfpyxjzNOWsq66yrfE4qvWNK6wjWwbDSYbFzyoTNKsL2l0XtvivmsuAylSOGiZd+v//EqtJLipxWjHblm7qwLCCOkwo41BXQfhEHDGl4qNeMvjv8S50I7fP+VrCj8nmjqp2QPFB9r+myVYIWtNas/blixBIDZO4Lk0NCra/8bryra/+rY52PLoL3yWQCPd/8xOYQcyjo6KdffMw4qf3Kw09r0vvaS4AJd7wxYuAjs868oroewLXuDoRx8pe/6ymTNU/nwx/dYcPMSq2iUOHK7fKRL4fPtee1V8AXOUrXztXXfBmAScoT3bWZv7V8oBy/9eyTjKefoXVsgqg33FdtQVFDAJSSNHIef661U4WIdWwOsWC/hA6OhPRqRRhB08+te/Ru8fzQDNs7RQcelCooKSffU1SBk/QWU3wFIXcsgW826mgKLbbcrm3FReDhJnao6YUflNGskmTZRma6dvysE29W/vImXcOMVtOLjILRrF20eRwRcpB827B+nCjVg+TtbNubfcAuUb93pBzkB5zTYynYCkTZ7C4LfuJRHodd11GC7sPCozU7F6tpGz3lFVCT5/4oiRmCDWNBqKVCV+B02XPm65JmccveQ3yL7mWjUg/fuKYTVIhcOMfuIJKP2jpZz/SQs7XZ8vXmf/CEkE+05O3/prTm2JppNimticp773PjpCE15oLcs0uTGNJVP++hbynvwd+t58M0b84lFM/subGCrOEn5mhPVPlNnYcmt1YkdcsGAhLvrTn8GNCL1nzMTIx3+FyVIPDSL9BSyWm/TnP8NQslRBOVBmshOZl+f+c+Zg8M/nKfv5xJdfRu8bbpBczX8ccH1u/DEmvvwK8n77JDgoaK8fJ7b2KW+9rdo6XDT7QPfSNA1Z06/ExFdexSRp6zBp84DbbscFix7CpDf+hLFiH/D/aFKmLBFZF4nLxeZWNB9tcXEYNn++6pvxsrIYIB6/YQsWyErjBRXH/rD5fZKFpTjwWBcpdeKFjGpF/Do3+5bpE158qVWacdEKeE3T1AcD+L54R4hy1qjQOBNEjni+fjxIbM6ZV1wBzhBdNGda9Vh/oHIxffpKx07HEPFa9bz0UmXb58i1xceD5VgPuYdxL+NM9s309GnT0P/WOehz442ghY6ykYPRyMezpmngzhiu3fvOnCm27tkgx2Cbz+VenPlUtsht+OUNcpDsq68GAWc7eA+D6ENgu0jtaeZ8FnKf5Lw89R8ze137A/XfrhjHQWrUY5w5WFgXiVZII944swyfg+k03xrx/udWwPsnhMJduwe+Y+C7dmea6elCwJsJrSC2NQR8EDvTTFWFgDcTWkFsawj4IHammaoKAW8mtILY1hDwQexMM1UVAt5MaAWxrSYBPohPHKpK9UAIeNUN3e9gLuAb9sCzLiooNGvOTehz0eIz0juZU7AvfuBZyYzDxlzAm7GH/0PbHAL+PxSY890scwFvz4E+5Kug0COLHsUHL95+Rrpk6R+R/Y93zkrnG6TzUb+5gNcjgJjxQaHcfv0xelivM1JK3lBEjBt1VjofwJzvOs0F/PnujW5UfxcHvhsh2cFHDQHfwQ7rKtn/HwAA//9VC0gmAAAABklEQVQDACW+V8CA0O5bAAAAAElFTkSuQmCC">
          <a:extLst>
            <a:ext uri="{FF2B5EF4-FFF2-40B4-BE49-F238E27FC236}">
              <a16:creationId xmlns:a16="http://schemas.microsoft.com/office/drawing/2014/main" id="{2A5F478C-C1C0-4DF6-86FB-43B7AB54C37E}"/>
            </a:ext>
          </a:extLst>
        </xdr:cNvPr>
        <xdr:cNvSpPr>
          <a:spLocks noChangeAspect="1" noChangeArrowheads="1"/>
        </xdr:cNvSpPr>
      </xdr:nvSpPr>
      <xdr:spPr bwMode="auto">
        <a:xfrm>
          <a:off x="24483060" y="281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720436</xdr:colOff>
      <xdr:row>0</xdr:row>
      <xdr:rowOff>110837</xdr:rowOff>
    </xdr:from>
    <xdr:to>
      <xdr:col>0</xdr:col>
      <xdr:colOff>1690716</xdr:colOff>
      <xdr:row>0</xdr:row>
      <xdr:rowOff>933797</xdr:rowOff>
    </xdr:to>
    <xdr:pic>
      <xdr:nvPicPr>
        <xdr:cNvPr id="9" name="Imagen 8" descr="C:\Users\LENOVO\AppData\Local\Microsoft\Windows\INetCache\Content.MSO\A71CB1E7.tmp">
          <a:extLst>
            <a:ext uri="{FF2B5EF4-FFF2-40B4-BE49-F238E27FC236}">
              <a16:creationId xmlns:a16="http://schemas.microsoft.com/office/drawing/2014/main" id="{6CC448F2-B160-4CC1-8E2E-3F5A7AD921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36" y="110837"/>
          <a:ext cx="970280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D8AB-BD49-4F3C-9B66-34E292B03030}">
  <sheetPr>
    <pageSetUpPr fitToPage="1"/>
  </sheetPr>
  <dimension ref="A1:T50"/>
  <sheetViews>
    <sheetView tabSelected="1" topLeftCell="A9" zoomScale="55" zoomScaleNormal="55" workbookViewId="0">
      <selection activeCell="B15" sqref="B15"/>
    </sheetView>
  </sheetViews>
  <sheetFormatPr baseColWidth="10" defaultColWidth="12.6640625" defaultRowHeight="15" x14ac:dyDescent="0.25"/>
  <cols>
    <col min="1" max="1" width="70.77734375" style="8" bestFit="1" customWidth="1"/>
    <col min="2" max="2" width="55.21875" style="8" customWidth="1"/>
    <col min="3" max="3" width="60.33203125" style="8" bestFit="1" customWidth="1"/>
    <col min="4" max="4" width="26.77734375" style="8" customWidth="1"/>
    <col min="5" max="5" width="26.33203125" style="8" customWidth="1"/>
    <col min="6" max="6" width="17.109375" style="8" customWidth="1"/>
    <col min="7" max="7" width="17.77734375" style="8" customWidth="1"/>
    <col min="8" max="8" width="29.6640625" style="8" customWidth="1"/>
    <col min="9" max="9" width="27.6640625" style="9" customWidth="1"/>
    <col min="10" max="19" width="12.6640625" style="44"/>
    <col min="20" max="20" width="12.6640625" style="61"/>
    <col min="21" max="16384" width="12.6640625" style="44"/>
  </cols>
  <sheetData>
    <row r="1" spans="1:20" ht="80.400000000000006" customHeight="1" thickBot="1" x14ac:dyDescent="0.3">
      <c r="A1" s="78" t="s">
        <v>100</v>
      </c>
      <c r="B1" s="79"/>
      <c r="C1" s="79"/>
      <c r="D1" s="79"/>
      <c r="E1" s="79"/>
      <c r="F1" s="79"/>
      <c r="G1" s="79"/>
      <c r="H1" s="79"/>
      <c r="I1" s="80"/>
    </row>
    <row r="2" spans="1:20" ht="54" customHeight="1" thickBot="1" x14ac:dyDescent="0.3">
      <c r="A2" s="98" t="s">
        <v>113</v>
      </c>
      <c r="B2" s="99"/>
      <c r="C2" s="99"/>
      <c r="D2" s="99"/>
      <c r="E2" s="99"/>
      <c r="F2" s="99"/>
      <c r="G2" s="99"/>
      <c r="H2" s="99"/>
      <c r="I2" s="100"/>
    </row>
    <row r="3" spans="1:20" ht="18" thickBot="1" x14ac:dyDescent="0.3">
      <c r="A3" s="101" t="s">
        <v>114</v>
      </c>
      <c r="B3" s="102"/>
      <c r="C3" s="102"/>
      <c r="D3" s="102"/>
      <c r="E3" s="102"/>
      <c r="F3" s="102"/>
      <c r="G3" s="102"/>
      <c r="H3" s="102"/>
      <c r="I3" s="103"/>
    </row>
    <row r="4" spans="1:20" ht="40.799999999999997" customHeight="1" thickBot="1" x14ac:dyDescent="0.3">
      <c r="A4" s="101" t="s">
        <v>115</v>
      </c>
      <c r="B4" s="102"/>
      <c r="C4" s="102"/>
      <c r="D4" s="102"/>
      <c r="E4" s="102"/>
      <c r="F4" s="102"/>
      <c r="G4" s="102"/>
      <c r="H4" s="102"/>
      <c r="I4" s="103"/>
    </row>
    <row r="5" spans="1:20" x14ac:dyDescent="0.25">
      <c r="A5" s="57"/>
      <c r="B5" s="58"/>
      <c r="C5" s="58"/>
      <c r="D5" s="58"/>
      <c r="E5" s="58"/>
      <c r="F5" s="58"/>
      <c r="G5" s="58"/>
      <c r="H5" s="58"/>
      <c r="I5" s="59"/>
    </row>
    <row r="6" spans="1:20" x14ac:dyDescent="0.25">
      <c r="A6" s="48"/>
      <c r="B6" s="45"/>
      <c r="C6" s="45"/>
      <c r="D6" s="45"/>
      <c r="E6" s="45"/>
      <c r="F6" s="45"/>
      <c r="G6" s="45"/>
      <c r="H6" s="45"/>
      <c r="I6" s="49"/>
    </row>
    <row r="7" spans="1:20" ht="22.2" x14ac:dyDescent="0.35">
      <c r="A7" s="60" t="s">
        <v>50</v>
      </c>
      <c r="B7" s="39">
        <v>0</v>
      </c>
      <c r="C7" s="45"/>
      <c r="D7" s="104" t="s">
        <v>106</v>
      </c>
      <c r="E7" s="104"/>
      <c r="F7" s="62"/>
      <c r="G7" s="45"/>
      <c r="H7" s="45"/>
      <c r="I7" s="49"/>
      <c r="J7" s="45"/>
      <c r="K7" s="45"/>
      <c r="L7" s="45"/>
      <c r="T7" s="61">
        <v>1</v>
      </c>
    </row>
    <row r="8" spans="1:20" ht="20.399999999999999" x14ac:dyDescent="0.35">
      <c r="A8" s="50" t="s">
        <v>86</v>
      </c>
      <c r="B8" s="39">
        <f>ROUNDUP(+B7/B9,0)</f>
        <v>0</v>
      </c>
      <c r="C8" s="45"/>
      <c r="D8" s="45"/>
      <c r="E8" s="46"/>
      <c r="F8" s="45"/>
      <c r="G8" s="45"/>
      <c r="H8" s="45"/>
      <c r="I8" s="49"/>
      <c r="J8" s="45"/>
      <c r="K8" s="45"/>
      <c r="L8" s="45"/>
      <c r="T8" s="61">
        <v>2</v>
      </c>
    </row>
    <row r="9" spans="1:20" ht="20.399999999999999" x14ac:dyDescent="0.35">
      <c r="A9" s="50" t="s">
        <v>51</v>
      </c>
      <c r="B9" s="39">
        <v>10</v>
      </c>
      <c r="C9" s="45"/>
      <c r="D9" s="45"/>
      <c r="E9" s="46"/>
      <c r="F9" s="45"/>
      <c r="G9" s="45"/>
      <c r="H9" s="45"/>
      <c r="I9" s="49"/>
      <c r="J9" s="45"/>
      <c r="K9" s="45"/>
      <c r="L9" s="45"/>
      <c r="T9" s="61">
        <v>3</v>
      </c>
    </row>
    <row r="10" spans="1:20" ht="20.399999999999999" x14ac:dyDescent="0.35">
      <c r="A10" s="50" t="s">
        <v>52</v>
      </c>
      <c r="B10" s="39">
        <v>120</v>
      </c>
      <c r="C10" s="45"/>
      <c r="D10" s="45"/>
      <c r="E10" s="46"/>
      <c r="F10" s="51"/>
      <c r="G10" s="45"/>
      <c r="H10" s="45"/>
      <c r="I10" s="49"/>
      <c r="J10" s="45"/>
      <c r="K10" s="45"/>
      <c r="L10" s="45"/>
      <c r="T10" s="61">
        <v>4</v>
      </c>
    </row>
    <row r="11" spans="1:20" ht="20.399999999999999" x14ac:dyDescent="0.35">
      <c r="A11" s="50" t="s">
        <v>103</v>
      </c>
      <c r="B11" s="39">
        <f>ROUNDUP(+B7/1000,0)</f>
        <v>0</v>
      </c>
      <c r="C11" s="45"/>
      <c r="D11" s="45"/>
      <c r="E11" s="46"/>
      <c r="F11" s="51"/>
      <c r="G11" s="45"/>
      <c r="H11" s="45"/>
      <c r="I11" s="49"/>
      <c r="J11" s="45"/>
      <c r="K11" s="45"/>
      <c r="L11"/>
    </row>
    <row r="12" spans="1:20" ht="20.399999999999999" x14ac:dyDescent="0.35">
      <c r="A12" s="50" t="s">
        <v>104</v>
      </c>
      <c r="B12" s="39">
        <f>ROUNDUP(+B7/1000,0)</f>
        <v>0</v>
      </c>
      <c r="C12" s="45"/>
      <c r="D12" s="45"/>
      <c r="E12" s="46"/>
      <c r="F12" s="51"/>
      <c r="G12" s="45"/>
      <c r="H12" s="45"/>
      <c r="I12" s="49"/>
      <c r="J12" s="45"/>
      <c r="K12" s="45"/>
      <c r="L12" s="45"/>
    </row>
    <row r="13" spans="1:20" ht="20.399999999999999" x14ac:dyDescent="0.35">
      <c r="A13" s="50" t="s">
        <v>97</v>
      </c>
      <c r="B13" s="39">
        <f>ROUNDUP(+B7/400,0)</f>
        <v>0</v>
      </c>
      <c r="C13" s="45"/>
      <c r="D13" s="45"/>
      <c r="E13" s="46"/>
      <c r="F13" s="45"/>
      <c r="G13" s="45"/>
      <c r="H13" s="45"/>
      <c r="I13" s="49"/>
      <c r="J13" s="45"/>
      <c r="K13" s="45"/>
      <c r="L13" s="45"/>
    </row>
    <row r="14" spans="1:20" ht="20.399999999999999" x14ac:dyDescent="0.35">
      <c r="A14" s="60" t="s">
        <v>90</v>
      </c>
      <c r="B14" s="40">
        <v>0</v>
      </c>
      <c r="C14" s="45"/>
      <c r="D14" s="45"/>
      <c r="E14" s="45"/>
      <c r="F14" s="45"/>
      <c r="G14" s="45"/>
      <c r="H14" s="45"/>
      <c r="I14" s="49"/>
      <c r="J14" s="45"/>
      <c r="K14" s="45"/>
      <c r="L14" s="45"/>
    </row>
    <row r="15" spans="1:20" x14ac:dyDescent="0.25">
      <c r="A15" s="48"/>
      <c r="B15" s="46"/>
      <c r="C15" s="45"/>
      <c r="D15" s="45"/>
      <c r="E15" s="45"/>
      <c r="F15" s="45"/>
      <c r="G15" s="45"/>
      <c r="H15" s="47"/>
      <c r="I15" s="49"/>
      <c r="J15" s="45"/>
      <c r="K15" s="45"/>
      <c r="L15" s="45"/>
    </row>
    <row r="16" spans="1:20" hidden="1" x14ac:dyDescent="0.25">
      <c r="A16" s="48"/>
      <c r="B16" s="46"/>
      <c r="C16" s="45"/>
      <c r="D16" s="45"/>
      <c r="E16" s="45"/>
      <c r="F16" s="45"/>
      <c r="G16" s="45"/>
      <c r="H16" s="45"/>
      <c r="I16" s="49"/>
      <c r="J16" s="45"/>
      <c r="K16" s="45"/>
      <c r="L16" s="45"/>
    </row>
    <row r="17" spans="1:12" hidden="1" x14ac:dyDescent="0.25">
      <c r="A17" s="52"/>
      <c r="B17" s="53"/>
      <c r="C17" s="45"/>
      <c r="D17" s="45"/>
      <c r="E17" s="45"/>
      <c r="F17" s="45"/>
      <c r="G17" s="45"/>
      <c r="H17" s="45"/>
      <c r="I17" s="49"/>
      <c r="J17" s="45"/>
      <c r="K17" s="45"/>
      <c r="L17" s="45"/>
    </row>
    <row r="18" spans="1:12" ht="15.6" thickBot="1" x14ac:dyDescent="0.3">
      <c r="A18" s="54"/>
      <c r="B18" s="55"/>
      <c r="C18" s="55"/>
      <c r="D18" s="55"/>
      <c r="E18" s="55"/>
      <c r="F18" s="55"/>
      <c r="G18" s="55"/>
      <c r="H18" s="55"/>
      <c r="I18" s="56"/>
    </row>
    <row r="19" spans="1:12" ht="15.75" customHeight="1" x14ac:dyDescent="0.25">
      <c r="A19" s="89" t="s">
        <v>53</v>
      </c>
      <c r="B19" s="90"/>
      <c r="C19" s="90"/>
      <c r="D19" s="90"/>
      <c r="E19" s="90"/>
      <c r="F19" s="90"/>
      <c r="G19" s="90"/>
      <c r="H19" s="90"/>
      <c r="I19" s="91"/>
    </row>
    <row r="20" spans="1:12" x14ac:dyDescent="0.25">
      <c r="A20" s="17">
        <v>1</v>
      </c>
      <c r="B20" s="92" t="s">
        <v>54</v>
      </c>
      <c r="C20" s="93"/>
      <c r="D20" s="10" t="s">
        <v>55</v>
      </c>
      <c r="E20" s="10" t="s">
        <v>56</v>
      </c>
      <c r="F20" s="10" t="s">
        <v>57</v>
      </c>
      <c r="G20" s="10" t="s">
        <v>58</v>
      </c>
      <c r="H20" s="11" t="s">
        <v>0</v>
      </c>
      <c r="I20" s="18" t="s">
        <v>44</v>
      </c>
    </row>
    <row r="21" spans="1:12" x14ac:dyDescent="0.25">
      <c r="A21" s="19" t="s">
        <v>59</v>
      </c>
      <c r="B21" s="94" t="s">
        <v>60</v>
      </c>
      <c r="C21" s="95"/>
      <c r="D21" s="16" t="s">
        <v>61</v>
      </c>
      <c r="E21" s="12">
        <v>1</v>
      </c>
      <c r="F21" s="12">
        <v>10</v>
      </c>
      <c r="G21" s="13">
        <v>1</v>
      </c>
      <c r="H21" s="26"/>
      <c r="I21" s="20">
        <f t="shared" ref="I21:I26" si="0">+E21*F21*H21*G21</f>
        <v>0</v>
      </c>
    </row>
    <row r="22" spans="1:12" x14ac:dyDescent="0.25">
      <c r="A22" s="19" t="s">
        <v>62</v>
      </c>
      <c r="B22" s="96" t="s">
        <v>65</v>
      </c>
      <c r="C22" s="97"/>
      <c r="D22" s="16" t="s">
        <v>61</v>
      </c>
      <c r="E22" s="12">
        <f>+B11</f>
        <v>0</v>
      </c>
      <c r="F22" s="12">
        <v>10</v>
      </c>
      <c r="G22" s="13">
        <v>1</v>
      </c>
      <c r="H22" s="26"/>
      <c r="I22" s="21">
        <f t="shared" si="0"/>
        <v>0</v>
      </c>
    </row>
    <row r="23" spans="1:12" x14ac:dyDescent="0.25">
      <c r="A23" s="19" t="s">
        <v>64</v>
      </c>
      <c r="B23" s="96" t="s">
        <v>67</v>
      </c>
      <c r="C23" s="97"/>
      <c r="D23" s="16" t="s">
        <v>61</v>
      </c>
      <c r="E23" s="12">
        <f>+B12</f>
        <v>0</v>
      </c>
      <c r="F23" s="12">
        <v>10</v>
      </c>
      <c r="G23" s="13">
        <v>1</v>
      </c>
      <c r="H23" s="26"/>
      <c r="I23" s="21">
        <f t="shared" si="0"/>
        <v>0</v>
      </c>
    </row>
    <row r="24" spans="1:12" x14ac:dyDescent="0.25">
      <c r="A24" s="19" t="s">
        <v>66</v>
      </c>
      <c r="B24" s="94" t="s">
        <v>63</v>
      </c>
      <c r="C24" s="95"/>
      <c r="D24" s="16" t="s">
        <v>61</v>
      </c>
      <c r="E24" s="12">
        <v>1</v>
      </c>
      <c r="F24" s="12">
        <v>10</v>
      </c>
      <c r="G24" s="13">
        <v>1</v>
      </c>
      <c r="H24" s="26"/>
      <c r="I24" s="20">
        <f t="shared" si="0"/>
        <v>0</v>
      </c>
    </row>
    <row r="25" spans="1:12" x14ac:dyDescent="0.25">
      <c r="A25" s="19" t="s">
        <v>68</v>
      </c>
      <c r="B25" s="96" t="s">
        <v>87</v>
      </c>
      <c r="C25" s="97"/>
      <c r="D25" s="16" t="s">
        <v>61</v>
      </c>
      <c r="E25" s="12">
        <f>+B13</f>
        <v>0</v>
      </c>
      <c r="F25" s="12">
        <v>10</v>
      </c>
      <c r="G25" s="13">
        <v>1</v>
      </c>
      <c r="H25" s="26"/>
      <c r="I25" s="21">
        <f t="shared" si="0"/>
        <v>0</v>
      </c>
    </row>
    <row r="26" spans="1:12" x14ac:dyDescent="0.25">
      <c r="A26" s="19" t="s">
        <v>69</v>
      </c>
      <c r="B26" s="96" t="s">
        <v>70</v>
      </c>
      <c r="C26" s="97"/>
      <c r="D26" s="16" t="s">
        <v>61</v>
      </c>
      <c r="E26" s="12">
        <v>1</v>
      </c>
      <c r="F26" s="12">
        <v>10</v>
      </c>
      <c r="G26" s="13">
        <v>1</v>
      </c>
      <c r="H26" s="26"/>
      <c r="I26" s="21">
        <f t="shared" si="0"/>
        <v>0</v>
      </c>
    </row>
    <row r="27" spans="1:12" ht="15.6" thickBot="1" x14ac:dyDescent="0.3">
      <c r="A27" s="22" t="s">
        <v>71</v>
      </c>
      <c r="B27" s="67" t="s">
        <v>88</v>
      </c>
      <c r="C27" s="68"/>
      <c r="D27" s="23" t="s">
        <v>72</v>
      </c>
      <c r="E27" s="24">
        <f>+B10*B8</f>
        <v>0</v>
      </c>
      <c r="F27" s="75" t="s">
        <v>28</v>
      </c>
      <c r="G27" s="75"/>
      <c r="H27" s="27">
        <f>+B14</f>
        <v>0</v>
      </c>
      <c r="I27" s="25">
        <f>+E27*H27</f>
        <v>0</v>
      </c>
    </row>
    <row r="28" spans="1:12" ht="28.8" customHeight="1" thickBot="1" x14ac:dyDescent="0.3">
      <c r="A28" s="69" t="s">
        <v>89</v>
      </c>
      <c r="B28" s="70"/>
      <c r="C28" s="70"/>
      <c r="D28" s="70"/>
      <c r="E28" s="70"/>
      <c r="F28" s="70"/>
      <c r="G28" s="70"/>
      <c r="H28" s="71"/>
      <c r="I28" s="29">
        <f>SUM(I21:I27)</f>
        <v>0</v>
      </c>
    </row>
    <row r="29" spans="1:12" ht="15.75" customHeight="1" x14ac:dyDescent="0.25">
      <c r="A29" s="72" t="s">
        <v>73</v>
      </c>
      <c r="B29" s="73"/>
      <c r="C29" s="73"/>
      <c r="D29" s="73"/>
      <c r="E29" s="73"/>
      <c r="F29" s="73"/>
      <c r="G29" s="73"/>
      <c r="H29" s="73"/>
      <c r="I29" s="74"/>
    </row>
    <row r="30" spans="1:12" ht="30" x14ac:dyDescent="0.25">
      <c r="A30" s="17" t="s">
        <v>74</v>
      </c>
      <c r="B30" s="10" t="s">
        <v>91</v>
      </c>
      <c r="C30" s="76" t="s">
        <v>75</v>
      </c>
      <c r="D30" s="76"/>
      <c r="E30" s="76" t="s">
        <v>56</v>
      </c>
      <c r="F30" s="76"/>
      <c r="G30" s="76"/>
      <c r="H30" s="11" t="s">
        <v>76</v>
      </c>
      <c r="I30" s="28" t="s">
        <v>77</v>
      </c>
    </row>
    <row r="31" spans="1:12" ht="30" x14ac:dyDescent="0.25">
      <c r="A31" s="31" t="s">
        <v>78</v>
      </c>
      <c r="B31" s="41" t="s">
        <v>92</v>
      </c>
      <c r="C31" s="115" t="s">
        <v>79</v>
      </c>
      <c r="D31" s="115"/>
      <c r="E31" s="66">
        <f>+B8</f>
        <v>0</v>
      </c>
      <c r="F31" s="66"/>
      <c r="G31" s="66"/>
      <c r="H31" s="30">
        <f>+'KIT (Part y Facil)'!G26</f>
        <v>0</v>
      </c>
      <c r="I31" s="21">
        <f>+E31*H31</f>
        <v>0</v>
      </c>
    </row>
    <row r="32" spans="1:12" ht="30" x14ac:dyDescent="0.25">
      <c r="A32" s="31" t="s">
        <v>80</v>
      </c>
      <c r="B32" s="41" t="s">
        <v>99</v>
      </c>
      <c r="C32" s="115" t="s">
        <v>79</v>
      </c>
      <c r="D32" s="115"/>
      <c r="E32" s="66">
        <f>+B7</f>
        <v>0</v>
      </c>
      <c r="F32" s="66"/>
      <c r="G32" s="66"/>
      <c r="H32" s="30">
        <f>+'KIT (Part y Facil)'!G11</f>
        <v>0</v>
      </c>
      <c r="I32" s="21">
        <f>+E32*H32</f>
        <v>0</v>
      </c>
    </row>
    <row r="33" spans="1:9" x14ac:dyDescent="0.25">
      <c r="A33" s="31" t="s">
        <v>81</v>
      </c>
      <c r="B33" s="41" t="s">
        <v>98</v>
      </c>
      <c r="C33" s="115" t="s">
        <v>82</v>
      </c>
      <c r="D33" s="115"/>
      <c r="E33" s="66">
        <f>B8</f>
        <v>0</v>
      </c>
      <c r="F33" s="66"/>
      <c r="G33" s="66"/>
      <c r="H33" s="42"/>
      <c r="I33" s="21">
        <f>+E33*H33</f>
        <v>0</v>
      </c>
    </row>
    <row r="34" spans="1:9" x14ac:dyDescent="0.25">
      <c r="A34" s="31" t="s">
        <v>83</v>
      </c>
      <c r="B34" s="41" t="s">
        <v>84</v>
      </c>
      <c r="C34" s="115" t="s">
        <v>55</v>
      </c>
      <c r="D34" s="115"/>
      <c r="E34" s="66">
        <f>+B7</f>
        <v>0</v>
      </c>
      <c r="F34" s="66"/>
      <c r="G34" s="66"/>
      <c r="H34" s="42"/>
      <c r="I34" s="21">
        <f>+E34*H34</f>
        <v>0</v>
      </c>
    </row>
    <row r="35" spans="1:9" ht="18.75" customHeight="1" thickBot="1" x14ac:dyDescent="0.3">
      <c r="A35" s="105" t="s">
        <v>93</v>
      </c>
      <c r="B35" s="106"/>
      <c r="C35" s="106"/>
      <c r="D35" s="106"/>
      <c r="E35" s="106"/>
      <c r="F35" s="106"/>
      <c r="G35" s="106"/>
      <c r="H35" s="106"/>
      <c r="I35" s="32">
        <f>SUM(I31:I34)</f>
        <v>0</v>
      </c>
    </row>
    <row r="36" spans="1:9" ht="15" customHeight="1" thickBot="1" x14ac:dyDescent="0.3">
      <c r="A36" s="110" t="s">
        <v>94</v>
      </c>
      <c r="B36" s="111"/>
      <c r="C36" s="111"/>
      <c r="D36" s="111"/>
      <c r="E36" s="111"/>
      <c r="F36" s="111"/>
      <c r="G36" s="111"/>
      <c r="H36" s="111"/>
      <c r="I36" s="33">
        <f>+I28+I35</f>
        <v>0</v>
      </c>
    </row>
    <row r="37" spans="1:9" ht="15.6" thickBot="1" x14ac:dyDescent="0.3">
      <c r="A37" s="112" t="s">
        <v>85</v>
      </c>
      <c r="B37" s="113"/>
      <c r="C37" s="113"/>
      <c r="D37" s="113"/>
      <c r="E37" s="113"/>
      <c r="F37" s="113"/>
      <c r="G37" s="113"/>
      <c r="H37" s="113"/>
      <c r="I37" s="114"/>
    </row>
    <row r="38" spans="1:9" ht="15.6" thickBot="1" x14ac:dyDescent="0.3">
      <c r="A38" s="35">
        <v>3</v>
      </c>
      <c r="B38" s="81" t="s">
        <v>102</v>
      </c>
      <c r="C38" s="82"/>
      <c r="D38" s="82"/>
      <c r="E38" s="82"/>
      <c r="F38" s="82"/>
      <c r="G38" s="83"/>
      <c r="H38" s="36">
        <v>0</v>
      </c>
      <c r="I38" s="34">
        <f>+I36*H38</f>
        <v>0</v>
      </c>
    </row>
    <row r="39" spans="1:9" ht="15.6" thickBot="1" x14ac:dyDescent="0.3">
      <c r="A39" s="107" t="s">
        <v>95</v>
      </c>
      <c r="B39" s="108"/>
      <c r="C39" s="108"/>
      <c r="D39" s="108"/>
      <c r="E39" s="108"/>
      <c r="F39" s="108"/>
      <c r="G39" s="108"/>
      <c r="H39" s="109"/>
      <c r="I39" s="38">
        <f>+I38</f>
        <v>0</v>
      </c>
    </row>
    <row r="40" spans="1:9" ht="15.6" thickBot="1" x14ac:dyDescent="0.3">
      <c r="A40" s="84" t="s">
        <v>96</v>
      </c>
      <c r="B40" s="85"/>
      <c r="C40" s="85"/>
      <c r="D40" s="85"/>
      <c r="E40" s="85"/>
      <c r="F40" s="85"/>
      <c r="G40" s="85"/>
      <c r="H40" s="86"/>
      <c r="I40" s="37">
        <f>+I36+I39</f>
        <v>0</v>
      </c>
    </row>
    <row r="41" spans="1:9" ht="30" customHeight="1" thickBot="1" x14ac:dyDescent="0.3">
      <c r="A41" s="87" t="s">
        <v>101</v>
      </c>
      <c r="B41" s="88"/>
      <c r="C41" s="88"/>
      <c r="D41" s="88"/>
      <c r="E41" s="88"/>
      <c r="F41" s="88"/>
      <c r="G41" s="88"/>
      <c r="H41" s="88"/>
      <c r="I41" s="43" t="e">
        <f>ROUND(+I40/B7,0)</f>
        <v>#DIV/0!</v>
      </c>
    </row>
    <row r="43" spans="1:9" x14ac:dyDescent="0.25">
      <c r="B43" s="14"/>
      <c r="F43" s="15"/>
    </row>
    <row r="45" spans="1:9" ht="34.799999999999997" customHeight="1" x14ac:dyDescent="0.25">
      <c r="A45" s="63" t="s">
        <v>107</v>
      </c>
    </row>
    <row r="46" spans="1:9" ht="48" customHeight="1" x14ac:dyDescent="0.25">
      <c r="A46" s="64" t="s">
        <v>108</v>
      </c>
      <c r="B46" s="77"/>
      <c r="C46" s="77"/>
    </row>
    <row r="47" spans="1:9" ht="34.799999999999997" customHeight="1" x14ac:dyDescent="0.25">
      <c r="A47" s="65" t="s">
        <v>109</v>
      </c>
      <c r="B47" s="77"/>
      <c r="C47" s="77"/>
    </row>
    <row r="48" spans="1:9" ht="34.799999999999997" customHeight="1" x14ac:dyDescent="0.25">
      <c r="A48" s="65" t="s">
        <v>110</v>
      </c>
      <c r="B48" s="77"/>
      <c r="C48" s="77"/>
    </row>
    <row r="49" spans="1:3" ht="34.799999999999997" customHeight="1" x14ac:dyDescent="0.25">
      <c r="A49" s="65" t="s">
        <v>111</v>
      </c>
      <c r="B49" s="77"/>
      <c r="C49" s="77"/>
    </row>
    <row r="50" spans="1:3" ht="34.799999999999997" customHeight="1" x14ac:dyDescent="0.25">
      <c r="A50" s="65" t="s">
        <v>112</v>
      </c>
      <c r="B50" s="77"/>
      <c r="C50" s="77"/>
    </row>
  </sheetData>
  <mergeCells count="39">
    <mergeCell ref="A2:I2"/>
    <mergeCell ref="A3:I3"/>
    <mergeCell ref="A4:I4"/>
    <mergeCell ref="D7:E7"/>
    <mergeCell ref="B46:C46"/>
    <mergeCell ref="A35:H35"/>
    <mergeCell ref="A39:H39"/>
    <mergeCell ref="A36:H36"/>
    <mergeCell ref="A37:I37"/>
    <mergeCell ref="C32:D32"/>
    <mergeCell ref="E32:G32"/>
    <mergeCell ref="C33:D33"/>
    <mergeCell ref="E33:G33"/>
    <mergeCell ref="C34:D34"/>
    <mergeCell ref="E34:G34"/>
    <mergeCell ref="C31:D31"/>
    <mergeCell ref="B47:C47"/>
    <mergeCell ref="B48:C48"/>
    <mergeCell ref="B49:C49"/>
    <mergeCell ref="B50:C50"/>
    <mergeCell ref="A1:I1"/>
    <mergeCell ref="B38:G38"/>
    <mergeCell ref="A40:H40"/>
    <mergeCell ref="A41:H41"/>
    <mergeCell ref="A19:I19"/>
    <mergeCell ref="B20:C20"/>
    <mergeCell ref="B21:C21"/>
    <mergeCell ref="B22:C22"/>
    <mergeCell ref="B24:C24"/>
    <mergeCell ref="B23:C23"/>
    <mergeCell ref="B25:C25"/>
    <mergeCell ref="B26:C26"/>
    <mergeCell ref="E31:G31"/>
    <mergeCell ref="B27:C27"/>
    <mergeCell ref="A28:H28"/>
    <mergeCell ref="A29:I29"/>
    <mergeCell ref="F27:G27"/>
    <mergeCell ref="C30:D30"/>
    <mergeCell ref="E30:G30"/>
  </mergeCells>
  <dataValidations count="1">
    <dataValidation type="list" allowBlank="1" showInputMessage="1" showErrorMessage="1" sqref="F7" xr:uid="{79A2BBC2-D369-4C1D-9D76-A43302C36376}">
      <formula1>$T$6:$T$10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1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BD28-42AB-4189-993E-E56FB0703442}">
  <dimension ref="A1:G26"/>
  <sheetViews>
    <sheetView zoomScale="70" zoomScaleNormal="70" workbookViewId="0">
      <selection activeCell="E4" sqref="E4"/>
    </sheetView>
  </sheetViews>
  <sheetFormatPr baseColWidth="10" defaultColWidth="12.6640625" defaultRowHeight="13.8" x14ac:dyDescent="0.25"/>
  <cols>
    <col min="1" max="1" width="12.6640625" style="1"/>
    <col min="2" max="2" width="52.44140625" style="1" customWidth="1"/>
    <col min="3" max="3" width="21.88671875" style="1" customWidth="1"/>
    <col min="4" max="4" width="24.44140625" style="1" customWidth="1"/>
    <col min="5" max="5" width="26" style="1" customWidth="1"/>
    <col min="6" max="6" width="19.33203125" style="1" customWidth="1"/>
    <col min="7" max="7" width="33.5546875" style="1" customWidth="1"/>
    <col min="8" max="16384" width="12.6640625" style="1"/>
  </cols>
  <sheetData>
    <row r="1" spans="1:7" ht="22.2" x14ac:dyDescent="0.35">
      <c r="A1" s="116" t="s">
        <v>37</v>
      </c>
      <c r="B1" s="116"/>
      <c r="C1" s="116"/>
      <c r="D1" s="116"/>
      <c r="E1" s="116"/>
      <c r="F1" s="116"/>
      <c r="G1" s="116"/>
    </row>
    <row r="2" spans="1:7" ht="15" x14ac:dyDescent="0.25">
      <c r="A2" s="2" t="s">
        <v>38</v>
      </c>
      <c r="B2" s="2" t="s">
        <v>39</v>
      </c>
      <c r="C2" s="2" t="s">
        <v>40</v>
      </c>
      <c r="D2" s="2" t="s">
        <v>41</v>
      </c>
      <c r="E2" s="5" t="s">
        <v>42</v>
      </c>
      <c r="F2" s="5" t="s">
        <v>43</v>
      </c>
      <c r="G2" s="5" t="s">
        <v>44</v>
      </c>
    </row>
    <row r="3" spans="1:7" ht="15" x14ac:dyDescent="0.25">
      <c r="A3" s="3" t="s">
        <v>1</v>
      </c>
      <c r="B3" s="4" t="s">
        <v>26</v>
      </c>
      <c r="C3" s="3" t="s">
        <v>1</v>
      </c>
      <c r="D3" s="3" t="s">
        <v>1</v>
      </c>
      <c r="E3" s="6">
        <v>0</v>
      </c>
      <c r="F3" s="6">
        <f>+E3*19%</f>
        <v>0</v>
      </c>
      <c r="G3" s="6">
        <f t="shared" ref="G3:G10" si="0">+E3+F3</f>
        <v>0</v>
      </c>
    </row>
    <row r="4" spans="1:7" ht="15" x14ac:dyDescent="0.25">
      <c r="A4" s="3" t="s">
        <v>4</v>
      </c>
      <c r="B4" s="4" t="s">
        <v>27</v>
      </c>
      <c r="C4" s="3" t="s">
        <v>1</v>
      </c>
      <c r="D4" s="3" t="s">
        <v>4</v>
      </c>
      <c r="E4" s="6">
        <v>0</v>
      </c>
      <c r="F4" s="6">
        <f t="shared" ref="F4:F10" si="1">E4*19%</f>
        <v>0</v>
      </c>
      <c r="G4" s="6">
        <f t="shared" si="0"/>
        <v>0</v>
      </c>
    </row>
    <row r="5" spans="1:7" ht="15" x14ac:dyDescent="0.25">
      <c r="A5" s="3" t="s">
        <v>6</v>
      </c>
      <c r="B5" s="4" t="s">
        <v>29</v>
      </c>
      <c r="C5" s="3" t="s">
        <v>1</v>
      </c>
      <c r="D5" s="3" t="s">
        <v>6</v>
      </c>
      <c r="E5" s="6">
        <v>0</v>
      </c>
      <c r="F5" s="6">
        <f t="shared" si="1"/>
        <v>0</v>
      </c>
      <c r="G5" s="6">
        <f t="shared" si="0"/>
        <v>0</v>
      </c>
    </row>
    <row r="6" spans="1:7" ht="30" x14ac:dyDescent="0.25">
      <c r="A6" s="3" t="s">
        <v>9</v>
      </c>
      <c r="B6" s="4" t="s">
        <v>30</v>
      </c>
      <c r="C6" s="3" t="s">
        <v>1</v>
      </c>
      <c r="D6" s="3" t="s">
        <v>9</v>
      </c>
      <c r="E6" s="6">
        <v>0</v>
      </c>
      <c r="F6" s="6">
        <f t="shared" si="1"/>
        <v>0</v>
      </c>
      <c r="G6" s="6">
        <f t="shared" si="0"/>
        <v>0</v>
      </c>
    </row>
    <row r="7" spans="1:7" ht="15" x14ac:dyDescent="0.25">
      <c r="A7" s="3" t="s">
        <v>12</v>
      </c>
      <c r="B7" s="4" t="s">
        <v>31</v>
      </c>
      <c r="C7" s="3" t="s">
        <v>1</v>
      </c>
      <c r="D7" s="3" t="s">
        <v>12</v>
      </c>
      <c r="E7" s="6">
        <v>0</v>
      </c>
      <c r="F7" s="6">
        <f t="shared" si="1"/>
        <v>0</v>
      </c>
      <c r="G7" s="6">
        <f t="shared" si="0"/>
        <v>0</v>
      </c>
    </row>
    <row r="8" spans="1:7" ht="15" x14ac:dyDescent="0.25">
      <c r="A8" s="3" t="s">
        <v>15</v>
      </c>
      <c r="B8" s="4" t="s">
        <v>32</v>
      </c>
      <c r="C8" s="3" t="s">
        <v>1</v>
      </c>
      <c r="D8" s="3" t="s">
        <v>15</v>
      </c>
      <c r="E8" s="6">
        <v>0</v>
      </c>
      <c r="F8" s="6">
        <f t="shared" si="1"/>
        <v>0</v>
      </c>
      <c r="G8" s="6">
        <f t="shared" si="0"/>
        <v>0</v>
      </c>
    </row>
    <row r="9" spans="1:7" ht="15" x14ac:dyDescent="0.25">
      <c r="A9" s="3" t="s">
        <v>20</v>
      </c>
      <c r="B9" s="4" t="s">
        <v>33</v>
      </c>
      <c r="C9" s="3" t="s">
        <v>1</v>
      </c>
      <c r="D9" s="3" t="s">
        <v>34</v>
      </c>
      <c r="E9" s="6">
        <v>0</v>
      </c>
      <c r="F9" s="6">
        <f t="shared" si="1"/>
        <v>0</v>
      </c>
      <c r="G9" s="6">
        <f t="shared" si="0"/>
        <v>0</v>
      </c>
    </row>
    <row r="10" spans="1:7" ht="30" x14ac:dyDescent="0.25">
      <c r="A10" s="3" t="s">
        <v>35</v>
      </c>
      <c r="B10" s="4" t="s">
        <v>36</v>
      </c>
      <c r="C10" s="3" t="s">
        <v>1</v>
      </c>
      <c r="D10" s="3" t="s">
        <v>105</v>
      </c>
      <c r="E10" s="6">
        <v>0</v>
      </c>
      <c r="F10" s="6">
        <f t="shared" si="1"/>
        <v>0</v>
      </c>
      <c r="G10" s="6">
        <f t="shared" si="0"/>
        <v>0</v>
      </c>
    </row>
    <row r="11" spans="1:7" ht="15" x14ac:dyDescent="0.25">
      <c r="A11" s="117" t="s">
        <v>44</v>
      </c>
      <c r="B11" s="117"/>
      <c r="C11" s="117"/>
      <c r="D11" s="117"/>
      <c r="E11" s="117"/>
      <c r="F11" s="117"/>
      <c r="G11" s="7">
        <f>SUM(G3:G10)</f>
        <v>0</v>
      </c>
    </row>
    <row r="15" spans="1:7" ht="22.2" x14ac:dyDescent="0.35">
      <c r="A15" s="116" t="s">
        <v>45</v>
      </c>
      <c r="B15" s="116"/>
      <c r="C15" s="116"/>
      <c r="D15" s="116"/>
      <c r="E15" s="116"/>
      <c r="F15" s="116"/>
      <c r="G15" s="116"/>
    </row>
    <row r="16" spans="1:7" ht="15" x14ac:dyDescent="0.25">
      <c r="A16" s="2" t="s">
        <v>46</v>
      </c>
      <c r="B16" s="2" t="s">
        <v>47</v>
      </c>
      <c r="C16" s="2" t="s">
        <v>48</v>
      </c>
      <c r="D16" s="2" t="s">
        <v>49</v>
      </c>
      <c r="E16" s="5" t="s">
        <v>42</v>
      </c>
      <c r="F16" s="5" t="s">
        <v>43</v>
      </c>
      <c r="G16" s="5" t="s">
        <v>44</v>
      </c>
    </row>
    <row r="17" spans="1:7" ht="30" x14ac:dyDescent="0.25">
      <c r="A17" s="3" t="s">
        <v>1</v>
      </c>
      <c r="B17" s="4" t="s">
        <v>2</v>
      </c>
      <c r="C17" s="3" t="s">
        <v>1</v>
      </c>
      <c r="D17" s="3" t="s">
        <v>3</v>
      </c>
      <c r="E17" s="6">
        <v>0</v>
      </c>
      <c r="F17" s="6">
        <f t="shared" ref="F17:F25" si="2">+E17*19%</f>
        <v>0</v>
      </c>
      <c r="G17" s="6">
        <f t="shared" ref="G17:G25" si="3">+E17+F17</f>
        <v>0</v>
      </c>
    </row>
    <row r="18" spans="1:7" ht="15" x14ac:dyDescent="0.25">
      <c r="A18" s="3" t="s">
        <v>4</v>
      </c>
      <c r="B18" s="4" t="s">
        <v>5</v>
      </c>
      <c r="C18" s="3" t="s">
        <v>1</v>
      </c>
      <c r="D18" s="3" t="s">
        <v>4</v>
      </c>
      <c r="E18" s="6">
        <v>0</v>
      </c>
      <c r="F18" s="6">
        <f t="shared" si="2"/>
        <v>0</v>
      </c>
      <c r="G18" s="6">
        <f t="shared" si="3"/>
        <v>0</v>
      </c>
    </row>
    <row r="19" spans="1:7" ht="15" x14ac:dyDescent="0.25">
      <c r="A19" s="3" t="s">
        <v>6</v>
      </c>
      <c r="B19" s="4" t="s">
        <v>7</v>
      </c>
      <c r="C19" s="3" t="s">
        <v>3</v>
      </c>
      <c r="D19" s="3" t="s">
        <v>8</v>
      </c>
      <c r="E19" s="6">
        <v>0</v>
      </c>
      <c r="F19" s="6">
        <f t="shared" si="2"/>
        <v>0</v>
      </c>
      <c r="G19" s="6">
        <f t="shared" si="3"/>
        <v>0</v>
      </c>
    </row>
    <row r="20" spans="1:7" ht="15" x14ac:dyDescent="0.25">
      <c r="A20" s="3" t="s">
        <v>9</v>
      </c>
      <c r="B20" s="4" t="s">
        <v>10</v>
      </c>
      <c r="C20" s="3" t="s">
        <v>6</v>
      </c>
      <c r="D20" s="3" t="s">
        <v>11</v>
      </c>
      <c r="E20" s="6">
        <v>0</v>
      </c>
      <c r="F20" s="6">
        <f t="shared" si="2"/>
        <v>0</v>
      </c>
      <c r="G20" s="6">
        <f t="shared" si="3"/>
        <v>0</v>
      </c>
    </row>
    <row r="21" spans="1:7" ht="15" x14ac:dyDescent="0.25">
      <c r="A21" s="3" t="s">
        <v>12</v>
      </c>
      <c r="B21" s="4" t="s">
        <v>13</v>
      </c>
      <c r="C21" s="3" t="s">
        <v>1</v>
      </c>
      <c r="D21" s="3" t="s">
        <v>14</v>
      </c>
      <c r="E21" s="6">
        <v>0</v>
      </c>
      <c r="F21" s="6">
        <f t="shared" si="2"/>
        <v>0</v>
      </c>
      <c r="G21" s="6">
        <f t="shared" si="3"/>
        <v>0</v>
      </c>
    </row>
    <row r="22" spans="1:7" ht="15" x14ac:dyDescent="0.25">
      <c r="A22" s="3" t="s">
        <v>15</v>
      </c>
      <c r="B22" s="4" t="s">
        <v>16</v>
      </c>
      <c r="C22" s="3" t="s">
        <v>1</v>
      </c>
      <c r="D22" s="3" t="s">
        <v>17</v>
      </c>
      <c r="E22" s="6">
        <v>0</v>
      </c>
      <c r="F22" s="6">
        <f t="shared" si="2"/>
        <v>0</v>
      </c>
      <c r="G22" s="6">
        <f t="shared" si="3"/>
        <v>0</v>
      </c>
    </row>
    <row r="23" spans="1:7" ht="30" x14ac:dyDescent="0.25">
      <c r="A23" s="3" t="s">
        <v>18</v>
      </c>
      <c r="B23" s="4" t="s">
        <v>19</v>
      </c>
      <c r="C23" s="3" t="s">
        <v>12</v>
      </c>
      <c r="D23" s="3" t="s">
        <v>20</v>
      </c>
      <c r="E23" s="6">
        <v>0</v>
      </c>
      <c r="F23" s="6">
        <f t="shared" si="2"/>
        <v>0</v>
      </c>
      <c r="G23" s="6">
        <f t="shared" si="3"/>
        <v>0</v>
      </c>
    </row>
    <row r="24" spans="1:7" ht="30" x14ac:dyDescent="0.25">
      <c r="A24" s="3" t="s">
        <v>21</v>
      </c>
      <c r="B24" s="4" t="s">
        <v>22</v>
      </c>
      <c r="C24" s="3" t="s">
        <v>1</v>
      </c>
      <c r="D24" s="3" t="s">
        <v>21</v>
      </c>
      <c r="E24" s="6">
        <v>0</v>
      </c>
      <c r="F24" s="6">
        <f t="shared" si="2"/>
        <v>0</v>
      </c>
      <c r="G24" s="6">
        <f t="shared" si="3"/>
        <v>0</v>
      </c>
    </row>
    <row r="25" spans="1:7" ht="15" x14ac:dyDescent="0.25">
      <c r="A25" s="3" t="s">
        <v>23</v>
      </c>
      <c r="B25" s="4" t="s">
        <v>24</v>
      </c>
      <c r="C25" s="3" t="s">
        <v>4</v>
      </c>
      <c r="D25" s="3" t="s">
        <v>25</v>
      </c>
      <c r="E25" s="6">
        <v>0</v>
      </c>
      <c r="F25" s="6">
        <f t="shared" si="2"/>
        <v>0</v>
      </c>
      <c r="G25" s="6">
        <f t="shared" si="3"/>
        <v>0</v>
      </c>
    </row>
    <row r="26" spans="1:7" ht="15" x14ac:dyDescent="0.25">
      <c r="A26" s="117" t="s">
        <v>44</v>
      </c>
      <c r="B26" s="117"/>
      <c r="C26" s="117"/>
      <c r="D26" s="117"/>
      <c r="E26" s="117"/>
      <c r="F26" s="117"/>
      <c r="G26" s="7">
        <f>SUM(G17:G25)</f>
        <v>0</v>
      </c>
    </row>
  </sheetData>
  <mergeCells count="4">
    <mergeCell ref="A1:G1"/>
    <mergeCell ref="A11:F11"/>
    <mergeCell ref="A15:G15"/>
    <mergeCell ref="A26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c80c31e1c447bc63ebecc7e6fcdf4e38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abe86ae2b9c999e6d281590161baa5ef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Props1.xml><?xml version="1.0" encoding="utf-8"?>
<ds:datastoreItem xmlns:ds="http://schemas.openxmlformats.org/officeDocument/2006/customXml" ds:itemID="{29653F21-2601-44F7-A192-7A75A7CF474A}"/>
</file>

<file path=customXml/itemProps2.xml><?xml version="1.0" encoding="utf-8"?>
<ds:datastoreItem xmlns:ds="http://schemas.openxmlformats.org/officeDocument/2006/customXml" ds:itemID="{098D3E98-1042-458C-B363-1F9B56B6146B}"/>
</file>

<file path=customXml/itemProps3.xml><?xml version="1.0" encoding="utf-8"?>
<ds:datastoreItem xmlns:ds="http://schemas.openxmlformats.org/officeDocument/2006/customXml" ds:itemID="{5B82D24E-ECA7-450E-8827-0C377AF7E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Propuesta Economica</vt:lpstr>
      <vt:lpstr>KIT (Part y Facil)</vt:lpstr>
      <vt:lpstr>'Propuesta Economica'!Área_de_impresión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2026-02-18T21:24:44Z</cp:lastPrinted>
  <dcterms:created xsi:type="dcterms:W3CDTF">2026-02-11T18:18:44Z</dcterms:created>
  <dcterms:modified xsi:type="dcterms:W3CDTF">2026-02-19T00:05:07Z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</Properties>
</file>